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<sst xmlns="http://schemas.openxmlformats.org/spreadsheetml/2006/main" count="19640" uniqueCount="2946">
  <si>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</si>
  <si>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</si>
  <si>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</si>
  <si>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</si>
  <si>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</si>
  <si>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</si>
  <si>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</si>
  <si>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</si>
  <si>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</si>
  <si>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</si>
  <si>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</si>
  <si>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</si>
  <si>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</si>
  <si>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</si>
  <si>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</si>
  <si>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</si>
  <si>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</si>
  <si>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</si>
  <si>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</si>
  <si>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</si>
  <si>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</si>
  <si>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</si>
  <si>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</si>
  <si>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</si>
  <si>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</si>
  <si>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</si>
  <si>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</si>
  <si>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</si>
  <si>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</si>
  <si>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</si>
  <si>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</si>
  <si>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</si>
  <si>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</si>
  <si>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</si>
  <si>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</si>
  <si>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</si>
  <si>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</si>
  <si>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</si>
  <si>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</si>
  <si>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</si>
  <si>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</si>
  <si>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</si>
  <si>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</si>
  <si>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</si>
  <si>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</si>
  <si>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</si>
  <si>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</si>
  <si>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</si>
  <si>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</si>
  <si>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</si>
  <si>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</si>
  <si>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</si>
  <si>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</si>
  <si>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</si>
  <si>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</si>
  <si>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</si>
  <si>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</si>
  <si>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</si>
  <si>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</si>
  <si>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</si>
  <si>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</si>
  <si>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</si>
  <si>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</si>
  <si>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</si>
  <si>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</si>
  <si>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</si>
  <si>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</si>
  <si>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</si>
  <si>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</si>
  <si>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</si>
  <si>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</si>
  <si>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</si>
  <si>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</si>
  <si>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</si>
  <si>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</si>
  <si>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</si>
  <si>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</si>
  <si>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</si>
  <si>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</si>
  <si>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</si>
  <si>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</si>
  <si>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</si>
  <si>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</si>
  <si>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</si>
  <si>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</si>
  <si>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</si>
  <si>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</si>
  <si>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</si>
  <si>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</si>
  <si>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</si>
  <si>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</si>
  <si>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</si>
  <si>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</si>
  <si>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</si>
  <si>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</si>
  <si>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</si>
  <si>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</si>
  <si>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</si>
  <si>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</si>
  <si>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</si>
  <si>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</si>
  <si>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</si>
  <si>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</si>
  <si>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</si>
  <si>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</si>
  <si>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</si>
  <si>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</si>
  <si>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</si>
  <si>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</si>
  <si>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</si>
  <si>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</si>
  <si>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</si>
  <si>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</si>
  <si>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</si>
  <si>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</si>
  <si>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</si>
  <si>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</si>
  <si>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</si>
  <si>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</si>
  <si>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</si>
  <si>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</si>
  <si>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</si>
  <si>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</si>
  <si>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</si>
  <si>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</si>
  <si>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</si>
  <si>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</si>
  <si>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</si>
  <si>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</si>
  <si>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</si>
  <si>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</si>
  <si>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</si>
  <si>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</si>
  <si>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</si>
  <si>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</si>
  <si>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</si>
  <si>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</si>
  <si>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</si>
  <si>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</si>
  <si>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</si>
  <si>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</si>
  <si>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</si>
  <si>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</si>
  <si>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</si>
  <si>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</si>
  <si>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</si>
  <si>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</si>
  <si>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</si>
  <si>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</si>
  <si>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</si>
  <si>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</si>
  <si>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</si>
  <si>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</si>
  <si>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</si>
  <si>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</si>
  <si>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</si>
  <si>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</si>
  <si>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</si>
  <si>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</si>
  <si>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</si>
  <si>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</si>
  <si>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</si>
  <si>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</si>
  <si>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</si>
  <si>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</si>
  <si>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</si>
  <si>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</si>
  <si>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</si>
  <si>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</si>
  <si>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</si>
  <si>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</si>
  <si>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</si>
  <si>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</si>
  <si>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</si>
  <si>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</si>
  <si>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</si>
  <si>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</si>
  <si>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</si>
  <si>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</si>
  <si>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</si>
  <si>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</si>
  <si>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</si>
  <si>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</si>
  <si>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</si>
  <si>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</si>
  <si>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</si>
  <si>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</si>
  <si>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</si>
  <si>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</si>
  <si>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</si>
  <si>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</si>
  <si>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</si>
  <si>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</si>
  <si>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</si>
  <si>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</si>
  <si>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</si>
  <si>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</si>
  <si>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</si>
  <si>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</si>
  <si>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</si>
  <si>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</si>
  <si>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</si>
  <si>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</si>
  <si>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</si>
  <si>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</si>
  <si>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</si>
  <si>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</si>
  <si>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</si>
  <si>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</si>
  <si>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</si>
  <si>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</si>
  <si>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</si>
  <si>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gomezgras</t>
  </si>
  <si>
    <t>etomast</t>
  </si>
  <si>
    <t>albercordoba</t>
  </si>
  <si>
    <t>erodrigo</t>
  </si>
  <si>
    <t>mireia_gargallo</t>
  </si>
  <si>
    <t>louisebaionnes</t>
  </si>
  <si>
    <t>enriorienta</t>
  </si>
  <si>
    <t>meme_romero_</t>
  </si>
  <si>
    <t>adriancruzadof</t>
  </si>
  <si>
    <t>helenegrorienta</t>
  </si>
  <si>
    <t>mmorillofoto</t>
  </si>
  <si>
    <t>activithink</t>
  </si>
  <si>
    <t>leikoleo</t>
  </si>
  <si>
    <t>fadanconsultant</t>
  </si>
  <si>
    <t>paolitah1</t>
  </si>
  <si>
    <t>angie_granada1</t>
  </si>
  <si>
    <t>maylopezes</t>
  </si>
  <si>
    <t>santinosdigital</t>
  </si>
  <si>
    <t>suea76493824</t>
  </si>
  <si>
    <t>sourav21maha</t>
  </si>
  <si>
    <t>creativee007</t>
  </si>
  <si>
    <t>huhuzgz</t>
  </si>
  <si>
    <t>benjohn987</t>
  </si>
  <si>
    <t>codigobuho</t>
  </si>
  <si>
    <t>cecymezabaides</t>
  </si>
  <si>
    <t>rcagranada</t>
  </si>
  <si>
    <t>carmenros35</t>
  </si>
  <si>
    <t>chelisuarez</t>
  </si>
  <si>
    <t>raykolorenzo</t>
  </si>
  <si>
    <t>granadaesmkt</t>
  </si>
  <si>
    <t>jmalex</t>
  </si>
  <si>
    <t>allopher</t>
  </si>
  <si>
    <t>eipgranada</t>
  </si>
  <si>
    <t>impulsaeventos</t>
  </si>
  <si>
    <t>hashtagteam_</t>
  </si>
  <si>
    <t>to_navas</t>
  </si>
  <si>
    <t>natalia_y_punto</t>
  </si>
  <si>
    <t>sonafpro</t>
  </si>
  <si>
    <t>altaestrategia</t>
  </si>
  <si>
    <t>fernandodeleone</t>
  </si>
  <si>
    <t>raquelmartin_sm</t>
  </si>
  <si>
    <t>dgcamara</t>
  </si>
  <si>
    <t>vanyzam</t>
  </si>
  <si>
    <t>socialmediavcl</t>
  </si>
  <si>
    <t>highsalesconsul</t>
  </si>
  <si>
    <t>toninavarroyes</t>
  </si>
  <si>
    <t>optimizafunnel</t>
  </si>
  <si>
    <t>vivianfrancos</t>
  </si>
  <si>
    <t>meryelvis</t>
  </si>
  <si>
    <t>mkteronocturno</t>
  </si>
  <si>
    <t>novumeventos</t>
  </si>
  <si>
    <t>mktrrss</t>
  </si>
  <si>
    <t>danieddo</t>
  </si>
  <si>
    <t>des_show</t>
  </si>
  <si>
    <t>yorie</t>
  </si>
  <si>
    <t>raquelroca</t>
  </si>
  <si>
    <t>cajasol</t>
  </si>
  <si>
    <t>metri</t>
  </si>
  <si>
    <t>samsungmobi</t>
  </si>
  <si>
    <t>ignacio_co</t>
  </si>
  <si>
    <t>ignac</t>
  </si>
  <si>
    <t>miguelfloro</t>
  </si>
  <si>
    <t>yoriento</t>
  </si>
  <si>
    <t>seniormanager</t>
  </si>
  <si>
    <t>raiolanetworks</t>
  </si>
  <si>
    <t>vilmanunez</t>
  </si>
  <si>
    <t>eliaguardiola</t>
  </si>
  <si>
    <t>matrabado</t>
  </si>
  <si>
    <t>retailmeeting</t>
  </si>
  <si>
    <t>al</t>
  </si>
  <si>
    <t>me</t>
  </si>
  <si>
    <t>vi</t>
  </si>
  <si>
    <t>alejandro_novas</t>
  </si>
  <si>
    <t>werneruribecom</t>
  </si>
  <si>
    <t>awscloud_es</t>
  </si>
  <si>
    <t>aws</t>
  </si>
  <si>
    <t>xantyelias</t>
  </si>
  <si>
    <t>laura_chica</t>
  </si>
  <si>
    <t>martagranyo</t>
  </si>
  <si>
    <t>evaanyon</t>
  </si>
  <si>
    <t>honor_es</t>
  </si>
  <si>
    <t>honorglobal</t>
  </si>
  <si>
    <t>uptodateksa2</t>
  </si>
  <si>
    <t>lanceulanoff</t>
  </si>
  <si>
    <t>spankysdadd</t>
  </si>
  <si>
    <t>samsungespana</t>
  </si>
  <si>
    <t>samsungchile</t>
  </si>
  <si>
    <t>samsungmobilein</t>
  </si>
  <si>
    <t>marianaenmex</t>
  </si>
  <si>
    <t>_nadianemer_</t>
  </si>
  <si>
    <t>mariajosebayo</t>
  </si>
  <si>
    <t>naniarenas</t>
  </si>
  <si>
    <t>tacoytacon</t>
  </si>
  <si>
    <t>ignacio_conejo</t>
  </si>
  <si>
    <t>danielamyca</t>
  </si>
  <si>
    <t>rebekahradice</t>
  </si>
  <si>
    <t>hollychessman</t>
  </si>
  <si>
    <t>ryanfoland</t>
  </si>
  <si>
    <t>chrisstrub</t>
  </si>
  <si>
    <t>jencoleict</t>
  </si>
  <si>
    <t>phil_mershon</t>
  </si>
  <si>
    <t>mike_stelzner</t>
  </si>
  <si>
    <t>smexaminer</t>
  </si>
  <si>
    <t>cebit</t>
  </si>
  <si>
    <t>jasonhiner</t>
  </si>
  <si>
    <t>tamaramccleary</t>
  </si>
  <si>
    <t>rrsscyl</t>
  </si>
  <si>
    <t>linkedin</t>
  </si>
  <si>
    <t>birgitbucher4</t>
  </si>
  <si>
    <t>nebext</t>
  </si>
  <si>
    <t>opileak</t>
  </si>
  <si>
    <t>esiceducation</t>
  </si>
  <si>
    <t>niltonnavarro</t>
  </si>
  <si>
    <t>puromarketing</t>
  </si>
  <si>
    <t>4medios</t>
  </si>
  <si>
    <t>marketingandweb</t>
  </si>
  <si>
    <t>ingesaez</t>
  </si>
  <si>
    <t>echarameli</t>
  </si>
  <si>
    <t>metricool_es</t>
  </si>
  <si>
    <t>Mentions</t>
  </si>
  <si>
    <t>Replies to</t>
  </si>
  <si>
    <t>RT @VivianFrancos: 5 APLICACIONES PARA ORGANIZAR TU EVENTO  #SEOHashtag https://t.co/gHx1dzMyHo</t>
  </si>
  <si>
    <t>RT @VivianFrancos: Te invito a conocer lo mejores tweets y las metricas del evento #DES2018 – 
Ya estamos a la espera del #DES2019 Digital…</t>
  </si>
  <si>
    <t>RT @VivianFrancos: #SEOHashtag  Este ano 2019  ✅ logre posicionarme entre los primeros _xD83D__xDD1D_  10 #CommunityManager  _xD83D__xDE80_ que compartieron los cont…</t>
  </si>
  <si>
    <t>RT @VivianFrancos: Como Puedo impulsar _xD83D__xDD1D_ el #hashtag de su #Evento  _xD83E__xDD14_  ?   #SEOHashtag  https://t.co/SXoFokE0Qy</t>
  </si>
  <si>
    <t>RT @VivianFrancos: Si deseas conocer _xD83D__xDD0E_ mas sobre #hashtag y sus estrategias te invito a mi canal #Youtube donde aprenderas a posicionarte y…</t>
  </si>
  <si>
    <t>RT @VivianFrancos: ⚡️#EKHuelva19  hablamos de #MarcaPersonal con ponentes Top en Huelva Gracias a @Cajasol coordinad Con @Raquelroca @Yorie…</t>
  </si>
  <si>
    <t>RT @VivianFrancos: ⚡️ #EKHuelva19 los mejores tweets publicados  por @VivianFrancos
Te invito a Ver todas las métricas del evento en mi blo…</t>
  </si>
  <si>
    <t>#EKHuelva19 : la Marca Personal es lo más Importante para triunfar - Vivian Francos #SEOhashtag - https://t.co/7Wt2CRWaAI
Enhorabuena por la parte que te toca @HelenEgrorienta</t>
  </si>
  <si>
    <t>RT @AdrianCruzadoF: #EKHuelva19 : la Marca Personal es lo más Importante para triunfar - Vivian Francos #SEOhashtag - https://t.co/7Wt2CRWa…</t>
  </si>
  <si>
    <t>RT @VivianFrancos: Principales cuentas #twitter para buscar empleo con #Hashtag #SEOHashtag   https://t.co/UmHCBp52fI</t>
  </si>
  <si>
    <t>RT @VivianFrancos: #granadaesmkt  CONCURSO :  el que aperture el primer un #periscope del evento @GranadaEsMKT organizado por  #MarketerosN…</t>
  </si>
  <si>
    <t>RT @VivianFrancos: _xD83D__xDD25__xD83D__xDD25_ #GranadaEsMkt convocado por #MarketerosNocturnos _xD83D__xDD25__xD83D__xDD25_
Hablamos de #marketing #marketingtips #MarketingStrategy  #SEOhas…</t>
  </si>
  <si>
    <t>RT @VivianFrancos: #granadaesmkt con mas de  2200 tuits publicados ya tenemos las cuentas que mas interacciones   @GranadaEsMKT   by @Metri…</t>
  </si>
  <si>
    <t>RT @VivianFrancos: Grandes ponencias y ponentes los del #GranadaEsMkt  recibe mas de 3.500 tuits
Video con los #MarketerosNocturnos que mas…</t>
  </si>
  <si>
    <t>RT @VivianFrancos: #UNPACKED Gran evento de #Samsung _xD83D__xDE80_ 31.9 millones de Impresiones con 41,325 Tweets publicados _xD83D__xDD1D_ #SEOhashtag
@SamsungMobi…</t>
  </si>
  <si>
    <t>RT @VivianFrancos: #MSIgnite  close  with  943 Millions of Impresions 
85,289 tweets published for 18,001 participants who shared 16,381 im…</t>
  </si>
  <si>
    <t>RT @VivianFrancos: #GranadaEsMkt alcanza + 4.000 tw publicados por 172 participantes @GranadaEsMKT  @raykolorenzo @_nadianemer_ @ignacio_co…</t>
  </si>
  <si>
    <t>RT @VivianFrancos: #GranadaEsMkt alcanza mas de 4.000 tw publicados por 171 participantes @GranadaEsMKT  @raykolorenzo @_nadianemer_ @ignac…</t>
  </si>
  <si>
    <t>Estadísticas #GranadaESMkt : X Congreso Internacional de Marketing de #MarketerosNocturnos - Vivian Francos #SEOhashtag - https://t.co/2Ae9xGWzw7</t>
  </si>
  <si>
    <t>RT @jmalex: Estadísticas #GranadaESMkt : X Congreso Internacional de Marketing de #MarketerosNocturnos - Vivian Francos #SEOhashtag - https…</t>
  </si>
  <si>
    <t>#MiPymesOnline Vender en #Twitter es posible ✅ Te invito a Desarrollar estrategias de posicionamiento de marca  que lleven trafico a tu web y #redessociales para vender mas  #SEOHashtag #Marketing #HashtagTeam https://t.co/x1On7HjWpb https://t.co/1F5PtvokU3</t>
  </si>
  <si>
    <t>Cómo crear un #hashtag para promocionar un #evento para tu #marca  #SEOHashtag via #Youtube
Gracias @fernandodeleone @AltaEstrategia por invitarme a crear #AltaEstrategia 
Registrate en el #Webinar donde crearemos tu #Hashtag ➡ https://t.co/tooULQuttf https://t.co/nrW5IoIuUa</t>
  </si>
  <si>
    <t>Si deseas conocer _xD83D__xDD0E_ mas sobre #hashtag y sus estrategias te invito a mi canal #Youtube donde aprenderas a posicionarte y diferenciarte de los demas  #SEOHashtag #Marketing #DigitalMarketing  https://t.co/YItZDqmiGj https://t.co/nrsdC5bDsy</t>
  </si>
  <si>
    <t>#MiPymesOnline Vender en #Twitter es posible ✅ Te invito a Desarrollar estrategias de posicionamiento de marca  que lleven trafico a tu web y #redessociales para vender mas  #SEOHashtag #Marketing #HashtagTeam https://t.co/i83Pb1ieba https://t.co/246TMTbFLK</t>
  </si>
  <si>
    <t>Cómo crear un #hashtag para promocionar un #evento para tu #marca  #SEOHashtag via #Youtube
Gracias @fernandodeleone @AltaEstrategia por invitarme a crear #AltaEstrategia 
Registrate en el #Webinar donde crearemos tu #Hashtag ➡ https://t.co/VkJ2aBV8Vt https://t.co/DIKG2koYBR</t>
  </si>
  <si>
    <t>Si deseas conocer _xD83D__xDD0E_ mas sobre #hashtag y sus estrategias te invito a mi canal #Youtube donde aprenderas a posicionarte y diferenciarte de los demas  #SEOHashtag #Marketing #DigitalMarketing  https://t.co/RUYtDY88Vw https://t.co/iruNNbu7yW</t>
  </si>
  <si>
    <t>#MiPymesOnline Vender en #Twitter es posible ✅ Te invito a Desarrollar estrategias de posicionamiento de marca  que lleven trafico a tu web y #redessociales para vender mas  #SEOHashtag #Marketing #HashtagTeam https://t.co/LvjUEeh9fa https://t.co/dCa6riKVL1</t>
  </si>
  <si>
    <t>Cómo crear un #hashtag para promocionar un #evento para tu #marca  #SEOHashtag via #Youtube
Gracias @fernandodeleone @AltaEstrategia por invitarme a crear #AltaEstrategia 
Registrate en el #Webinar donde crearemos tu #Hashtag ➡ https://t.co/In6Tk76ozH https://t.co/Kb0ETwXghW</t>
  </si>
  <si>
    <t>Si deseas conocer _xD83D__xDD0E_ mas sobre #hashtag y sus estrategias te invito a mi canal #Youtube donde aprenderas a posicionarte y diferenciarte de los demas  #SEOHashtag #Marketing #DigitalMarketing  https://t.co/UlgR4wb21G https://t.co/qjSbSL5pvF</t>
  </si>
  <si>
    <t>#MiPymesOnline Vender en #Twitter es posible ✅ Te invito a Desarrollar estrategias de posicionamiento de marca  que lleven trafico a tu web y #redessociales para vender mas  #SEOHashtag #Marketing #HashtagTeam https://t.co/cH9dDfWoAK https://t.co/vAQHFKxm9v</t>
  </si>
  <si>
    <t>Cómo crear un #hashtag para promocionar un #evento para tu #marca  #SEOHashtag via #Youtube
Gracias @fernandodeleone @AltaEstrategia por invitarme a crear #AltaEstrategia 
Registrate en el #Webinar donde crearemos tu #Hashtag ➡ https://t.co/ZjKVBAfnSq https://t.co/NcbCbaMxmK</t>
  </si>
  <si>
    <t>Si deseas conocer _xD83D__xDD0E_ mas sobre #hashtag y sus estrategias te invito a mi canal #Youtube donde aprenderas a posicionarte y diferenciarte de los demas  #SEOHashtag #Marketing #DigitalMarketing  https://t.co/b3I7vQRTbr https://t.co/amgDat4R7t</t>
  </si>
  <si>
    <t>#MiPymesOnline Vender en #Twitter es posible ✅ Te invito a Desarrollar estrategias de posicionamiento de marca  que lleven trafico a tu web y #redessociales para vender mas  #SEOHashtag #Marketing #HashtagTeam https://t.co/5WiJ8PqIy3 https://t.co/CXNCbKY6KF</t>
  </si>
  <si>
    <t>Cómo crear un #hashtag para promocionar un #evento para tu #marca  #SEOHashtag via #Youtube
Gracias @fernandodeleone @AltaEstrategia por invitarme a crear #AltaEstrategia 
Registrate en el #Webinar donde crearemos tu #Hashtag ➡ https://t.co/wnCkPYSqdo https://t.co/LuKadicDzZ</t>
  </si>
  <si>
    <t>Si deseas conocer _xD83D__xDD0E_ mas sobre #hashtag y sus estrategias te invito a mi canal #Youtube donde aprenderas a posicionarte y diferenciarte de los demas  #SEOHashtag #Marketing #DigitalMarketing  https://t.co/5GnpIu1nAm https://t.co/ZCSJxtrkJ8</t>
  </si>
  <si>
    <t>RT @HashtagTeam_: #MiPymesOnline Vender en #Twitter es posible ✅ Te invito a Desarrollar estrategias de posicionamiento de marca  que lleve…</t>
  </si>
  <si>
    <t>RT @VivianFrancos: REGRESA Nueva Edicion #B2BSalesCongress  _xD83D__xDCC6_  22 Mayo 2019  ✔
El evento de referencia en #VENTAS  #B2B donde se dieron ci…</t>
  </si>
  <si>
    <t>RT @VivianFrancos: #DSM19   Hoy y mañana  30.000 asistentes al Congreso de #Marketing convocado por  @miguelfloro con grandes ponentes. 
Co…</t>
  </si>
  <si>
    <t>RT @VivianFrancos: @retailmeeting @miguelfloro @MATrabado @EliaGuardiola @Vilmanunez @RaiolaNetworks @SeniorManager @Yoriento Sin duda muy…</t>
  </si>
  <si>
    <t>RT @VivianFrancos: Cómo crear un #hashtag para promocionar un #evento para tu #marca  #SEOHashtag via #Youtube
Gracias @fernandodeleone @Al…</t>
  </si>
  <si>
    <t>RT @VivianFrancos: #DSM19  Esta por comenzar con las 
primeras ponencias #marketing
13:00  @EliaGuardiola
13:30  @MATrabado 
14:00  @optim…</t>
  </si>
  <si>
    <t>RT @VivianFrancos: #DSM19  _xD83D__xDE80_3200 tuits y 365 participantes en 2 horas _xD83D__xDE80_ 
En dos horas es #Trending en España y 7 ciudades 
Métricas by  @Me…</t>
  </si>
  <si>
    <t>RT @VivianFrancos: #DSM19  _xD83D__xDE80_3200 tuits y 365 participantes en 2 horas _xD83D__xDE80_ 
Grande ponentes #marketing :  @werneruribecom @Alejandro_Novas @Vi…</t>
  </si>
  <si>
    <t>Sera un honor compartir todas las metricas de participación, impresiones e interacciones de  #AWSSummit Madrid  via #SEOHashtag  @AWS @awscloud_es https://t.co/7qyOKbqLVa</t>
  </si>
  <si>
    <t>RT @VivianFrancos: Ganar confianza ✅ para vender  #Online _xD83C__xDF10_ #Ecommerce _xD83D__xDED2_  te invito a conocer mas estrategias de Posicionamiento #SEOHashta…</t>
  </si>
  <si>
    <t>@meryelvis Realmente Yo estoy agradecida porque he aprendido mucho de tus videos . Actualize mis videos #youtube para mi marca #SEOHashtag https://t.co/MiaiAHyzbZ</t>
  </si>
  <si>
    <t>⚡️#EKHuelva19  hablamos de #MarcaPersonal con ponentes Top en Huelva Gracias a @Cajasol coordinad Con @Raquelroca @Yoriento @evaanyon @MartaGranyo @Laura_Chica y @xantyelias   Listado 100 Top Twitts   via #SEOhashtag   https://t.co/vWAXqMLuwu  https://t.co/G41gthbg21</t>
  </si>
  <si>
    <t>Muchas Gracias @evaanyon . Te comparto el momento con los 100 mejores post porque tuvieron la  mayor cantidad de interacciones . 
Listado de los 100 Top Twitts   via #SEOhashtag   https://t.co/vWAXqMLuwu   
Momentos https://t.co/uAItWTopxI https://t.co/UXIazPVbpv</t>
  </si>
  <si>
    <t>METRICAS LANZAMIENTO MUNDIAL #HONOR10 : 3 millones de #Honor10 vendidos en 3 meses. #Tecnologia + #Marketing @Honorglobal  @Honor_ES  #SEOhashtag   https://t.co/GnMr2ffuoK</t>
  </si>
  <si>
    <t>#UNPACKED Gran evento de #Samsung _xD83D__xDE80_ 31.9 millones de Impresiones con 41,325 Tweets publicados _xD83D__xDD1D_ #SEOhashtag
@SamsungMobileIN @SamsungChile @SamsungEspana @Creativee007 @evankirstel @vivianfrancos @Spankysdadd @salloom_9930 @LanceUlanoff @UpToDateKSA2
 https://t.co/lsWOfoln35</t>
  </si>
  <si>
    <t>#UNPACKED Gran evento de #Samsung _xD83D__xDE80_ 31.9 millones de Impresiones con 41,325 Tweets publicados _xD83D__xDD1D_ #SEOhashtag
@SamsungMobileIN @SamsungChile @SamsungEspana @Creativee007 @evankirstel @vivianfrancos @Spankysdadd @salloom_9930 @LanceUlanoff @UpToDateKSA2
 https://t.co/tPvX6Dnpr2</t>
  </si>
  <si>
    <t>#GranadaEsMkt alcanza mas de 4.000 tw publicados por 171 participantes @GranadaEsMKT  @raykolorenzo @_nadianemer_ @ignacio_conejo @tacoytacon @allopher @MkteroNocturno @danielamyca @NaniArenas 
@mariajosebayo @CarmenRos35 @MarianaEnMex  
Métricas by @Metricool_es #SEOHashtag https://t.co/MDMzqEkjrp</t>
  </si>
  <si>
    <t>#GranadaEsMkt alcanza + 4.000 tw publicados por 172 participantes @GranadaEsMKT  @raykolorenzo @_nadianemer_ @ignacio_conejo @tacoytacon @allopher @MkteroNocturno @danielamyca @NaniArenas 
@mariajosebayo @CarmenRos35 @MarianaEnMex  
@Metricool_es #SEOHashtag #MarketerosNocturnos https://t.co/HtvyOdWq3a</t>
  </si>
  <si>
    <t>@mariajosebayo @raykolorenzo Hola @mariajosebayo  potentes tus vídeos compartidos en #GranadaEsMkt 
Deseo obsequiarte el PREMIO del CONCURSO #MASTERCLASS  #SEOHashtag
Crea y Posiciona tu #hashtag para llevar trafico a tus #RedesSociales y Web 
@raykolorenzo @GranadaEsMKT  @MkteroNocturno https://t.co/5M506OBzKd</t>
  </si>
  <si>
    <t>RT @VivianFrancos: #GranadaEsMKT  CONCURSO #SEOHashtag ya tiene ganador @raykolorenzo   _xD83D__xDC4F__xD83D__xDC4F__xD83D__xDC4F__xD83D__xDC4F_   @GranadaEsMKT  @MkteroNocturno  
Deseas tu t…</t>
  </si>
  <si>
    <t>RT @VivianFrancos: #GranadaEsMKT  CONCURSO #SEOHashtag ya tiene ganador @raykolorenzo   _xD83D__xDC4F__xD83D__xDC4F__xD83D__xDC4F__xD83D__xDC4F_   @GranadaEsMKT  @MkteroNocturno 
Deseas tu ta…</t>
  </si>
  <si>
    <t>#GranadaEsMKT  CONCURSO #SEOHashtag ya tiene ganador @raykolorenzo   _xD83D__xDC4F__xD83D__xDC4F__xD83D__xDC4F__xD83D__xDC4F_   @GranadaEsMKT  @MkteroNocturno 
Deseas tu también  participar :   Sube tu #Periscope etiquetando :  #GranadaEsMKT  #Periscope #SEOHashtag https://t.co/OZs910ONe2</t>
  </si>
  <si>
    <t>_xD83D__xDD25__xD83D__xDD25_ #GranadaEsMkt convocado por #MarketerosNocturnos _xD83D__xDD25__xD83D__xDD25_
Hablamos de #marketing #marketingtips #MarketingStrategy  #SEOhashtag
Potentes métricas @GranadaEsMKT @MkteroNocturno  by @Metricool_es https://t.co/wun9c3rw1j</t>
  </si>
  <si>
    <t>#GranadaEsMKT  CONCURSO #SEOHashtag ya tiene ganador @raykolorenzo   _xD83D__xDC4F__xD83D__xDC4F__xD83D__xDC4F__xD83D__xDC4F_   @GranadaEsMKT  @MkteroNocturno  
Deseas tu también  participar :   Sube tu #Periscope etiquetando :  #GranadaEsMKT  #Periscope #SEOHashtag https://t.co/m82bW0NHZa</t>
  </si>
  <si>
    <t>Grandes ponencias y ponentes los del #GranadaEsMkt  recibe mas de 3.500 tuits
Video con los #MarketerosNocturnos que mas contenidos aportaron al cierre del evento convocado por @GranadaEsMKT  @MkteroNocturno  y @raykolorenzo 
Métricas by @Metricool_es presentadas por #SEOhashtag https://t.co/YZMOcIwOfK</t>
  </si>
  <si>
    <t>RT @VivianFrancos: #GranadaEsMkt alcanza + 4.000 tw publicados por 172 participantes @mktRRSS @EIPGranada @allopher @danieddo @GranadaEsMKT…</t>
  </si>
  <si>
    <t>#GranadaEsMkt alcanza + 4.000 tw publicados por 172 participantes @mktRRSS @EIPGranada @allopher @danieddo @GranadaEsMKT @rcagranada @chelisuarez @raykolorenzo @danielamyca @ignacio_conejo 
@CecyMezaBaides @novumeventos Métricas by @Metricool_es #SEOHashtag https://t.co/mf4WDyTYgx</t>
  </si>
  <si>
    <t>RT @VivianFrancos: #SEOhashtag presente en  #GranadaEsMkt  @GranadaEsMKT https://t.co/636bCAaBvr</t>
  </si>
  <si>
    <t>#granadaesmkt  CONCURSO :  el que aperture el primer un #periscope del evento @GranadaEsMKT organizado por  #MarketerosNocturnos se gana una #MASTERCLASS : Crea y Posiciona tu #hashtag para llevar trafico a tus #RedesSociales y Web  ➡️ Cortesía de de  #SEOhashtag https://t.co/gr6igEUBp3</t>
  </si>
  <si>
    <t>#granadaesmkt con mas de  2200 tuits publicados ya tenemos las cuentas que mas interacciones   @GranadaEsMKT   by @Metricool_es  #SEOhashtag https://t.co/mbm0CLJVwW</t>
  </si>
  <si>
    <t>#SEOhashtag presente en  #GranadaEsMkt  @GranadaEsMKT https://t.co/636bCAaBvr</t>
  </si>
  <si>
    <t>#SMMW19 Conoce ☑ las mejores técnicas ☑ #marketing @SMExaminer @Mike_Stelzner @Phil_Mershon @jencoleICT @ChrisStrub @ryanfoland  @HollyChessman @RebekahRadice 
Todas las metricas _xD83D__xDCC8_ de las ultimas emisiones #SMMW19 #SMMW18 #SMMW17 #SMMW16 #SEOHashtag 
https://t.co/nAMPncaYRx</t>
  </si>
  <si>
    <t>Metricas de #CEBIT18  alcanzan mas de 800 visualizaciones    _xD83D__xDE80_ #SEOhashtag @cebit   https://t.co/aRURdnT0OZ</t>
  </si>
  <si>
    <t>Te invito a conocer lo mejores tweets y las metricas del evento #DES2018 – 
Ya estamos a la espera del #DES2019 Digital Business World Congress  #SEOHashtag @TamaraMcCleary @jasonhiner @DES_show 
https://t.co/uGyCLOGLVW</t>
  </si>
  <si>
    <t>INFORME DEL IMPACTO EN TWITTER DE LA IX SEMANA DE LAS REDES SOCIALES Y LA COMUNICACIÓN #REDESSOCIALESCYL  @RRSSCyL
Gracias Alfredo Vela por permitirme ser parte de tu evento #SEOHashtag
https://t.co/ASAcWtM9yV</t>
  </si>
  <si>
    <t>@nebext @DES_show @BirgitBucher4 @LinkedIn Hola  @DES_show   me sigues para apoyarlos en #DES2019  . 
Gracias #seohashtag https://t.co/AKTBs9Xt7V</t>
  </si>
  <si>
    <t>RT @VivianFrancos: Alli estara #SEOhashtag  ✅ compatiendo todas las métricas de impresiones, interacciones, imágenes compartidas y alcance…</t>
  </si>
  <si>
    <t>Lo mejor _xD83D__xDD1D_ de #DES2018 – Digital Business World Congress_xD83D__xDE80_
  Te invito a conocer lo mejores tweets y las metricas del evento #DES2018 – Digital Business World  ✅ #SEOHashtag @DES_show 
https://t.co/uGyCLOGLVW</t>
  </si>
  <si>
    <t>Lo mejor _xD83D__xDD1D_ de #DES2018 – Digital Business World Congress_xD83D__xDE80_
  Te invito a conocer lo mejores tweets y las metricas del evento #DES2018 – Digital Business World  ✅ #SEOHashtag @DES_show 
https://t.co/mHEPN8oLuv</t>
  </si>
  <si>
    <t>@Opileak Muchas gracias por compartir  estrategias #SEOhashtag https://t.co/4ivciRq01P</t>
  </si>
  <si>
    <t>Metricas Eventos #Hemesic Datos y métricas de los mayores encuentros #HEMESIC para profesionales del mundo empresarial, el marketing, la comunicación y la economía digital en España #SEOHashtag  @ESICEducation  https://t.co/8KaKFbgEGX</t>
  </si>
  <si>
    <t>Buscas #Empleo ? Ahora puedes comenzar con estrategias de busqueda por hashtags y nadie mejor que @NiltonNavarro como ejemplo _xD83C__xDF96_ por sus super populares y famosos _xD83D__xDD1D_ #TuiteoMiCV #EmpleoMolónParaCM #trabajo #ElForo #InfojobsNext  #SEOHashtag #SEOHashtag  https://t.co/De1evNmvO4</t>
  </si>
  <si>
    <t>Buscas #Empleo ? Ahora puedes comenzar con estrategias de busqueda por hashtags y nadie mejor que @NiltonNavarro como ejemplo _xD83C__xDF96_ por sus super populares y famosos _xD83D__xDD1D_ #TuiteoMiCV #EmpleoMolónParaCM #trabajo #ElForo #InfojobsNext  #SEOHashtag #SEOHashtag  https://t.co/qkR8qAHsJb</t>
  </si>
  <si>
    <t>Es posible #Ganar confianza para vender mas Online con tu #ecommerce ?_xD83E__xDD14_ 
Este excelente articulo de @PuroMarketing me permite compartir una serie de estrategias que pueden _xD83D__xDCC8_ incrementar la confianza de tu sitio online para ventas #ecommerce #SEOhashtag https://t.co/I2S5HeCS8M</t>
  </si>
  <si>
    <t>La especialista en #SEOHashtag Vivian Francos, colabora con la nueva estrategia digital de #4Medios @4medios https://t.co/fbGpmoaoEX</t>
  </si>
  <si>
    <t>Cómo crear un #hashtag para promocionar un #evento para tu #marca  #SEOHashtag via #Youtube
Gracias @fernandodeleone @AltaEstrategia por invitarme a crear #AltaEstrategia 
Registrate en el #Webinar donde crearemos tu #Hashtag ➡ https://t.co/NUSDitGxtC https://t.co/ofNLKokd61</t>
  </si>
  <si>
    <t>Cómo crear un #hashtag para promocionar un #evento para tu #marca  #SEOHashtag via #Youtube
Gracias @fernandodeleone @AltaEstrategia por invitarme a crear #AltaEstrategia 
Registrate en el #Webinar donde crearemos tu #Hashtag ➡ https://t.co/H6xro4j8BC https://t.co/B5DpfOalfQ</t>
  </si>
  <si>
    <t>Cómo crear un #hashtag para promocionar un #evento para tu #marca  #SEOHashtag via #Youtube
Gracias @fernandodeleone @AltaEstrategia por invitarme a crear #AltaEstrategia 
Registrate en el #Webinar donde crearemos tu #Hashtag ➡ https://t.co/lqNuLWBLP7 https://t.co/cH5B2xfIxd</t>
  </si>
  <si>
    <t>Cómo crear un #hashtag para promocionar un #evento para tu #marca  #SEOHashtag via #Youtube
Gracias @fernandodeleone @AltaEstrategia por invitarme a crear #AltaEstrategia 
Registrate en el #Webinar donde crearemos tu #Hashtag ➡ https://t.co/H6xro4j8BC https://t.co/HelXYWM6Oo</t>
  </si>
  <si>
    <t>Cómo crear un #hashtag para promocionar un #evento para tu #marca  #SEOHashtag via #Youtube
Gracias @fernandodeleone @AltaEstrategia por invitarme a crear #AltaEstrategia 
Registrate en el #Webinar donde crearemos tu #Hashtag ➡ https://t.co/v0ozoXYTO0 https://t.co/BA09Kr1WHN</t>
  </si>
  <si>
    <t>RT @VivianFrancos: Cómo los Hashtags en #YouTube mejoran tu visibilidad  Como puedes posicionarte en el segundo motor de búsqueda más grand…</t>
  </si>
  <si>
    <t>@retailmeeting @miguelfloro @MATrabado @EliaGuardiola @Vilmanunez @RaiolaNetworks @SeniorManager @Yoriento Sin duda muy potente ! 
#DSM19 de @marketingandweb #SEOHashtag comparirá todas las métricas 
Primeras ponencias:
13 h  @EliaGuardiola
13:30 h @MATrabado 
14 h @optimizafunnel 
14:30 h @ingesaez 
Son 16 horas de formación gratuita y 32 profesionales referentes. https://t.co/L9ykIFXPVU</t>
  </si>
  <si>
    <t>REGRESA Nueva Edicion #B2BSalesCongress  _xD83D__xDCC6_  22 Mayo 2019  ✔
El evento de referencia en #VENTAS  #B2B donde se dieron cita los mejores _xD83D__xDD1D_ 
Conoce todas las metricas de la ultima edicion 2018 via  #SEOHashtag @retailmeeting 
https://t.co/as7rMzs7bL https://t.co/UNlWjkR9Fd</t>
  </si>
  <si>
    <t>REGRESA Nueva Edicion #B2BSalesCongress  _xD83D__xDCC6_  22 Mayo 2019  ✔
El evento de referencia en #VENTAS  #B2B donde se dieron cita los mejores _xD83D__xDD1D_ 
Conoce todas las metricas de la ultima edicion 2018 via  #SEOHashtag @retailmeeting 
https://t.co/ajrmiW08Re https://t.co/2IliKvTLeA</t>
  </si>
  <si>
    <t>REGRESA Nueva Edicion #B2BSalesCongress  _xD83D__xDCC6_  22 Mayo 2019  ✔
El evento de referencia en #VENTAS  #B2B donde se dieron cita los mejores _xD83D__xDD1D_ 
Conoce todas las metricas de la ultima edicion 2018 via  #SEOHashtag @retailmeeting 
https://t.co/as7rMzs7bL https://t.co/jRWxRssOOd</t>
  </si>
  <si>
    <t>REGRESA Nueva Edicion #B2BSalesCongress  _xD83D__xDCC6_  22 Mayo 2019  ✔
El evento de referencia en #VENTAS  #B2B donde se dieron cita los mejores _xD83D__xDD1D_ 
Conoce todas las metricas de la ultima edicion 2018 via  #SEOHashtag @retailmeeting 
https://t.co/as7rMzs7bL https://t.co/7YLM0qEPWB</t>
  </si>
  <si>
    <t>#DSM19  Esta por comenzar con las 
primeras ponencias #marketing
13:00  @EliaGuardiola
13:30  @MATrabado 
14:00  @optimizafunnel 
14:30  @ingesaez 
Serán 16 horas de formación gratuita con 32 profesionales referentes 
Y todas las métricas @Metricool_es  via #SEOHashtag https://t.co/TiuuiM3fqu</t>
  </si>
  <si>
    <t>#DSM19  _xD83D__xDE80_3200 tuits y 365 participantes en 2 horas _xD83D__xDE80_ 
Grande ponentes #marketing :  @werneruribecom @Alejandro_Novas @Vilmanunez @echarameli @SeniorManager y @Yoriento
@EliaGuardiola @MATrabado @optimizafunnel @ingesaez 
Y todas las métricas @Metricool_es  via  #SEOHashtag https://t.co/gewOrNOOOe</t>
  </si>
  <si>
    <t>#DSM19 hoy a las 13:00 @EliaGuardiola comienza
Son 32 referentes del sector #marketing las últimas tendencias, técnicas y estrategias #marketingdigital 
15 y 16 de mayo de 13:00h a 21:00h
Congreso online y 100% práctico
#SEOhashtag presente con todas las métricas @Metricool_es https://t.co/9wkgCluurr</t>
  </si>
  <si>
    <t>Deseas apoyo para el #Hashtag de tu Evento o Marca?  Yo uso la  Plataforma #Metricool y Te ivito a registrarte gratis aqui https://t.co/wumiuyZL9r
Si deseas un plan PREMIUM puedes Obtener US$ 10 de descuento en el primer mes con el Codigo SEOHASHTAG. @Metricool_es #SEOHashtag</t>
  </si>
  <si>
    <t>#DSM19   Hoy y mañana  30.000 asistentes al Congreso de #Marketing convocado por  @miguelfloro con grandes ponentes. 
Compartiré  todas sus métricas by @Metricool_es en tiempo Real #SEOhashtag https://t.co/xrfK4B5BoK</t>
  </si>
  <si>
    <t>#DSM19  _xD83D__xDE80_3200 tuits y 365 participantes en 2 horas _xD83D__xDE80_ 
En dos horas es #Trending en España y 7 ciudades 
Métricas by  @Metricool_es  via  #SEOHashtag https://t.co/6DlfCkSCA2</t>
  </si>
  <si>
    <t>#DSM19  _xD83D__xDE80_3200 tuits y 365 participantes en 2 horas _xD83D__xDE80_ 
En dos horas es #Trending en España y 7 ciudades 
Métricas by  @Metricool_es via #Seohashtag
Conoce las cuentas que mas interacciones reciben https://t.co/Z45scHLuFS</t>
  </si>
  <si>
    <t>Pronto #DSM19 COMPARTO METRICAS #DSM18 #DSM2018  Realmente un gran éxito el evento del Marketing &amp;amp; Web #DSM18 #DSM2018 Dos dias de #MarketingDigital Con mas de 280 millones de impresiones con 23.000 Tweets publicados @miguelfloro #SEOhashtag https://t.co/5Ya3GdizFV</t>
  </si>
  <si>
    <t>Pronto #DSM19 COMPARTO METRICAS #DSM18 #DSM2018  Realmente un gran éxito el evento del Marketing &amp;amp; Web #DSM18 #DSM2018 Dos dias de #MarketingDigital Con mas de 280 millones de impresiones con 23.000 Tweets publicados @miguelfloro #SEOhashtag https://t.co/f3NrCj5VZ1</t>
  </si>
  <si>
    <t>#SEOHashtag  Este ano 2019  ✅ logre posicionarme entre los primeros _xD83D__xDD1D_  10 #CommunityManager  _xD83D__xDE80_ que compartieron los contenidos del #smmday19 #SMMDay  _xD83C__xDFC6_ https://t.co/LPwnGnaWbd</t>
  </si>
  <si>
    <t>El #hashtag como termómetro #político antes de las elecciones en España #SEOHashtag   https://t.co/axuHrTzx5Z</t>
  </si>
  <si>
    <t>#MiPymesOnline Vender en #Twitter es posible ✅ Te invito a Desarrollar estrategias de posicionamiento de marca  que lleven trafico a tu web y #redessociales para vender mas  #SEOHashtag #Marketing #HashtagTeam https://t.co/8OKQZYuqw9 https://t.co/mIzIHrD99p</t>
  </si>
  <si>
    <t>#PymesUnidas #SamsungResponde #LasChicasDelGlobo #piñadigital  #MarketerosNocturnos #Hashtag para crear o difundir contenidos como conversaciones entre clientes o amigos usando los hilos de #twitter para hablar e interactuar #Marketing #SEOHashtag https://t.co/t8WWB1HXKX</t>
  </si>
  <si>
    <t>Usar #Hashtags para conversar con clientes usando los hilos de #twitter #SEOHashtag   https://t.co/kXgTIKLL6D</t>
  </si>
  <si>
    <t>#MiPymesOnline Vender en #Twitter es posible ✅ Te invito a Desarrollar estrategias de posicionamiento de marca  que lleven trafico a tu web y #redessociales para vender mas  #SEOHashtag #Marketing #HashtagTeam https://t.co/Oc7p9PE7YQ https://t.co/FXaAhxYL4W</t>
  </si>
  <si>
    <t>Los #Hashtags: Grandes aliados de la #marca y enemigos de la mala #reputación en #Twitter  #SEOHashtag  https://t.co/y9dPlaQuK3</t>
  </si>
  <si>
    <t>La fragilidad de la #reputación #digital en la era del #Hashtag   #SEOHashtag  https://t.co/FbK2k8NIt5</t>
  </si>
  <si>
    <t>5 APLICACIONES PARA ORGANIZAR TU EVENTO  #SEOHashtag https://t.co/gHx1dzMyHo</t>
  </si>
  <si>
    <t>#PromarketingDay 2019 conoce todas sus métricas impresiones e influencers  #SEOHashtag https://t.co/ty6kEQ345O</t>
  </si>
  <si>
    <t>Como Puedo impulsar _xD83D__xDD1D_ el #hashtag de su #Evento  _xD83E__xDD14_  ?   #SEOHashtag  https://t.co/SXoFokE0Qy</t>
  </si>
  <si>
    <t>The #hashtag Power : 10 Recomendaciones antes de presionar la tecla #   #SEOHashtag   https://t.co/qqjBqo9ntO</t>
  </si>
  <si>
    <t>Si deseas conocer _xD83D__xDD0E_ mas sobre #hashtag y sus estrategias te invito a mi canal #Youtube donde aprenderas a posicionarte y diferenciarte de los demas  #SEOHashtag #Marketing #DigitalMarketing  https://t.co/pNJZ6HUEny https://t.co/XjGxwForMo</t>
  </si>
  <si>
    <t>#Hashtags: una guía para principiantes y cómo usarlos eficazmente  #SEOHashtag  
 https://t.co/20813xftsB</t>
  </si>
  <si>
    <t>Si deseas conocer _xD83D__xDD0E_ mas sobre #hashtag y sus estrategias te invito a mi canal #Youtube donde aprenderas a posicionarte y diferenciarte de los demas  #SEOHashtag #Marketing #DigitalMarketing  https://t.co/Oc7p9PE7YQ https://t.co/PSWzVEoFn2</t>
  </si>
  <si>
    <t>Más consejos para #Hashtags que #conviertan e #Impacten #SEOHashtag  https://t.co/aHHcZTu9zM</t>
  </si>
  <si>
    <t>LA COMBINACIÓN PERFECTA: #HASHTAG PARA LAS #ECOMMERCE   #SEOHASHTAG  https://t.co/LsMogbu0F4</t>
  </si>
  <si>
    <t>#eGames  #Games #eSports  : Sigue los juegos por su #Hashtag #SEOHashtag    https://t.co/XjCsYpvAc4</t>
  </si>
  <si>
    <t>Ganar confianza ✅ para vender  #Online _xD83C__xDF10_ #Ecommerce _xD83D__xDED2_  te invito a conocer mas estrategias de Posicionamiento #SEOHashtag   
  https://t.co/I2S5HeCS8M</t>
  </si>
  <si>
    <t>#Hashtags en #Facebook ? Lo confirmo : Son realmente necesarios !    #SEOHashtag https://t.co/tjQ1vu98Kh</t>
  </si>
  <si>
    <t>El #hashtag como termómetro #político antes de las elecciones en España #SEOHashtag   https://t.co/JbFRNxvxyh</t>
  </si>
  <si>
    <t>Usar #Hashtags para conversar con clientes usando los hilos de #twitter #SEOHashtag   https://t.co/t8WWB1HXKX</t>
  </si>
  <si>
    <t>Cómo registrar un #hashtag para fortalecer su marca  #SEOHashtag   https://t.co/B1Gf7LIY5C</t>
  </si>
  <si>
    <t>Los #Hashtags: Grandes aliados de la #marca y enemigos de la mala #reputación en #Twitter  #SEOHashtag  https://t.co/NWHRaVOFuV</t>
  </si>
  <si>
    <t>La fragilidad de la #reputación #digital en la era del #Hashtag   #SEOHashtag  https://t.co/3KVb0zidM0</t>
  </si>
  <si>
    <t>Principales cuentas #twitter para buscar empleo con #Hashtag #SEOHashtag   https://t.co/aK95tYQjjQ</t>
  </si>
  <si>
    <t>#PromarketingDay 2019 conoce todas sus métricas impresiones e influencers  #SEOHashtag https://t.co/lovLNW5Q02</t>
  </si>
  <si>
    <t>The #hashtag Power : 10 Recomendaciones antes de presionar la tecla #   #SEOHashtag   https://t.co/WMu6hX9475</t>
  </si>
  <si>
    <t>#Hashtags: una guía para principiantes y cómo usarlos eficazmente  #SEOHashtag  
 https://t.co/aoWinx1QMn</t>
  </si>
  <si>
    <t>⚡️ #EKHuelva19 los mejores tweets publicados  por @VivianFrancos
Te invito a Ver todas las métricas del evento en mi blog #SEOHashtag https://t.co/OZPMSJBPJf    https://t.co/G41gthbg21</t>
  </si>
  <si>
    <t>#HUGBCN  Un gran exito !
Un evento muy pequeño  con unos 50 asistentes se convierte en Trending Topic por 2 horas en 7 ciudades de España    Contactame para tu proximo evento  y lo hacemos juntos  #SEOHashtag  https://t.co/ntXyil8XmY</t>
  </si>
  <si>
    <t>#eGames  #Games #eSports  : Sigue los juegos por su #Hashtag #SEOHashtag    https://t.co/qxxamyLvP8</t>
  </si>
  <si>
    <t>#Hashtags en #Facebook ? Lo confirmo : Son realmente necesarios !    #SEOHashtag https://t.co/ehgF2vGUBi</t>
  </si>
  <si>
    <t>Cómo registrar un #hashtag para fortalecer su marca  #SEOHashtag   https://t.co/VZeTVtdRdw</t>
  </si>
  <si>
    <t>Principales cuentas #twitter para buscar empleo con #Hashtag #SEOHashtag   https://t.co/UmHCBp52fI</t>
  </si>
  <si>
    <t>En Twitter: Donde estan los seguidores de tu competencia ???   #SEOHashtag   https://t.co/8BNt5kwpeD</t>
  </si>
  <si>
    <t>#MiPymesOnline Vender en #Twitter es posible ✅ Te invito a Desarrollar estrategias de posicionamiento de marca  que lleven trafico a tu web y #redessociales para vender mas  #SEOHashtag #Marketing #HashtagTeam https://t.co/v8nkAtlhLg https://t.co/Tpv09VRxl3</t>
  </si>
  <si>
    <t>Conoce las fechas y los #hashtags de los proximos eventos. Te invito a Analizar las metricas de otros eventos de tu sector  #SEOHashtag   https://t.co/V38sQhYxvN</t>
  </si>
  <si>
    <t>#MiPymesOnline Vender en #Twitter es posible ✅ Te invito a Desarrollar estrategias de posicionamiento de marca  que lleven trafico a tu web y #redessociales para vender mas  #SEOHashtag #Marketing #HashtagTeam https://t.co/Oc7p9PE7YQ https://t.co/qSCGWWSqvz</t>
  </si>
  <si>
    <t>Hashtag y eventos Online la formula del Exito para tu Marca  #SEOHashtag  
https://t.co/u9R6OdL6DN</t>
  </si>
  <si>
    <t>Cuando es tu proximo evento ? Participas en un evento o exhibicion comercial y deseas impulsar los impactos del #hashtag de tu #marca en #twitter y otras redes sociales para sobresalir sobre los otros participantes ? #SEOHashtag https://t.co/ECQT9Nn1KP</t>
  </si>
  <si>
    <t>Cómo los Hashtags en #YouTube mejoran tu visibilidad  Como puedes posicionarte en el segundo motor de búsqueda más grande del mundo ? #SEOhashtag https://t.co/vPchcJ897d</t>
  </si>
  <si>
    <t>#Facebook alcanza los 2.380 millones de usuarios al mes y 1.560 millones de ellos activos diariamente  #RedesSociales  #SEOhashtag  https://t.co/ur8VY3GLop</t>
  </si>
  <si>
    <t>25 ACCIONES PARA POSICIONAR EL #HASHTAG DE TU EVENTO  #SEOHashtag https://t.co/9VX82IuW61</t>
  </si>
  <si>
    <t>Hashtag y eventos Online la formula del Exito para tu Marca  #SEOHashtag  
https://t.co/IHvOoQaow1</t>
  </si>
  <si>
    <t>Si deseas conocer _xD83D__xDD0E_ mas sobre #hashtag y sus estrategias te invito a mi canal #Youtube donde aprenderas a posicionarte y diferenciarte de los demas  #SEOHashtag #Marketing #DigitalMarketing  https://t.co/iX3JanT3Sw https://t.co/VoraFYy5Zd</t>
  </si>
  <si>
    <t>Cuando es tu proximo evento ? Participas en un evento o exhibicion comercial y deseas impulsar los impactos del #hashtag de tu #marca en #twitter y otras redes sociales para sobresalir sobre los otros participantes ? #SEOHashtag https://t.co/AYO4w9M6k6</t>
  </si>
  <si>
    <t>Si deseas conocer _xD83D__xDD0E_ mas sobre #hashtag y sus estrategias te invito a mi canal #Youtube donde aprenderas a posicionarte y diferenciarte de los demas  #SEOHashtag #Marketing #DigitalMarketing  https://t.co/Oc7p9PE7YQ https://t.co/aAN1tReuyb</t>
  </si>
  <si>
    <t>COMO CONVERTIR LAS IMPRESIONES EN #PROFIT DESDE #SEOHASHTAG  Gracias David Barrera  por invitarme a tu evento #EKHuelva18 https://t.co/6dKMb7H6Et</t>
  </si>
  <si>
    <t>Cómo los Hashtags en #YouTube mejoran tu visibilidad  Como puedes posicionarte en el segundo motor de búsqueda más grande del mundo ? #SEOhashtag https://t.co/88CRJhAMws</t>
  </si>
  <si>
    <t>#MSIgnite  close  with  943 Millions of Impresions 
85,289 tweets published for 18,001 participants who shared 16,381 images    #SEOHashtag    https://t.co/su0BeE1Cvb</t>
  </si>
  <si>
    <t>25 ACCIONES PARA POSICIONAR EL #HASHTAG DE TU EVENTO  #SEOHashtag https://t.co/tcmIVxlBJO</t>
  </si>
  <si>
    <t>#LinkedIn sugiere usar #  para que las personas correctas vean tus  publicaciones  #SEOHashtag https://t.co/jAyMeIGUru https://t.co/LXkGAG67Cs</t>
  </si>
  <si>
    <t>#InfoProducto :  De 0 (cero) a 202.000 impresiones en 24 horas  _xD83D__xDE80_#SEOHashtag       https://t.co/3gi2lsxH4n</t>
  </si>
  <si>
    <t>LOS E-SPORTS YA USAN #HASHTAG #DHVLC18 #GAMEPOLIS2K18  #SEOHashtag   https://t.co/YAR2jBeTPS</t>
  </si>
  <si>
    <t>COMO CONVERTIR LAS IMPRESIONES EN #PROFIT DESDE #SEOHASHTAG  Gracias David Barrera  por invitarme a tu evento #EKHuelva18 https://t.co/CLmsQRI5f9</t>
  </si>
  <si>
    <t>#MSIgnite  close  with  943 Millions of Impresions 
85,289 tweets published for 18,001 participants who shared 16,381 images    #SEOHashtag    https://t.co/29rfo2hyTW</t>
  </si>
  <si>
    <t>#MiPymesOnline Vender en #Twitter es posible ✅ Te invito a Desarrollar estrategias de posicionamiento de marca  que lleven trafico a tu web y #redessociales para vender mas  #SEOHashtag #Marketing #HashtagTeam https://t.co/HqnX8Tf7nH https://t.co/Sh7hh9wmpO</t>
  </si>
  <si>
    <t>#LinkedIn sugiere usar #  para que las personas correctas vean tus  publicaciones  #SEOHashtag https://t.co/APeeCwbki5 https://t.co/40TuL0hCRt</t>
  </si>
  <si>
    <t>#WhatsApp avisa de que un software espía se ha colado en teléfonos a través de llamadas y pide actualizar la app #SEOHashtag
https://t.co/tkVk2Cq2Zl</t>
  </si>
  <si>
    <t>El 57% de los internautas españoles consume audio #online #Internet #marketing #seohashtag
https://t.co/pEi9HIyE1y</t>
  </si>
  <si>
    <t>Alli estara #SEOhashtag  ✅ compatiendo todas las métricas de impresiones, interacciones, imágenes compartidas y alcance del hashtag #DES2019  _xD83D__xDD1D_
Comparto métricas #DES2018  https://t.co/VZuzC3MtKr https://t.co/60PsCGyzLz</t>
  </si>
  <si>
    <t>#MiPymesOnline Vender en #Twitter es posible ✅ Te invito a Desarrollar estrategias de posicionamiento de marca  que lleven trafico a tu web y #redessociales para vender mas  #SEOHashtag #Marketing #HashtagTeam https://t.co/Oc7p9PE7YQ https://t.co/CrO1jjXeJw</t>
  </si>
  <si>
    <t>#InfoProducto :  De 0 (cero) a 202.000 impresiones en 24 horas  _xD83D__xDE80_#SEOHashtag       https://t.co/rB0xbPp2ZM</t>
  </si>
  <si>
    <t>LOS E-SPORTS YA USAN #HASHTAG #DHVLC18 #GAMEPOLIS2K18  #SEOHashtag   https://t.co/s3PSR7OpT3</t>
  </si>
  <si>
    <t>https://vivianfrancos.com/aplicaciones-para-organizar-tu-evento/</t>
  </si>
  <si>
    <t>https://vivianfrancos.com/como-impulsar-el-hashtag-de-su-evento/</t>
  </si>
  <si>
    <t>https://ir.shareaholic.com/e?a=1&amp;u=https://vivianfrancos.com/ekhuelva19-la-marca-personal-es-lo-mas-importante-para-triunfar/%3Futm_campaign%3Dshareaholic%26utm_medium%3Dtwitter%26utm_source%3Dsocialnetwork&amp;r=1</t>
  </si>
  <si>
    <t>https://vivianfrancos.com/principales-cuentas-twitter-para-buscar-empleo-con-hashtag/</t>
  </si>
  <si>
    <t>https://ir.shareaholic.com/e?a=1&amp;u=https://vivianfrancos.com/granadaesmkt-x-congreso-internacional-de-marketing-de-marketerosnocturnos/%3Futm_campaign%3Dshareaholic%26utm_medium%3Dtwitter%26utm_source%3Dsocialnetwork&amp;r=1</t>
  </si>
  <si>
    <t>http://bit.ly/2JXZJOd</t>
  </si>
  <si>
    <t>http://bit.ly/2qI2A1z</t>
  </si>
  <si>
    <t>https://twitter.com/awscloud_es/status/1125294908166819840</t>
  </si>
  <si>
    <t>https://documentcloud.adobe.com/link/track?uri=urn:aaid:scds:US:15079d6c-8731-40a4-a2c3-becf3a4474dd https://twitter.com/i/moments/1126121439298453504</t>
  </si>
  <si>
    <t>https://documentcloud.adobe.com/link/track?uri=urn:aaid:scds:US:15079d6c-8731-40a4-a2c3-becf3a4474dd https://twitter.com/VivianFrancos/status/1126128524925001730 https://twitter.com/evaanyon/status/1126150863016398849</t>
  </si>
  <si>
    <t>https://vivianfrancos.com/metricas-lanzamiento-mundial-honor10-by-metricool/</t>
  </si>
  <si>
    <t>https://vivianfrancos.com/unpacked-gran-evento-de-samsung/</t>
  </si>
  <si>
    <t>https://twitter.com/raykolorenzo/status/1127140997886951424</t>
  </si>
  <si>
    <t>http://vivianfrancos.com/social-media-marketing-world-smmw19/</t>
  </si>
  <si>
    <t>https://vivianfrancos.com/metricas-de-cebit18-alcanzan-mas-de-800-visitas/</t>
  </si>
  <si>
    <t>https://vivianfrancos.com/lo-mejor-de-des2018-digital-business-world-congress/</t>
  </si>
  <si>
    <t>https://vivianfrancos.com/informe-del-impacto-en-twitter-de-la-ix-semana-de-las-redes-sociales-y-la-comunicacion-redessocialescyl/</t>
  </si>
  <si>
    <t>https://vivianfrancos.com/metricas-eventos-hemesic/</t>
  </si>
  <si>
    <t>https://vivianfrancos.com/estrategias-para-buscar-empleo-con-una-combinacion-de-hashtags/</t>
  </si>
  <si>
    <t>https://vivianfrancos.com/ganar-confianza-para-vender-online-ecommerce/</t>
  </si>
  <si>
    <t>http://www.cuatromedios.com.ar/articulo/tecnologia-y-ciencia/especialista-seohashtag-vivian-francos-colabora-estrategia-digital-4medios/20180711095705002583.html</t>
  </si>
  <si>
    <t>http://lb.benchmarkemail.com/listbuilder/signupnew?om9I%252B75JX6EpQP8Nx3GRgf5pwVnAjsSIsJ07ygDegxQQ9amXwphcsjfHHgwq1mA1</t>
  </si>
  <si>
    <t>https://vivianfrancos.com/b2bsalescongress-segunda-edicion/</t>
  </si>
  <si>
    <t>http://metricool.com/es</t>
  </si>
  <si>
    <t>https://vivianfrancos.com/a-la-espera-del-dsmvalencia-comparto-metricas-dsm18-dsm2018/</t>
  </si>
  <si>
    <t>https://vivianfrancos.com/el-hashtag-como-termometro-politico-antes-de-las-elecciones-en-espana/</t>
  </si>
  <si>
    <t>https://vivianfrancos.com/usar-hashtags-para-crear-temas-de-conversacion-en-grupos-abiertos-usando-los-hilos-de-twitter/</t>
  </si>
  <si>
    <t>https://www.youtube.com/channel/UCT2t7sQp0Qyi9dxuckjOWAw?sub_confirmation=1</t>
  </si>
  <si>
    <t>https://vivianfrancos.com/los-hashtags-grande-aliados-de-la-marca-y-enemigos-de-la-mala-reputacion-en-twitter/</t>
  </si>
  <si>
    <t>https://vivianfrancos.com/la-fragilidad-de-la-reputacion-digital-en-la-era-del-hashtag/</t>
  </si>
  <si>
    <t>https://vivianfrancos.com/promarketingday-2019-conoce-todas-sus-metricas/</t>
  </si>
  <si>
    <t>https://vivianfrancos.com/the-hashtag-power-10-recomendaciones-antes-de-presionar-la-tecla/</t>
  </si>
  <si>
    <t>https://vivianfrancos.com/hashtags-una-guia-para-principiantes-y-como-usarlos-eficazmente/</t>
  </si>
  <si>
    <t>https://vivianfrancos.com/mas-consejos-para-hashtags-que-conviertan/</t>
  </si>
  <si>
    <t>https://vivianfrancos.com/la-combinacion-perfecta-hashtag-para-las-ecommerce/</t>
  </si>
  <si>
    <t>https://vivianfrancos.com/hashtag-games-sigue-los-juegos-por-su-hashtag/</t>
  </si>
  <si>
    <t>https://vivianfrancos.com/hashtags-en-facebook-lo-confirmo-son-realmente-necesarios/</t>
  </si>
  <si>
    <t>https://vivianfrancos.com/como-registrar-un-hashtag-para-fortalecer-su-marca/</t>
  </si>
  <si>
    <t>http://vivianfrancos.com/ekhuelva19-la-marca-personal-es-lo-mas-importante-para-triunfar/ https://twitter.com/i/moments/1126121439298453504</t>
  </si>
  <si>
    <t>https://vivianfrancos.com/hugbcn-metricas-evento-by-metricool/</t>
  </si>
  <si>
    <t>https://www.youtube.com/watch?v=YBP1pTSHZuE&amp;t=4s</t>
  </si>
  <si>
    <t>https://vivianfrancos.com/fechas-y-metricas-de-eventos-seohashtag/</t>
  </si>
  <si>
    <t>https://vivianfrancos.com/hashtag-y-eventos-online-la-formula-del-exito-para-tu-marca/</t>
  </si>
  <si>
    <t>https://vivianfrancos.com/</t>
  </si>
  <si>
    <t>https://vivianfrancos.com/como-los-hashtags-en-tu-descripcion-de-youtube-mejoran-tu-visibilidad/</t>
  </si>
  <si>
    <t>https://www.lavanguardia.com/tecnologia/internet/20190425/461858689796/mark-zuckerberg-facebook-usuarios-millones-video-seo-ext.html</t>
  </si>
  <si>
    <t>https://vivianfrancos.com/25-acciones-para-posicionar-el-hashtag-de-tu-evento/</t>
  </si>
  <si>
    <t>https://vivianfrancos.com/como-convertir-las-impresiones-en-profit-desde-seohashtag/</t>
  </si>
  <si>
    <t>https://vivianfrancos.com/como-los-hashtags-en-youtube-mejoran-tu-visibilidad/</t>
  </si>
  <si>
    <t>https://vivianfrancos.com/msignite-con-metricas-infinitas/</t>
  </si>
  <si>
    <t>https://vivianfrancos.com/consejos-para-usar-hashtags-al-publicar-articulos-en-linkedin/</t>
  </si>
  <si>
    <t>https://vivianfrancos.com/infoproducto-de-0-cero-a-202-000-impresiones-en-24-horas/</t>
  </si>
  <si>
    <t>https://vivianfrancos.com/los-e-sports-ya-usan-hashtag-para-atraer-mayores-audiencias/</t>
  </si>
  <si>
    <t>https://www.20minutos.es/noticia/3639672/0/vulnerabilidad-whatsapp-software-espia-spyware-llamadas/?utm_source=twitter.com&amp;utm_medium=smm&amp;utm_campaign=noticias</t>
  </si>
  <si>
    <t>https://elpais.com/tecnologia/2019/05/14/actualidad/1557840403_890898.html?id_externo_rsoc=TW_CM_TEC</t>
  </si>
  <si>
    <t>http://vivianfrancos.com/lo-mejor-de-des2018-digital-business-world-congress/ https://twitter.com/DES_show/status/1128313095431045120</t>
  </si>
  <si>
    <t>vivianfrancos.com</t>
  </si>
  <si>
    <t>shareaholic.com</t>
  </si>
  <si>
    <t>bit.ly</t>
  </si>
  <si>
    <t>twitter.com</t>
  </si>
  <si>
    <t>adobe.com twitter.com</t>
  </si>
  <si>
    <t>adobe.com twitter.com twitter.com</t>
  </si>
  <si>
    <t>com.ar</t>
  </si>
  <si>
    <t>benchmarkemail.com</t>
  </si>
  <si>
    <t>metricool.com</t>
  </si>
  <si>
    <t>youtube.com</t>
  </si>
  <si>
    <t>vivianfrancos.com twitter.com</t>
  </si>
  <si>
    <t>lavanguardia.com</t>
  </si>
  <si>
    <t>20minutos.es</t>
  </si>
  <si>
    <t>elpais.com</t>
  </si>
  <si>
    <t>seohashtag</t>
  </si>
  <si>
    <t>des2018 des2019</t>
  </si>
  <si>
    <t>seohashtag communitymanager</t>
  </si>
  <si>
    <t>hashtag evento seohashtag</t>
  </si>
  <si>
    <t>hashtag youtube</t>
  </si>
  <si>
    <t>ekhuelva19 marcapersonal</t>
  </si>
  <si>
    <t>ekhuelva19</t>
  </si>
  <si>
    <t>ekhuelva19 seohashtag</t>
  </si>
  <si>
    <t>twitter hashtag seohashtag</t>
  </si>
  <si>
    <t>granadaesmkt periscope</t>
  </si>
  <si>
    <t>granadaesmkt marketerosnocturnos marketing marketingtips marketingstrategy</t>
  </si>
  <si>
    <t>granadaesmkt marketerosnocturnos</t>
  </si>
  <si>
    <t>unpacked samsung seohashtag</t>
  </si>
  <si>
    <t>msignite</t>
  </si>
  <si>
    <t>granadaesmkt marketerosnocturnos seohashtag</t>
  </si>
  <si>
    <t>mipymesonline twitter redessociales seohashtag marketing hashtagteam</t>
  </si>
  <si>
    <t>hashtag evento marca seohashtag youtube altaestrategia webinar hashtag</t>
  </si>
  <si>
    <t>hashtag youtube seohashtag marketing digitalmarketing</t>
  </si>
  <si>
    <t>mipymesonline twitter</t>
  </si>
  <si>
    <t>b2bsalescongress ventas b2b</t>
  </si>
  <si>
    <t>dsm19 marketing</t>
  </si>
  <si>
    <t>hashtag evento marca seohashtag youtube</t>
  </si>
  <si>
    <t>dsm19 trending</t>
  </si>
  <si>
    <t>awssummit seohashtag</t>
  </si>
  <si>
    <t>online ecommerce</t>
  </si>
  <si>
    <t>youtube seohashtag</t>
  </si>
  <si>
    <t>ekhuelva19 marcapersonal seohashtag</t>
  </si>
  <si>
    <t>honor10 honor10 tecnologia marketing seohashtag</t>
  </si>
  <si>
    <t>granadaesmkt seohashtag</t>
  </si>
  <si>
    <t>granadaesmkt seohashtag marketerosnocturnos</t>
  </si>
  <si>
    <t>granadaesmkt masterclass seohashtag hashtag redessociales</t>
  </si>
  <si>
    <t>granadaesmkt seohashtag periscope granadaesmkt periscope seohashtag</t>
  </si>
  <si>
    <t>granadaesmkt marketerosnocturnos marketing marketingtips marketingstrategy seohashtag</t>
  </si>
  <si>
    <t>seohashtag granadaesmkt</t>
  </si>
  <si>
    <t>granadaesmkt periscope marketerosnocturnos masterclass hashtag redessociales seohashtag</t>
  </si>
  <si>
    <t>smmw19 marketing smmw19 smmw18 smmw17 smmw16 seohashtag</t>
  </si>
  <si>
    <t>cebit18 seohashtag</t>
  </si>
  <si>
    <t>des2018 des2019 seohashtag</t>
  </si>
  <si>
    <t>redessocialescyl seohashtag</t>
  </si>
  <si>
    <t>des2019 seohashtag</t>
  </si>
  <si>
    <t>des2018 des2018 seohashtag</t>
  </si>
  <si>
    <t>hemesic hemesic seohashtag</t>
  </si>
  <si>
    <t>empleo tuiteomicv empleomolónparacm trabajo elforo infojobsnext seohashtag seohashtag</t>
  </si>
  <si>
    <t>ganar ecommerce ecommerce seohashtag</t>
  </si>
  <si>
    <t>seohashtag 4medios</t>
  </si>
  <si>
    <t>youtube</t>
  </si>
  <si>
    <t>dsm19 seohashtag</t>
  </si>
  <si>
    <t>b2bsalescongress ventas b2b seohashtag</t>
  </si>
  <si>
    <t>dsm19 marketing seohashtag</t>
  </si>
  <si>
    <t>dsm19 marketing marketingdigital seohashtag</t>
  </si>
  <si>
    <t>hashtag metricool seohashtag</t>
  </si>
  <si>
    <t>dsm19 trending seohashtag</t>
  </si>
  <si>
    <t>dsm19 dsm18 dsm2018 dsm18 dsm2018 marketingdigital seohashtag</t>
  </si>
  <si>
    <t>seohashtag communitymanager smmday19 smmday</t>
  </si>
  <si>
    <t>hashtag político seohashtag</t>
  </si>
  <si>
    <t>pymesunidas samsungresponde laschicasdelglobo piñadigital marketerosnocturnos hashtag twitter marketing seohashtag</t>
  </si>
  <si>
    <t>hashtags twitter seohashtag</t>
  </si>
  <si>
    <t>hashtags marca reputación twitter seohashtag</t>
  </si>
  <si>
    <t>reputación digital hashtag seohashtag</t>
  </si>
  <si>
    <t>promarketingday seohashtag</t>
  </si>
  <si>
    <t>hashtag seohashtag</t>
  </si>
  <si>
    <t>hashtags seohashtag</t>
  </si>
  <si>
    <t>hashtags conviertan impacten seohashtag</t>
  </si>
  <si>
    <t>hashtag ecommerce seohashtag</t>
  </si>
  <si>
    <t>egames games esports hashtag seohashtag</t>
  </si>
  <si>
    <t>online ecommerce seohashtag</t>
  </si>
  <si>
    <t>hashtags facebook seohashtag</t>
  </si>
  <si>
    <t>hugbcn seohashtag</t>
  </si>
  <si>
    <t>hashtag marca twitter seohashtag</t>
  </si>
  <si>
    <t>facebook redessociales seohashtag</t>
  </si>
  <si>
    <t>profit seohashtag ekhuelva18</t>
  </si>
  <si>
    <t>msignite seohashtag</t>
  </si>
  <si>
    <t>linkedin seohashtag</t>
  </si>
  <si>
    <t>infoproducto seohashtag</t>
  </si>
  <si>
    <t>hashtag dhvlc18 gamepolis2k18 seohashtag</t>
  </si>
  <si>
    <t>whatsapp seohashtag</t>
  </si>
  <si>
    <t>online internet marketing seohashtag</t>
  </si>
  <si>
    <t>seohashtag des2019 des2018</t>
  </si>
  <si>
    <t>https://pbs.twimg.com/media/D55l1EYXkAA6nlO.jpg</t>
  </si>
  <si>
    <t>https://pbs.twimg.com/media/D564OhyXsAAsGNg.jpg</t>
  </si>
  <si>
    <t>https://pbs.twimg.com/media/D58Kn75W4AEfuun.jpg</t>
  </si>
  <si>
    <t>https://pbs.twimg.com/media/D6BUNsVW4AAFJNh.jpg</t>
  </si>
  <si>
    <t>https://pbs.twimg.com/media/D6D5AmiW0AcBsyi.jpg</t>
  </si>
  <si>
    <t>https://pbs.twimg.com/media/D6EUebfWkAAhXUU.jpg</t>
  </si>
  <si>
    <t>https://pbs.twimg.com/media/D6JeEGsXsAM2J29.jpg</t>
  </si>
  <si>
    <t>https://pbs.twimg.com/media/D6LnZPoU8AAGUY8.jpg</t>
  </si>
  <si>
    <t>https://pbs.twimg.com/media/D6MeU32UEAA8n-P.jpg</t>
  </si>
  <si>
    <t>https://pbs.twimg.com/media/D6Rn6iqXsAAz71B.jpg</t>
  </si>
  <si>
    <t>https://pbs.twimg.com/media/D6TxPpyXsAUJnl_.jpg</t>
  </si>
  <si>
    <t>https://pbs.twimg.com/media/D6UoLScW4AATLUV.jpg</t>
  </si>
  <si>
    <t>https://pbs.twimg.com/media/D6ZxxeRX4AAGady.jpg</t>
  </si>
  <si>
    <t>https://pbs.twimg.com/media/D6b7GNdW4AA1d4Y.jpg</t>
  </si>
  <si>
    <t>https://pbs.twimg.com/media/D6do9WVW4AAehxe.jpg</t>
  </si>
  <si>
    <t>https://pbs.twimg.com/tweet_video_thumb/D6C1RxnXsAAHZZJ.jpg</t>
  </si>
  <si>
    <t>https://pbs.twimg.com/ext_tw_video_thumb/1127255833602068480/pu/img/d7sstgtDJYHMYmPE.jpg</t>
  </si>
  <si>
    <t>https://pbs.twimg.com/media/D6TSwxGW4AAZTnm.jpg</t>
  </si>
  <si>
    <t>https://pbs.twimg.com/tweet_video_thumb/D6SH5PDWwAA1kzm.jpg</t>
  </si>
  <si>
    <t>https://pbs.twimg.com/ext_tw_video_thumb/1127151073280630784/pu/img/TM6ajrkurDh_IpPr.jpg</t>
  </si>
  <si>
    <t>https://pbs.twimg.com/tweet_video_thumb/D6R2CdKXoAMVaf8.jpg</t>
  </si>
  <si>
    <t>https://pbs.twimg.com/ext_tw_video_thumb/1127201419667345408/pu/img/-snxRbQQKcqYRMHT.jpg</t>
  </si>
  <si>
    <t>https://pbs.twimg.com/media/D6TTDJZWkAEi4GT.jpg</t>
  </si>
  <si>
    <t>https://pbs.twimg.com/media/D6SYHvgXsAIcxXb.jpg</t>
  </si>
  <si>
    <t>https://pbs.twimg.com/tweet_video_thumb/D6RoCn7W4AERoiU.jpg</t>
  </si>
  <si>
    <t>https://pbs.twimg.com/media/D6R_bJEWAAERYxL.jpg</t>
  </si>
  <si>
    <t>https://pbs.twimg.com/tweet_video_thumb/D6ioE1_WkAEPorq.jpg</t>
  </si>
  <si>
    <t>https://pbs.twimg.com/tweet_video_thumb/D6i2nsjW0AALEBj.jpg</t>
  </si>
  <si>
    <t>https://pbs.twimg.com/media/D58pEnnXkAAWQvC.jpg</t>
  </si>
  <si>
    <t>https://pbs.twimg.com/media/D5-wGvIWsAA7FmD.jpg</t>
  </si>
  <si>
    <t>https://pbs.twimg.com/media/D6RPbN0WkAAlPcf.jpg</t>
  </si>
  <si>
    <t>https://pbs.twimg.com/media/D6TWdz7WsAACs13.jpg</t>
  </si>
  <si>
    <t>https://pbs.twimg.com/media/D6l1ySVWsAAahtO.jpg</t>
  </si>
  <si>
    <t>https://pbs.twimg.com/tweet_video_thumb/D6mhNWFWkAIWBXz.jpg</t>
  </si>
  <si>
    <t>https://pbs.twimg.com/media/D5aRgtlWsAwuqXW.jpg</t>
  </si>
  <si>
    <t>https://pbs.twimg.com/media/D5wO2FhW0AIXrGy.jpg</t>
  </si>
  <si>
    <t>https://pbs.twimg.com/media/D5_Lki6WAAEfKor.jpg</t>
  </si>
  <si>
    <t>https://pbs.twimg.com/media/D6jqKmcWsAIKQuh.jpg</t>
  </si>
  <si>
    <t>https://pbs.twimg.com/tweet_video_thumb/D6mgYzHWAAAuPgq.jpg</t>
  </si>
  <si>
    <t>https://pbs.twimg.com/media/D6nCIj_WwAANo8w.jpg</t>
  </si>
  <si>
    <t>https://pbs.twimg.com/tweet_video_thumb/D6mOW2CWkAExBZz.jpg</t>
  </si>
  <si>
    <t>https://pbs.twimg.com/media/D6l7764X4AA8cza.jpg</t>
  </si>
  <si>
    <t>https://pbs.twimg.com/media/D6nChnVWsAAD8Qm.jpg</t>
  </si>
  <si>
    <t>https://pbs.twimg.com/media/D6nE9XMW4AAbcbA.jpg</t>
  </si>
  <si>
    <t>https://pbs.twimg.com/media/Dx5WI6BWsAERUSj.jpg</t>
  </si>
  <si>
    <t>https://pbs.twimg.com/media/D53fe06WsAAsrzR.jpg</t>
  </si>
  <si>
    <t>https://pbs.twimg.com/media/D55mg6PXkAEexMc.jpg</t>
  </si>
  <si>
    <t>https://pbs.twimg.com/media/D5_nCc0WkAMvFXF.jpg</t>
  </si>
  <si>
    <t>https://pbs.twimg.com/media/D6ACgerWkAAia2v.jpg</t>
  </si>
  <si>
    <t>https://pbs.twimg.com/media/D6MF1YnUUAELxp4.jpg</t>
  </si>
  <si>
    <t>https://pbs.twimg.com/media/D6OM3-oWkAEZ9_F.jpg</t>
  </si>
  <si>
    <t>https://pbs.twimg.com/media/D6UNZbfW0AAKpCY.jpg</t>
  </si>
  <si>
    <t>https://pbs.twimg.com/media/D6Uo32vW4AE1AyL.jpg</t>
  </si>
  <si>
    <t>https://pbs.twimg.com/media/D6YElrTW4AA1xSs.png</t>
  </si>
  <si>
    <t>https://pbs.twimg.com/media/D6gsM4pXoAAbz4u.jpg</t>
  </si>
  <si>
    <t>https://pbs.twimg.com/media/D6hJ9MyXsAAD0DS.png</t>
  </si>
  <si>
    <t>https://pbs.twimg.com/media/D6izO9uXoAAXk8K.jpg</t>
  </si>
  <si>
    <t>http://pbs.twimg.com/profile_images/1993896420/FotoCongresoEcValencianaC_maraTwitter2_normal.JPG</t>
  </si>
  <si>
    <t>http://pbs.twimg.com/profile_images/998152181000814593/m1t7a_g8_normal.jpg</t>
  </si>
  <si>
    <t>http://pbs.twimg.com/profile_images/1075298922581643264/LDe2dCZH_normal.jpg</t>
  </si>
  <si>
    <t>http://pbs.twimg.com/profile_images/1120820733817626625/akbVMZ8c_normal.jpg</t>
  </si>
  <si>
    <t>http://pbs.twimg.com/profile_images/1114612382997917696/t3wuIbIi_normal.jpg</t>
  </si>
  <si>
    <t>http://pbs.twimg.com/profile_images/743117325650530304/cMLKx-Z-_normal.jpg</t>
  </si>
  <si>
    <t>http://pbs.twimg.com/profile_images/1111328961202659329/VLUa7qp__normal.jpg</t>
  </si>
  <si>
    <t>http://pbs.twimg.com/profile_images/1092413554127441920/XEldDMcT_normal.jpg</t>
  </si>
  <si>
    <t>http://pbs.twimg.com/profile_images/905184528158875649/PFeBsDaA_normal.jpg</t>
  </si>
  <si>
    <t>http://pbs.twimg.com/profile_images/520620417795784705/yu5m8-Kj_normal.jpeg</t>
  </si>
  <si>
    <t>http://pbs.twimg.com/profile_images/1120460976002936835/YztxTDNY_normal.jpg</t>
  </si>
  <si>
    <t>http://pbs.twimg.com/profile_images/1095488514358161410/bhFcONbT_normal.png</t>
  </si>
  <si>
    <t>http://pbs.twimg.com/profile_images/775315922785538048/mWzEN1W1_normal.jpg</t>
  </si>
  <si>
    <t>http://pbs.twimg.com/profile_images/1081469011651637248/tOEza-nY_normal.png</t>
  </si>
  <si>
    <t>http://pbs.twimg.com/profile_images/1072794173676371968/ILwT7waZ_normal.jpg</t>
  </si>
  <si>
    <t>http://pbs.twimg.com/profile_images/910441711024984064/hzbjI9WE_normal.jpg</t>
  </si>
  <si>
    <t>http://pbs.twimg.com/profile_images/1092481790504300544/Eags8ZFb_normal.jpg</t>
  </si>
  <si>
    <t>http://pbs.twimg.com/profile_images/1118738520435118080/6atbpy2x_normal.jpg</t>
  </si>
  <si>
    <t>http://pbs.twimg.com/profile_images/1107664340105248776/FmX6IX4s_normal.png</t>
  </si>
  <si>
    <t>http://pbs.twimg.com/profile_images/557499655701819393/NUGpDgnM_normal.jpeg</t>
  </si>
  <si>
    <t>http://pbs.twimg.com/profile_images/984377965424160768/iTalbQO-_normal.jpg</t>
  </si>
  <si>
    <t>http://pbs.twimg.com/profile_images/935616175345668097/3ZdV1qc7_normal.jpg</t>
  </si>
  <si>
    <t>http://abs.twimg.com/sticky/default_profile_images/default_profile_normal.png</t>
  </si>
  <si>
    <t>http://pbs.twimg.com/profile_images/1105531190830919683/iGjecAbV_normal.png</t>
  </si>
  <si>
    <t>http://pbs.twimg.com/profile_images/1069887308441235456/hh_gqxXQ_normal.jpg</t>
  </si>
  <si>
    <t>http://pbs.twimg.com/profile_images/911523600901050369/8FxzQv6I_normal.jpg</t>
  </si>
  <si>
    <t>http://pbs.twimg.com/profile_images/1049754622045380608/1Cv9MwO2_normal.jpg</t>
  </si>
  <si>
    <t>http://pbs.twimg.com/profile_images/873446564345384960/3J2cfJtT_normal.jpg</t>
  </si>
  <si>
    <t>http://pbs.twimg.com/profile_images/948690353405689856/vT1_e9p1_normal.jpg</t>
  </si>
  <si>
    <t>http://pbs.twimg.com/profile_images/1110590668550885377/iev8KLCv_normal.png</t>
  </si>
  <si>
    <t>http://pbs.twimg.com/profile_images/1111610771476283392/UCMsJ0x6_normal.jpg</t>
  </si>
  <si>
    <t>http://pbs.twimg.com/profile_images/1050647321896091648/V0zPw2Re_normal.jpg</t>
  </si>
  <si>
    <t>http://pbs.twimg.com/profile_images/731085523821965312/tlyE2MA1_normal.jpg</t>
  </si>
  <si>
    <t>http://pbs.twimg.com/profile_images/1012552959698325505/avZOHudc_normal.jpg</t>
  </si>
  <si>
    <t>http://pbs.twimg.com/profile_images/1078432813966348288/y0uTQfvA_normal.jpg</t>
  </si>
  <si>
    <t>http://pbs.twimg.com/profile_images/825041309580873729/8Jn1_YX7_normal.jpg</t>
  </si>
  <si>
    <t>http://pbs.twimg.com/profile_images/1087494850424045568/JnMfljfN_normal.jpg</t>
  </si>
  <si>
    <t>http://pbs.twimg.com/profile_images/790694507561889792/wFxmdzvM_normal.jpg</t>
  </si>
  <si>
    <t>http://pbs.twimg.com/profile_images/1123387523412185088/CCkBAcMI_normal.png</t>
  </si>
  <si>
    <t>http://pbs.twimg.com/profile_images/1038756552403025921/1Jhsrt3N_normal.jpg</t>
  </si>
  <si>
    <t>http://pbs.twimg.com/profile_images/964114958257672193/DWvzpcpQ_normal.jpg</t>
  </si>
  <si>
    <t>http://pbs.twimg.com/profile_images/1083389496694050817/bzeJOjBJ_normal.jpg</t>
  </si>
  <si>
    <t>http://pbs.twimg.com/profile_images/1014494295275995136/zLy6rLNZ_normal.jpg</t>
  </si>
  <si>
    <t>http://pbs.twimg.com/profile_images/951575754130837507/SPNAmXW5_normal.jpg</t>
  </si>
  <si>
    <t>http://pbs.twimg.com/profile_images/948961733179256832/s8ma1iAd_normal.jpg</t>
  </si>
  <si>
    <t>http://pbs.twimg.com/profile_images/1022069643350102016/qI7Vnvzi_normal.jpg</t>
  </si>
  <si>
    <t>http://pbs.twimg.com/profile_images/1074181571282903040/T0ZfZxbw_normal.jpg</t>
  </si>
  <si>
    <t>http://pbs.twimg.com/profile_images/573568188660633601/0B9tIeFz_normal.jpeg</t>
  </si>
  <si>
    <t>http://pbs.twimg.com/profile_images/785631877445013508/7ZAImL2K_normal.jpg</t>
  </si>
  <si>
    <t>http://pbs.twimg.com/profile_images/728492656268091392/SXuCtWvB_normal.jpg</t>
  </si>
  <si>
    <t>http://pbs.twimg.com/profile_images/1126864847134707713/FHAruHKk_normal.jpg</t>
  </si>
  <si>
    <t>http://pbs.twimg.com/profile_images/899926429852459009/uE9YgT-s_normal.jpg</t>
  </si>
  <si>
    <t>http://pbs.twimg.com/profile_images/1085831424186478592/_XDYQHvZ_normal.jpg</t>
  </si>
  <si>
    <t>https://twitter.com/#!/gomezgras/status/1125633365351309312</t>
  </si>
  <si>
    <t>https://twitter.com/#!/etomast/status/1125635570632404992</t>
  </si>
  <si>
    <t>https://twitter.com/#!/albercordoba/status/1125642958517280768</t>
  </si>
  <si>
    <t>https://twitter.com/#!/erodrigo/status/1125696742006169600</t>
  </si>
  <si>
    <t>https://twitter.com/#!/mireia_gargallo/status/1125732445607944192</t>
  </si>
  <si>
    <t>https://twitter.com/#!/louisebaionnes/status/1126038859505131520</t>
  </si>
  <si>
    <t>https://twitter.com/#!/enriorienta/status/1126130480041140224</t>
  </si>
  <si>
    <t>https://twitter.com/#!/meme_romero_/status/1126548574710452224</t>
  </si>
  <si>
    <t>https://twitter.com/#!/adriancruzadof/status/1126565266874351623</t>
  </si>
  <si>
    <t>https://twitter.com/#!/helenegrorienta/status/1126566313093206016</t>
  </si>
  <si>
    <t>https://twitter.com/#!/mmorillofoto/status/1126571039478169600</t>
  </si>
  <si>
    <t>https://twitter.com/#!/activithink/status/1126208501557223427</t>
  </si>
  <si>
    <t>https://twitter.com/#!/activithink/status/1126813612306255873</t>
  </si>
  <si>
    <t>https://twitter.com/#!/leikoleo/status/1126399929931456512</t>
  </si>
  <si>
    <t>https://twitter.com/#!/leikoleo/status/1127141646045515776</t>
  </si>
  <si>
    <t>https://twitter.com/#!/fadanconsultant/status/1127156677583802368</t>
  </si>
  <si>
    <t>https://twitter.com/#!/paolitah1/status/1127167830296879104</t>
  </si>
  <si>
    <t>https://twitter.com/#!/angie_granada1/status/1127180629752328192</t>
  </si>
  <si>
    <t>https://twitter.com/#!/maylopezes/status/1127218276898082817</t>
  </si>
  <si>
    <t>https://twitter.com/#!/santinosdigital/status/1127249464043769857</t>
  </si>
  <si>
    <t>https://twitter.com/#!/suea76493824/status/1125872553715732480</t>
  </si>
  <si>
    <t>https://twitter.com/#!/suea76493824/status/1127322156365438976</t>
  </si>
  <si>
    <t>https://twitter.com/#!/sourav21maha/status/1125872734876176385</t>
  </si>
  <si>
    <t>https://twitter.com/#!/sourav21maha/status/1127322367242510336</t>
  </si>
  <si>
    <t>https://twitter.com/#!/creativee007/status/1127010507532038145</t>
  </si>
  <si>
    <t>https://twitter.com/#!/huhuzgz/status/1127496787219161088</t>
  </si>
  <si>
    <t>https://twitter.com/#!/benjohn987/status/1127547543427137536</t>
  </si>
  <si>
    <t>https://twitter.com/#!/codigobuho/status/1127592646443139073</t>
  </si>
  <si>
    <t>https://twitter.com/#!/cecymezabaides/status/1127180913396396032</t>
  </si>
  <si>
    <t>https://twitter.com/#!/rcagranada/status/1127168082462564352</t>
  </si>
  <si>
    <t>https://twitter.com/#!/carmenros35/status/1127166827581386752</t>
  </si>
  <si>
    <t>https://twitter.com/#!/chelisuarez/status/1127169239402594310</t>
  </si>
  <si>
    <t>https://twitter.com/#!/raykolorenzo/status/1127168411216285698</t>
  </si>
  <si>
    <t>https://twitter.com/#!/granadaesmkt/status/1127169635676237825</t>
  </si>
  <si>
    <t>https://twitter.com/#!/jmalex/status/1127167823762083840</t>
  </si>
  <si>
    <t>https://twitter.com/#!/allopher/status/1127169740219326465</t>
  </si>
  <si>
    <t>https://twitter.com/#!/raykolorenzo/status/1127273360390537217</t>
  </si>
  <si>
    <t>https://twitter.com/#!/granadaesmkt/status/1127274815017103360</t>
  </si>
  <si>
    <t>https://twitter.com/#!/allopher/status/1127271828915990528</t>
  </si>
  <si>
    <t>https://twitter.com/#!/carmenros35/status/1127257625555546114</t>
  </si>
  <si>
    <t>https://twitter.com/#!/eipgranada/status/1127259697743060993</t>
  </si>
  <si>
    <t>https://twitter.com/#!/raykolorenzo/status/1127257192795705344</t>
  </si>
  <si>
    <t>https://twitter.com/#!/granadaesmkt/status/1127274743764324353</t>
  </si>
  <si>
    <t>https://twitter.com/#!/allopher/status/1127271928929103872</t>
  </si>
  <si>
    <t>https://twitter.com/#!/jmalex/status/1127674451477311489</t>
  </si>
  <si>
    <t>https://twitter.com/#!/allopher/status/1127983338730467328</t>
  </si>
  <si>
    <t>https://twitter.com/#!/impulsaeventos/status/1128171971911585793</t>
  </si>
  <si>
    <t>https://twitter.com/#!/hashtagteam_/status/1125448921793400835</t>
  </si>
  <si>
    <t>https://twitter.com/#!/hashtagteam_/status/1125539518818541574</t>
  </si>
  <si>
    <t>https://twitter.com/#!/hashtagteam_/status/1125630115348717568</t>
  </si>
  <si>
    <t>https://twitter.com/#!/hashtagteam_/status/1125992503247876096</t>
  </si>
  <si>
    <t>https://twitter.com/#!/hashtagteam_/status/1126173697641988096</t>
  </si>
  <si>
    <t>https://twitter.com/#!/hashtagteam_/status/1126203897146748929</t>
  </si>
  <si>
    <t>https://twitter.com/#!/hashtagteam_/status/1126566283271659520</t>
  </si>
  <si>
    <t>https://twitter.com/#!/hashtagteam_/status/1126717279838789632</t>
  </si>
  <si>
    <t>https://twitter.com/#!/hashtagteam_/status/1126777678256693249</t>
  </si>
  <si>
    <t>https://twitter.com/#!/hashtagteam_/status/1127140064268554240</t>
  </si>
  <si>
    <t>https://twitter.com/#!/hashtagteam_/status/1127291059946569728</t>
  </si>
  <si>
    <t>https://twitter.com/#!/hashtagteam_/status/1127351458788249607</t>
  </si>
  <si>
    <t>https://twitter.com/#!/hashtagteam_/status/1127713873937805314</t>
  </si>
  <si>
    <t>https://twitter.com/#!/hashtagteam_/status/1127864843032248320</t>
  </si>
  <si>
    <t>https://twitter.com/#!/hashtagteam_/status/1127985637100011521</t>
  </si>
  <si>
    <t>https://twitter.com/#!/impulsaeventos/status/1128172039762784256</t>
  </si>
  <si>
    <t>https://twitter.com/#!/impulsaeventos/status/1125695819376660480</t>
  </si>
  <si>
    <t>https://twitter.com/#!/to_navas/status/1128582266656120832</t>
  </si>
  <si>
    <t>https://twitter.com/#!/natalia_y_punto/status/1128618323904798722</t>
  </si>
  <si>
    <t>https://twitter.com/#!/sonafpro/status/1126165226582413312</t>
  </si>
  <si>
    <t>https://twitter.com/#!/altaestrategia/status/1125739469368381440</t>
  </si>
  <si>
    <t>https://twitter.com/#!/fernandodeleone/status/1127645920244523008</t>
  </si>
  <si>
    <t>https://twitter.com/#!/fernandodeleone/status/1127646037424975874</t>
  </si>
  <si>
    <t>https://twitter.com/#!/sonafpro/status/1128565259583803392</t>
  </si>
  <si>
    <t>https://twitter.com/#!/sonafpro/status/1126165902406377472</t>
  </si>
  <si>
    <t>https://twitter.com/#!/sonafpro/status/1128619309788467202</t>
  </si>
  <si>
    <t>https://twitter.com/#!/raquelmartin_sm/status/1128609567695355904</t>
  </si>
  <si>
    <t>https://twitter.com/#!/raquelmartin_sm/status/1128611452120707073</t>
  </si>
  <si>
    <t>https://twitter.com/#!/raquelmartin_sm/status/1128647627837530112</t>
  </si>
  <si>
    <t>https://twitter.com/#!/dgcamara/status/1128647863758741507</t>
  </si>
  <si>
    <t>https://twitter.com/#!/vanyzam/status/1128649497549201408</t>
  </si>
  <si>
    <t>https://twitter.com/#!/vanyzam/status/1128649840139935744</t>
  </si>
  <si>
    <t>https://twitter.com/#!/socialmediavcl/status/1128651178718433280</t>
  </si>
  <si>
    <t>https://twitter.com/#!/highsalesconsul/status/1128652028002091008</t>
  </si>
  <si>
    <t>https://twitter.com/#!/toninavarroyes/status/1128654149632000002</t>
  </si>
  <si>
    <t>https://twitter.com/#!/optimizafunnel/status/1128654995593793536</t>
  </si>
  <si>
    <t>https://twitter.com/#!/vivianfrancos/status/1125477080739799040</t>
  </si>
  <si>
    <t>https://twitter.com/#!/meryelvis/status/1126087278957400070</t>
  </si>
  <si>
    <t>https://twitter.com/#!/vivianfrancos/status/1126099233692618752</t>
  </si>
  <si>
    <t>https://twitter.com/#!/vivianfrancos/status/1126128524925001730</t>
  </si>
  <si>
    <t>https://twitter.com/#!/vivianfrancos/status/1126153143086211072</t>
  </si>
  <si>
    <t>https://twitter.com/#!/vivianfrancos/status/1126602265685524482</t>
  </si>
  <si>
    <t>https://twitter.com/#!/vivianfrancos/status/1126929422198673408</t>
  </si>
  <si>
    <t>https://twitter.com/#!/vivianfrancos/status/1127145847915991040</t>
  </si>
  <si>
    <t>https://twitter.com/#!/vivianfrancos/status/1127257129616846848</t>
  </si>
  <si>
    <t>https://twitter.com/#!/vivianfrancos/status/1127259389755260928</t>
  </si>
  <si>
    <t>https://twitter.com/#!/vivianfrancos/status/1127175372620140545</t>
  </si>
  <si>
    <t>https://twitter.com/#!/mkteronocturno/status/1127202027057098752</t>
  </si>
  <si>
    <t>https://twitter.com/#!/mkteronocturno/status/1127245475021594624</t>
  </si>
  <si>
    <t>https://twitter.com/#!/eipgranada/status/1127157088428466176</t>
  </si>
  <si>
    <t>https://twitter.com/#!/novumeventos/status/1127150657180446721</t>
  </si>
  <si>
    <t>https://twitter.com/#!/raykolorenzo/status/1127152880652312576</t>
  </si>
  <si>
    <t>https://twitter.com/#!/granadaesmkt/status/1127152162583318528</t>
  </si>
  <si>
    <t>https://twitter.com/#!/allopher/status/1127152252664336386</t>
  </si>
  <si>
    <t>https://twitter.com/#!/vivianfrancos/status/1127149893489790976</t>
  </si>
  <si>
    <t>https://twitter.com/#!/vivianfrancos/status/1127151817891241984</t>
  </si>
  <si>
    <t>https://twitter.com/#!/vivianfrancos/status/1127155693625192448</t>
  </si>
  <si>
    <t>https://twitter.com/#!/vivianfrancos/status/1127201959826608130</t>
  </si>
  <si>
    <t>https://twitter.com/#!/novumeventos/status/1127264027900547074</t>
  </si>
  <si>
    <t>https://twitter.com/#!/vivianfrancos/status/1127259392787791872</t>
  </si>
  <si>
    <t>https://twitter.com/#!/raykolorenzo/status/1127140555673276416</t>
  </si>
  <si>
    <t>https://twitter.com/#!/raykolorenzo/status/1127245599982669824</t>
  </si>
  <si>
    <t>https://twitter.com/#!/raykolorenzo/status/1127273377847181312</t>
  </si>
  <si>
    <t>https://twitter.com/#!/chelisuarez/status/1127194426470744065</t>
  </si>
  <si>
    <t>https://twitter.com/#!/chelisuarez/status/1127259902009913344</t>
  </si>
  <si>
    <t>https://twitter.com/#!/rcagranada/status/1127209437205344262</t>
  </si>
  <si>
    <t>https://twitter.com/#!/eipgranada/status/1127171759860531202</t>
  </si>
  <si>
    <t>https://twitter.com/#!/eipgranada/status/1127259740197851141</t>
  </si>
  <si>
    <t>https://twitter.com/#!/granadaesmkt/status/1127152110934659072</t>
  </si>
  <si>
    <t>https://twitter.com/#!/granadaesmkt/status/1127152565492310017</t>
  </si>
  <si>
    <t>https://twitter.com/#!/granadaesmkt/status/1127247469711065089</t>
  </si>
  <si>
    <t>https://twitter.com/#!/granadaesmkt/status/1127247749970300929</t>
  </si>
  <si>
    <t>https://twitter.com/#!/granadaesmkt/status/1127274861586415617</t>
  </si>
  <si>
    <t>https://twitter.com/#!/mktrrss/status/1127871462864564225</t>
  </si>
  <si>
    <t>https://twitter.com/#!/allopher/status/1127271864726958080</t>
  </si>
  <si>
    <t>https://twitter.com/#!/vivianfrancos/status/1127140314001678336</t>
  </si>
  <si>
    <t>https://twitter.com/#!/vivianfrancos/status/1127166681774788608</t>
  </si>
  <si>
    <t>https://twitter.com/#!/vivianfrancos/status/1127193309573799936</t>
  </si>
  <si>
    <t>https://twitter.com/#!/danieddo/status/1127249255855546371</t>
  </si>
  <si>
    <t>https://twitter.com/#!/allopher/status/1127151989098450944</t>
  </si>
  <si>
    <t>https://twitter.com/#!/vivianfrancos/status/1127382416421789696</t>
  </si>
  <si>
    <t>https://twitter.com/#!/vivianfrancos/status/1127931021213798405</t>
  </si>
  <si>
    <t>https://twitter.com/#!/vivianfrancos/status/1125419473509523457</t>
  </si>
  <si>
    <t>https://twitter.com/#!/vivianfrancos/status/1128016585376059392</t>
  </si>
  <si>
    <t>https://twitter.com/#!/vivianfrancos/status/1125510069150527491</t>
  </si>
  <si>
    <t>https://twitter.com/#!/vivianfrancos/status/1128107187975356417</t>
  </si>
  <si>
    <t>https://twitter.com/#!/vivianfrancos/status/1125570470680592386</t>
  </si>
  <si>
    <t>https://twitter.com/#!/vivianfrancos/status/1128167586422763520</t>
  </si>
  <si>
    <t>https://twitter.com/#!/vivianfrancos/status/1128336517171175424</t>
  </si>
  <si>
    <t>https://twitter.com/#!/des_show/status/1128346057367347203</t>
  </si>
  <si>
    <t>https://twitter.com/#!/vivianfrancos/status/1127231411650428929</t>
  </si>
  <si>
    <t>https://twitter.com/#!/vivianfrancos/status/1127659230297763840</t>
  </si>
  <si>
    <t>https://twitter.com/#!/vivianfrancos/status/1128352507640651777</t>
  </si>
  <si>
    <t>https://twitter.com/#!/vivianfrancos/status/1125781860091682817</t>
  </si>
  <si>
    <t>https://twitter.com/#!/vivianfrancos/status/1128378985765900290</t>
  </si>
  <si>
    <t>https://twitter.com/#!/vivianfrancos/status/1127744798583087105</t>
  </si>
  <si>
    <t>https://twitter.com/#!/vivianfrancos/status/1128414205084934144</t>
  </si>
  <si>
    <t>https://twitter.com/#!/vivianfrancos/status/1125872457011929088</t>
  </si>
  <si>
    <t>https://twitter.com/#!/vivianfrancos/status/1128469580802867200</t>
  </si>
  <si>
    <t>https://twitter.com/#!/vivianfrancos/status/1125578024068550656</t>
  </si>
  <si>
    <t>https://twitter.com/#!/vivianfrancos/status/1127027579557486598</t>
  </si>
  <si>
    <t>https://twitter.com/#!/vivianfrancos/status/1128507321557106688</t>
  </si>
  <si>
    <t>https://twitter.com/#!/vivianfrancos/status/1125663593062645760</t>
  </si>
  <si>
    <t>https://twitter.com/#!/vivianfrancos/status/1125812063652151296</t>
  </si>
  <si>
    <t>https://twitter.com/#!/vivianfrancos/status/1127113137642266624</t>
  </si>
  <si>
    <t>https://twitter.com/#!/vivianfrancos/status/1127261617253756930</t>
  </si>
  <si>
    <t>https://twitter.com/#!/vivianfrancos/status/1128562690425851904</t>
  </si>
  <si>
    <t>https://twitter.com/#!/fernandodeleone/status/1127646204404359168</t>
  </si>
  <si>
    <t>https://twitter.com/#!/fernandodeleone/status/1127646255931437056</t>
  </si>
  <si>
    <t>https://twitter.com/#!/vivianfrancos/status/1128610445076594688</t>
  </si>
  <si>
    <t>https://twitter.com/#!/vivianfrancos/status/1123245150573142017</t>
  </si>
  <si>
    <t>https://twitter.com/#!/vivianfrancos/status/1124790331210334208</t>
  </si>
  <si>
    <t>https://twitter.com/#!/vivianfrancos/status/1125842262850777088</t>
  </si>
  <si>
    <t>https://twitter.com/#!/vivianfrancos/status/1128409176806391808</t>
  </si>
  <si>
    <t>https://twitter.com/#!/vivianfrancos/status/1128609542147854336</t>
  </si>
  <si>
    <t>https://twitter.com/#!/vivianfrancos/status/1128647565669478401</t>
  </si>
  <si>
    <t>https://twitter.com/#!/vivianfrancos/status/1128589715383386113</t>
  </si>
  <si>
    <t>https://twitter.com/#!/vivianfrancos/status/1126934454881148929</t>
  </si>
  <si>
    <t>https://twitter.com/#!/vivianfrancos/status/1128571314787246080</t>
  </si>
  <si>
    <t>https://twitter.com/#!/vivianfrancos/status/1128647568530051072</t>
  </si>
  <si>
    <t>https://twitter.com/#!/vivianfrancos/status/1128649868719869966</t>
  </si>
  <si>
    <t>https://twitter.com/#!/vivianfrancos/status/1125268480515817472</t>
  </si>
  <si>
    <t>https://twitter.com/#!/vivianfrancos/status/1127895789303418880</t>
  </si>
  <si>
    <t>https://twitter.com/#!/vivianfrancos/status/1128655797242802176</t>
  </si>
  <si>
    <t>https://twitter.com/#!/vivianfrancos/status/1089403976037122048</t>
  </si>
  <si>
    <t>https://twitter.com/#!/vivianfrancos/status/1125273520148185088</t>
  </si>
  <si>
    <t>https://twitter.com/#!/vivianfrancos/status/1125301204530225152</t>
  </si>
  <si>
    <t>https://twitter.com/#!/vivianfrancos/status/1125359074374225920</t>
  </si>
  <si>
    <t>https://twitter.com/#!/vivianfrancos/status/1125394305928060928</t>
  </si>
  <si>
    <t>https://twitter.com/#!/vivianfrancos/status/1125449674662535169</t>
  </si>
  <si>
    <t>https://twitter.com/#!/vivianfrancos/status/1125484903230070784</t>
  </si>
  <si>
    <t>https://twitter.com/#!/vivianfrancos/status/1125575512351543297</t>
  </si>
  <si>
    <t>https://twitter.com/#!/vivianfrancos/status/1125630869568401408</t>
  </si>
  <si>
    <t>https://twitter.com/#!/vivianfrancos/status/1125696296017383424</t>
  </si>
  <si>
    <t>https://twitter.com/#!/vivianfrancos/status/1125721462302826498</t>
  </si>
  <si>
    <t>https://twitter.com/#!/vivianfrancos/status/1125817092358529024</t>
  </si>
  <si>
    <t>https://twitter.com/#!/vivianfrancos/status/1125872463810834432</t>
  </si>
  <si>
    <t>https://twitter.com/#!/vivianfrancos/status/1125877492097720320</t>
  </si>
  <si>
    <t>https://twitter.com/#!/vivianfrancos/status/1125902666696208384</t>
  </si>
  <si>
    <t>https://twitter.com/#!/vivianfrancos/status/1125932856285564934</t>
  </si>
  <si>
    <t>https://twitter.com/#!/vivianfrancos/status/1125993254464512000</t>
  </si>
  <si>
    <t>https://twitter.com/#!/vivianfrancos/status/1125998292108750848</t>
  </si>
  <si>
    <t>https://twitter.com/#!/vivianfrancos/status/1126083850025754625</t>
  </si>
  <si>
    <t>https://twitter.com/#!/vivianfrancos/status/1126119081831206913</t>
  </si>
  <si>
    <t>https://twitter.com/#!/vivianfrancos/status/1126144248380891136</t>
  </si>
  <si>
    <t>https://twitter.com/#!/vivianfrancos/status/1126204645792198656</t>
  </si>
  <si>
    <t>https://twitter.com/#!/vivianfrancos/status/1126209678797692935</t>
  </si>
  <si>
    <t>https://twitter.com/#!/vivianfrancos/status/1126234844957224961</t>
  </si>
  <si>
    <t>https://twitter.com/#!/vivianfrancos/status/1126295252380332032</t>
  </si>
  <si>
    <t>https://twitter.com/#!/vivianfrancos/status/1126300287793340416</t>
  </si>
  <si>
    <t>https://twitter.com/#!/vivianfrancos/status/1126355649821073408</t>
  </si>
  <si>
    <t>https://twitter.com/#!/vivianfrancos/status/1126446237669036033</t>
  </si>
  <si>
    <t>https://twitter.com/#!/vivianfrancos/status/1126506636208627712</t>
  </si>
  <si>
    <t>https://twitter.com/#!/vivianfrancos/status/1126525397955428353</t>
  </si>
  <si>
    <t>https://twitter.com/#!/vivianfrancos/status/1126541868005830656</t>
  </si>
  <si>
    <t>https://twitter.com/#!/vivianfrancos/status/1126567033741639680</t>
  </si>
  <si>
    <t>https://twitter.com/#!/vivianfrancos/status/1126597232780877828</t>
  </si>
  <si>
    <t>https://twitter.com/#!/vivianfrancos/status/1126657635472818176</t>
  </si>
  <si>
    <t>https://twitter.com/#!/vivianfrancos/status/1126718038647042048</t>
  </si>
  <si>
    <t>https://twitter.com/#!/vivianfrancos/status/1126723071925149697</t>
  </si>
  <si>
    <t>https://twitter.com/#!/vivianfrancos/status/1126750748727885824</t>
  </si>
  <si>
    <t>https://twitter.com/#!/vivianfrancos/status/1126843857746968576</t>
  </si>
  <si>
    <t>https://twitter.com/#!/vivianfrancos/status/1126899227559329793</t>
  </si>
  <si>
    <t>https://twitter.com/#!/vivianfrancos/status/1126959620801605633</t>
  </si>
  <si>
    <t>https://twitter.com/#!/vivianfrancos/status/1127020030019932162</t>
  </si>
  <si>
    <t>https://twitter.com/#!/vivianfrancos/status/1127080421622255616</t>
  </si>
  <si>
    <t>https://twitter.com/#!/vivianfrancos/status/1127115811926282240</t>
  </si>
  <si>
    <t>https://twitter.com/#!/vivianfrancos/status/1127171013056303105</t>
  </si>
  <si>
    <t>https://twitter.com/#!/vivianfrancos/status/1127266643405627392</t>
  </si>
  <si>
    <t>https://twitter.com/#!/vivianfrancos/status/1127322015097077760</t>
  </si>
  <si>
    <t>https://twitter.com/#!/vivianfrancos/status/1127327041672679424</t>
  </si>
  <si>
    <t>https://twitter.com/#!/vivianfrancos/status/1127352224357679110</t>
  </si>
  <si>
    <t>https://twitter.com/#!/vivianfrancos/status/1127442813438787584</t>
  </si>
  <si>
    <t>https://twitter.com/#!/vivianfrancos/status/1127447847950082050</t>
  </si>
  <si>
    <t>https://twitter.com/#!/vivianfrancos/status/1127533401970442246</t>
  </si>
  <si>
    <t>https://twitter.com/#!/vivianfrancos/status/1127568633075466240</t>
  </si>
  <si>
    <t>https://twitter.com/#!/vivianfrancos/status/1127593805287501825</t>
  </si>
  <si>
    <t>https://twitter.com/#!/vivianfrancos/status/1127684396667027459</t>
  </si>
  <si>
    <t>https://twitter.com/#!/vivianfrancos/status/1127805197995130881</t>
  </si>
  <si>
    <t>https://twitter.com/#!/vivianfrancos/status/1127956187469746176</t>
  </si>
  <si>
    <t>https://twitter.com/#!/vivianfrancos/status/1128021618175946752</t>
  </si>
  <si>
    <t>https://twitter.com/#!/vivianfrancos/status/1128112226018189314</t>
  </si>
  <si>
    <t>https://twitter.com/#!/vivianfrancos/status/1128200308734267392</t>
  </si>
  <si>
    <t>https://twitter.com/#!/vivianfrancos/status/1128233024364138496</t>
  </si>
  <si>
    <t>https://twitter.com/#!/vivianfrancos/status/1128258177445789697</t>
  </si>
  <si>
    <t>https://twitter.com/#!/vivianfrancos/status/1128273947974303744</t>
  </si>
  <si>
    <t>https://twitter.com/#!/vivianfrancos/status/1128318575389880320</t>
  </si>
  <si>
    <t>https://twitter.com/#!/vivianfrancos/status/1128335970225532934</t>
  </si>
  <si>
    <t>https://twitter.com/#!/vivianfrancos/status/1128344817438797824</t>
  </si>
  <si>
    <t>https://twitter.com/#!/vivianfrancos/status/1128348778669514752</t>
  </si>
  <si>
    <t>https://twitter.com/#!/vivianfrancos/status/1128353807501549568</t>
  </si>
  <si>
    <t>https://twitter.com/#!/vivianfrancos/status/1128529977367048192</t>
  </si>
  <si>
    <t>https://twitter.com/#!/vivianfrancos/status/1128535008090755072</t>
  </si>
  <si>
    <t>https://twitter.com/#!/vivianfrancos/status/1128620565026299905</t>
  </si>
  <si>
    <t>1125633365351309312</t>
  </si>
  <si>
    <t>1125635570632404992</t>
  </si>
  <si>
    <t>1125642958517280768</t>
  </si>
  <si>
    <t>1125696742006169600</t>
  </si>
  <si>
    <t>1125732445607944192</t>
  </si>
  <si>
    <t>1126038859505131520</t>
  </si>
  <si>
    <t>1126130480041140224</t>
  </si>
  <si>
    <t>1126548574710452224</t>
  </si>
  <si>
    <t>1126565266874351623</t>
  </si>
  <si>
    <t>1126566313093206016</t>
  </si>
  <si>
    <t>1126571039478169600</t>
  </si>
  <si>
    <t>1126208501557223427</t>
  </si>
  <si>
    <t>1126813612306255873</t>
  </si>
  <si>
    <t>1126399929931456512</t>
  </si>
  <si>
    <t>1127141646045515776</t>
  </si>
  <si>
    <t>1127156677583802368</t>
  </si>
  <si>
    <t>1127167830296879104</t>
  </si>
  <si>
    <t>1127180629752328192</t>
  </si>
  <si>
    <t>1127218276898082817</t>
  </si>
  <si>
    <t>1127249464043769857</t>
  </si>
  <si>
    <t>1125872553715732480</t>
  </si>
  <si>
    <t>1127322156365438976</t>
  </si>
  <si>
    <t>1125872734876176385</t>
  </si>
  <si>
    <t>1127322367242510336</t>
  </si>
  <si>
    <t>1127010507532038145</t>
  </si>
  <si>
    <t>1127496787219161088</t>
  </si>
  <si>
    <t>1127547543427137536</t>
  </si>
  <si>
    <t>1127592646443139073</t>
  </si>
  <si>
    <t>1127180913396396032</t>
  </si>
  <si>
    <t>1127168082462564352</t>
  </si>
  <si>
    <t>1127166827581386752</t>
  </si>
  <si>
    <t>1127169239402594310</t>
  </si>
  <si>
    <t>1127168411216285698</t>
  </si>
  <si>
    <t>1127169635676237825</t>
  </si>
  <si>
    <t>1127167823762083840</t>
  </si>
  <si>
    <t>1127169740219326465</t>
  </si>
  <si>
    <t>1127273360390537217</t>
  </si>
  <si>
    <t>1127274815017103360</t>
  </si>
  <si>
    <t>1127271828915990528</t>
  </si>
  <si>
    <t>1127257625555546114</t>
  </si>
  <si>
    <t>1127259697743060993</t>
  </si>
  <si>
    <t>1127257192795705344</t>
  </si>
  <si>
    <t>1127274743764324353</t>
  </si>
  <si>
    <t>1127271928929103872</t>
  </si>
  <si>
    <t>1127674451477311489</t>
  </si>
  <si>
    <t>1127983338730467328</t>
  </si>
  <si>
    <t>1128171971911585793</t>
  </si>
  <si>
    <t>1125448921793400835</t>
  </si>
  <si>
    <t>1125539518818541574</t>
  </si>
  <si>
    <t>1125630115348717568</t>
  </si>
  <si>
    <t>1125992503247876096</t>
  </si>
  <si>
    <t>1126173697641988096</t>
  </si>
  <si>
    <t>1126203897146748929</t>
  </si>
  <si>
    <t>1126566283271659520</t>
  </si>
  <si>
    <t>1126717279838789632</t>
  </si>
  <si>
    <t>1126777678256693249</t>
  </si>
  <si>
    <t>1127140064268554240</t>
  </si>
  <si>
    <t>1127291059946569728</t>
  </si>
  <si>
    <t>1127351458788249607</t>
  </si>
  <si>
    <t>1127713873937805314</t>
  </si>
  <si>
    <t>1127864843032248320</t>
  </si>
  <si>
    <t>1127985637100011521</t>
  </si>
  <si>
    <t>1128172039762784256</t>
  </si>
  <si>
    <t>1125695819376660480</t>
  </si>
  <si>
    <t>1128582266656120832</t>
  </si>
  <si>
    <t>1128618323904798722</t>
  </si>
  <si>
    <t>1126165226582413312</t>
  </si>
  <si>
    <t>1125739469368381440</t>
  </si>
  <si>
    <t>1127645920244523008</t>
  </si>
  <si>
    <t>1127646037424975874</t>
  </si>
  <si>
    <t>1128565259583803392</t>
  </si>
  <si>
    <t>1126165902406377472</t>
  </si>
  <si>
    <t>1128619309788467202</t>
  </si>
  <si>
    <t>1128609567695355904</t>
  </si>
  <si>
    <t>1128611452120707073</t>
  </si>
  <si>
    <t>1128647627837530112</t>
  </si>
  <si>
    <t>1128647863758741507</t>
  </si>
  <si>
    <t>1128649497549201408</t>
  </si>
  <si>
    <t>1128649840139935744</t>
  </si>
  <si>
    <t>1128651178718433280</t>
  </si>
  <si>
    <t>1128652028002091008</t>
  </si>
  <si>
    <t>1128654149632000002</t>
  </si>
  <si>
    <t>1128654995593793536</t>
  </si>
  <si>
    <t>1125477080739799040</t>
  </si>
  <si>
    <t>1126087278957400070</t>
  </si>
  <si>
    <t>1126099233692618752</t>
  </si>
  <si>
    <t>1126128524925001730</t>
  </si>
  <si>
    <t>1126153143086211072</t>
  </si>
  <si>
    <t>1126602265685524482</t>
  </si>
  <si>
    <t>1126929422198673408</t>
  </si>
  <si>
    <t>1127145847915991040</t>
  </si>
  <si>
    <t>1127257129616846848</t>
  </si>
  <si>
    <t>1127259389755260928</t>
  </si>
  <si>
    <t>1127175372620140545</t>
  </si>
  <si>
    <t>1127202027057098752</t>
  </si>
  <si>
    <t>1127245475021594624</t>
  </si>
  <si>
    <t>1127157088428466176</t>
  </si>
  <si>
    <t>1127150657180446721</t>
  </si>
  <si>
    <t>1127152880652312576</t>
  </si>
  <si>
    <t>1127152162583318528</t>
  </si>
  <si>
    <t>1127152252664336386</t>
  </si>
  <si>
    <t>1127149893489790976</t>
  </si>
  <si>
    <t>1127151817891241984</t>
  </si>
  <si>
    <t>1127155693625192448</t>
  </si>
  <si>
    <t>1127201959826608130</t>
  </si>
  <si>
    <t>1127264027900547074</t>
  </si>
  <si>
    <t>1127259392787791872</t>
  </si>
  <si>
    <t>1127140555673276416</t>
  </si>
  <si>
    <t>1127245599982669824</t>
  </si>
  <si>
    <t>1127273377847181312</t>
  </si>
  <si>
    <t>1127194426470744065</t>
  </si>
  <si>
    <t>1127259902009913344</t>
  </si>
  <si>
    <t>1127209437205344262</t>
  </si>
  <si>
    <t>1127171759860531202</t>
  </si>
  <si>
    <t>1127259740197851141</t>
  </si>
  <si>
    <t>1127152110934659072</t>
  </si>
  <si>
    <t>1127152565492310017</t>
  </si>
  <si>
    <t>1127247469711065089</t>
  </si>
  <si>
    <t>1127247749970300929</t>
  </si>
  <si>
    <t>1127274861586415617</t>
  </si>
  <si>
    <t>1127871462864564225</t>
  </si>
  <si>
    <t>1127271864726958080</t>
  </si>
  <si>
    <t>1127140314001678336</t>
  </si>
  <si>
    <t>1127166681774788608</t>
  </si>
  <si>
    <t>1127193309573799936</t>
  </si>
  <si>
    <t>1127249255855546371</t>
  </si>
  <si>
    <t>1127151989098450944</t>
  </si>
  <si>
    <t>1127382416421789696</t>
  </si>
  <si>
    <t>1127931021213798405</t>
  </si>
  <si>
    <t>1125419473509523457</t>
  </si>
  <si>
    <t>1128016585376059392</t>
  </si>
  <si>
    <t>1125510069150527491</t>
  </si>
  <si>
    <t>1128107187975356417</t>
  </si>
  <si>
    <t>1125570470680592386</t>
  </si>
  <si>
    <t>1128167586422763520</t>
  </si>
  <si>
    <t>1128336517171175424</t>
  </si>
  <si>
    <t>1128346057367347203</t>
  </si>
  <si>
    <t>1127231411650428929</t>
  </si>
  <si>
    <t>1127659230297763840</t>
  </si>
  <si>
    <t>1128352507640651777</t>
  </si>
  <si>
    <t>1125781860091682817</t>
  </si>
  <si>
    <t>1128378985765900290</t>
  </si>
  <si>
    <t>1127744798583087105</t>
  </si>
  <si>
    <t>1128414205084934144</t>
  </si>
  <si>
    <t>1125872457011929088</t>
  </si>
  <si>
    <t>1128469580802867200</t>
  </si>
  <si>
    <t>1125578024068550656</t>
  </si>
  <si>
    <t>1127027579557486598</t>
  </si>
  <si>
    <t>1128507321557106688</t>
  </si>
  <si>
    <t>1125663593062645760</t>
  </si>
  <si>
    <t>1125812063652151296</t>
  </si>
  <si>
    <t>1127113137642266624</t>
  </si>
  <si>
    <t>1127261617253756930</t>
  </si>
  <si>
    <t>1128562690425851904</t>
  </si>
  <si>
    <t>1127646204404359168</t>
  </si>
  <si>
    <t>1127646255931437056</t>
  </si>
  <si>
    <t>1128610445076594688</t>
  </si>
  <si>
    <t>1123245150573142017</t>
  </si>
  <si>
    <t>1124790331210334208</t>
  </si>
  <si>
    <t>1125842262850777088</t>
  </si>
  <si>
    <t>1128409176806391808</t>
  </si>
  <si>
    <t>1128609542147854336</t>
  </si>
  <si>
    <t>1128647565669478401</t>
  </si>
  <si>
    <t>1128589715383386113</t>
  </si>
  <si>
    <t>1126934454881148929</t>
  </si>
  <si>
    <t>1128571314787246080</t>
  </si>
  <si>
    <t>1128647568530051072</t>
  </si>
  <si>
    <t>1128649868719869966</t>
  </si>
  <si>
    <t>1125268480515817472</t>
  </si>
  <si>
    <t>1127895789303418880</t>
  </si>
  <si>
    <t>1128655797242802176</t>
  </si>
  <si>
    <t>1089403976037122048</t>
  </si>
  <si>
    <t>1125273520148185088</t>
  </si>
  <si>
    <t>1125301204530225152</t>
  </si>
  <si>
    <t>1125359074374225920</t>
  </si>
  <si>
    <t>1125394305928060928</t>
  </si>
  <si>
    <t>1125449674662535169</t>
  </si>
  <si>
    <t>1125484903230070784</t>
  </si>
  <si>
    <t>1125575512351543297</t>
  </si>
  <si>
    <t>1125630869568401408</t>
  </si>
  <si>
    <t>1125696296017383424</t>
  </si>
  <si>
    <t>1125721462302826498</t>
  </si>
  <si>
    <t>1125817092358529024</t>
  </si>
  <si>
    <t>1125872463810834432</t>
  </si>
  <si>
    <t>1125877492097720320</t>
  </si>
  <si>
    <t>1125902666696208384</t>
  </si>
  <si>
    <t>1125932856285564934</t>
  </si>
  <si>
    <t>1125993254464512000</t>
  </si>
  <si>
    <t>1125998292108750848</t>
  </si>
  <si>
    <t>1126083850025754625</t>
  </si>
  <si>
    <t>1126119081831206913</t>
  </si>
  <si>
    <t>1126144248380891136</t>
  </si>
  <si>
    <t>1126204645792198656</t>
  </si>
  <si>
    <t>1126209678797692935</t>
  </si>
  <si>
    <t>1126234844957224961</t>
  </si>
  <si>
    <t>1126295252380332032</t>
  </si>
  <si>
    <t>1126300287793340416</t>
  </si>
  <si>
    <t>1126355649821073408</t>
  </si>
  <si>
    <t>1126446237669036033</t>
  </si>
  <si>
    <t>1126506636208627712</t>
  </si>
  <si>
    <t>1126525397955428353</t>
  </si>
  <si>
    <t>1126541868005830656</t>
  </si>
  <si>
    <t>1126567033741639680</t>
  </si>
  <si>
    <t>1126597232780877828</t>
  </si>
  <si>
    <t>1126657635472818176</t>
  </si>
  <si>
    <t>1126718038647042048</t>
  </si>
  <si>
    <t>1126723071925149697</t>
  </si>
  <si>
    <t>1126750748727885824</t>
  </si>
  <si>
    <t>1126843857746968576</t>
  </si>
  <si>
    <t>1126899227559329793</t>
  </si>
  <si>
    <t>1126959620801605633</t>
  </si>
  <si>
    <t>1127020030019932162</t>
  </si>
  <si>
    <t>1127080421622255616</t>
  </si>
  <si>
    <t>1127115811926282240</t>
  </si>
  <si>
    <t>1127171013056303105</t>
  </si>
  <si>
    <t>1127266643405627392</t>
  </si>
  <si>
    <t>1127322015097077760</t>
  </si>
  <si>
    <t>1127327041672679424</t>
  </si>
  <si>
    <t>1127352224357679110</t>
  </si>
  <si>
    <t>1127442813438787584</t>
  </si>
  <si>
    <t>1127447847950082050</t>
  </si>
  <si>
    <t>1127533401970442246</t>
  </si>
  <si>
    <t>1127568633075466240</t>
  </si>
  <si>
    <t>1127593805287501825</t>
  </si>
  <si>
    <t>1127684396667027459</t>
  </si>
  <si>
    <t>1127805197995130881</t>
  </si>
  <si>
    <t>1127956187469746176</t>
  </si>
  <si>
    <t>1128021618175946752</t>
  </si>
  <si>
    <t>1128112226018189314</t>
  </si>
  <si>
    <t>1128200308734267392</t>
  </si>
  <si>
    <t>1128233024364138496</t>
  </si>
  <si>
    <t>1128258177445789697</t>
  </si>
  <si>
    <t>1128273947974303744</t>
  </si>
  <si>
    <t>1128318575389880320</t>
  </si>
  <si>
    <t>1128335970225532934</t>
  </si>
  <si>
    <t>1128344817438797824</t>
  </si>
  <si>
    <t>1128348778669514752</t>
  </si>
  <si>
    <t>1128353807501549568</t>
  </si>
  <si>
    <t>1128529977367048192</t>
  </si>
  <si>
    <t>1128535008090755072</t>
  </si>
  <si>
    <t>1128620565026299905</t>
  </si>
  <si>
    <t>1126080990957461505</t>
  </si>
  <si>
    <t>1127171834464612353</t>
  </si>
  <si>
    <t>1128326751027961856</t>
  </si>
  <si>
    <t>1128351896698331136</t>
  </si>
  <si>
    <t>1128548968378576896</t>
  </si>
  <si>
    <t/>
  </si>
  <si>
    <t>362160010</t>
  </si>
  <si>
    <t>76935934</t>
  </si>
  <si>
    <t>16067768</t>
  </si>
  <si>
    <t>3387607551</t>
  </si>
  <si>
    <t>625485977</t>
  </si>
  <si>
    <t>173823173</t>
  </si>
  <si>
    <t>es</t>
  </si>
  <si>
    <t>en</t>
  </si>
  <si>
    <t>1125294908166819840</t>
  </si>
  <si>
    <t>1126150863016398849</t>
  </si>
  <si>
    <t>1127140997886951424</t>
  </si>
  <si>
    <t>1128313095431045120</t>
  </si>
  <si>
    <t>Twitter for iPad</t>
  </si>
  <si>
    <t>Twitter for Android</t>
  </si>
  <si>
    <t>Twitter Web Client</t>
  </si>
  <si>
    <t>Twitter for iPhone</t>
  </si>
  <si>
    <t>Twitter Web App</t>
  </si>
  <si>
    <t>Fadan website</t>
  </si>
  <si>
    <t>suesueapp</t>
  </si>
  <si>
    <t>retweetbotsm</t>
  </si>
  <si>
    <t>MSIGnitePoster</t>
  </si>
  <si>
    <t>Metricool</t>
  </si>
  <si>
    <t>TweetDeck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</si>
  <si>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</si>
  <si>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</si>
  <si>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</si>
  <si>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</si>
  <si>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</si>
  <si>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</si>
  <si>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</si>
  <si>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</si>
  <si>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</si>
  <si>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</si>
  <si>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</si>
  <si>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</si>
  <si>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</si>
  <si>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</si>
  <si>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</si>
  <si>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</si>
  <si>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</si>
  <si>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</si>
  <si>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</si>
  <si>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</si>
  <si>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</si>
  <si>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</si>
  <si>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José Mª Gómez Gras</t>
  </si>
  <si>
    <t>#SEOHashtag VivianFrancos.com</t>
  </si>
  <si>
    <t>Ernesto Tomás Tenza @etomast</t>
  </si>
  <si>
    <t>Alberto Cordoba</t>
  </si>
  <si>
    <t>Esteban Rodrigo</t>
  </si>
  <si>
    <t>Mireia Gargallo #Interconexiona</t>
  </si>
  <si>
    <t>louise baionnes</t>
  </si>
  <si>
    <t>Enrique Cejudo Romero</t>
  </si>
  <si>
    <t>Alice Liddell</t>
  </si>
  <si>
    <t>Raquel Roca</t>
  </si>
  <si>
    <t>Fundación Cajasol</t>
  </si>
  <si>
    <t>Meme Romero</t>
  </si>
  <si>
    <t>Adrián Cruzado</t>
  </si>
  <si>
    <t>Helen Gómez Ruano</t>
  </si>
  <si>
    <t>Manuel Morillo</t>
  </si>
  <si>
    <t>Alberto Formiga #FILBuenosAires</t>
  </si>
  <si>
    <t>Leo Carrión</t>
  </si>
  <si>
    <t>#GranadaEsMkt</t>
  </si>
  <si>
    <t>Fadan Consultant</t>
  </si>
  <si>
    <t>Marcia Paola _xD83D__xDC69__xD83C__xDFFB_‍_xD83D__xDCBB_</t>
  </si>
  <si>
    <t>Angie Jimenez</t>
  </si>
  <si>
    <t>mayur metri</t>
  </si>
  <si>
    <t>May López   #CMeventos</t>
  </si>
  <si>
    <t>Alfonso De Alba Digital</t>
  </si>
  <si>
    <t>Sue A</t>
  </si>
  <si>
    <t>Sourav Mahapatra</t>
  </si>
  <si>
    <t>Ishan Bhatt _xD83C__xDFB5_</t>
  </si>
  <si>
    <t>SAMSUNGMobi</t>
  </si>
  <si>
    <t>Esther Turón Perez ❤</t>
  </si>
  <si>
    <t>Ben John K</t>
  </si>
  <si>
    <t>Alba Brotons</t>
  </si>
  <si>
    <t>Cecy Meza ®</t>
  </si>
  <si>
    <t>Roberto Cara</t>
  </si>
  <si>
    <t>Carmen Ros</t>
  </si>
  <si>
    <t>chelo suarez</t>
  </si>
  <si>
    <t>Rayko Lorenzo</t>
  </si>
  <si>
    <t>José Miguel García P</t>
  </si>
  <si>
    <t>Álvaro López Herrera _xD83D__xDCA1_</t>
  </si>
  <si>
    <t>Ignacio Contreras</t>
  </si>
  <si>
    <t>Escuela Protocolo Gr</t>
  </si>
  <si>
    <t>Impulsa tu Evento #HashtagTeam</t>
  </si>
  <si>
    <t>#HashtagTeam impulsa tu #Evento o #Marca</t>
  </si>
  <si>
    <t>Alta Estrategia la mejor #AltaEstrategia</t>
  </si>
  <si>
    <t>Fernando de León Estrada #AltaEstrategia</t>
  </si>
  <si>
    <t>Toñi Rodriguez Navas_xD83D__xDE0D_</t>
  </si>
  <si>
    <t>Miguel Florido</t>
  </si>
  <si>
    <t>Natalia</t>
  </si>
  <si>
    <t>Alfonso Alcántara Yoriento.com</t>
  </si>
  <si>
    <t>Pedro Rojas</t>
  </si>
  <si>
    <t>Raiola Networks</t>
  </si>
  <si>
    <t>Vilma Núñez</t>
  </si>
  <si>
    <t>Èlia Guardiola</t>
  </si>
  <si>
    <t>Miguel Angel Trabado</t>
  </si>
  <si>
    <t>Alex López López #SocialSelling</t>
  </si>
  <si>
    <t>Sonia AF ❤️</t>
  </si>
  <si>
    <t>Allison Williams</t>
  </si>
  <si>
    <t>Raquel Martín _xD83D__xDCA5_</t>
  </si>
  <si>
    <t>Maine.com</t>
  </si>
  <si>
    <t>daniel gómez cámara</t>
  </si>
  <si>
    <t>Vanessa Zambrano</t>
  </si>
  <si>
    <t>why can't my name be blank =(</t>
  </si>
  <si>
    <t>Alejandro Novás</t>
  </si>
  <si>
    <t>Werner Uribe</t>
  </si>
  <si>
    <t>ValentinSocialMedia</t>
  </si>
  <si>
    <t>High Sales Consulting Spa</t>
  </si>
  <si>
    <t>Toni Navarro - Digital Marketing</t>
  </si>
  <si>
    <t>Optimiza tu funnel</t>
  </si>
  <si>
    <t>AWS España</t>
  </si>
  <si>
    <t>Amazon Web Services</t>
  </si>
  <si>
    <t>Mery Elvis</t>
  </si>
  <si>
    <t>santiago elias</t>
  </si>
  <si>
    <t>Laura Chica☆</t>
  </si>
  <si>
    <t>Marta Grañó ✨</t>
  </si>
  <si>
    <t>Eva Añón - RRSS y Salud _xD83D__xDC8A_</t>
  </si>
  <si>
    <t>Honor España</t>
  </si>
  <si>
    <t>HONOR</t>
  </si>
  <si>
    <t>UTD Saudi</t>
  </si>
  <si>
    <t>Lance Ulanoff</t>
  </si>
  <si>
    <t>ST in The D</t>
  </si>
  <si>
    <t>Samsung España</t>
  </si>
  <si>
    <t>Samsung Chile</t>
  </si>
  <si>
    <t>Samsung Mobile India</t>
  </si>
  <si>
    <t>ૐ Mariana ૐ</t>
  </si>
  <si>
    <t>Nadia Nemer</t>
  </si>
  <si>
    <t>María José Bayo</t>
  </si>
  <si>
    <t>Nani Arenas</t>
  </si>
  <si>
    <t>MarketerosNocturnos</t>
  </si>
  <si>
    <t>Novum</t>
  </si>
  <si>
    <t>María José Nicolás</t>
  </si>
  <si>
    <t>Daniel Moreno _xD83D__xDE0E_</t>
  </si>
  <si>
    <t>Anouk</t>
  </si>
  <si>
    <t>Ignacio CM</t>
  </si>
  <si>
    <t>Daniel Robles</t>
  </si>
  <si>
    <t>Rebekah Radice</t>
  </si>
  <si>
    <t>Holly Chessman</t>
  </si>
  <si>
    <t>Ryan Foland</t>
  </si>
  <si>
    <t>Chris Strub</t>
  </si>
  <si>
    <t>Jen Cole #smechat _xD83D__xDE01__xD83C__xDF99__xD83C__xDFA5_ #SMDAYICT</t>
  </si>
  <si>
    <t>Phil Mershon #SMDayICT</t>
  </si>
  <si>
    <t>Michael A. Stelzner</t>
  </si>
  <si>
    <t>Social Media Examiner</t>
  </si>
  <si>
    <t>CEBIT</t>
  </si>
  <si>
    <t>Jason Hiner</t>
  </si>
  <si>
    <t>Tamara McCleary</t>
  </si>
  <si>
    <t>RedesSocialesCyL</t>
  </si>
  <si>
    <t>LinkedIn</t>
  </si>
  <si>
    <t>Birgit</t>
  </si>
  <si>
    <t>#DES2019</t>
  </si>
  <si>
    <t>NEBEXT | Next Business Exhibitions</t>
  </si>
  <si>
    <t>Opileak</t>
  </si>
  <si>
    <t>ESIC</t>
  </si>
  <si>
    <t>Nilton Navarro</t>
  </si>
  <si>
    <t>PuroMarketing.com</t>
  </si>
  <si>
    <t>Cuatro Medios #4Medios</t>
  </si>
  <si>
    <t>Marketing and Web</t>
  </si>
  <si>
    <t>Inge Sáez ✐</t>
  </si>
  <si>
    <t>Elena Charameli</t>
  </si>
  <si>
    <t>Metricool ES</t>
  </si>
  <si>
    <t>Catedrático de Organización de Empresas, Director de Innovacion y Transferencia de la UMH y Emprendedor</t>
  </si>
  <si>
    <t>Creo su #hashtag y lo posiciono para Vender Mas #SEOHashtag on #YouTube #Marketing #HashtagTeam #B2BSalesCongress #eCongress19</t>
  </si>
  <si>
    <t>@AISaturdaysEs #Programador @Everis #CD / Organizador @iWeekend @StartIdea_alc @iW_Alicante @MDiveShow. Consultor Informático y Emprendedor Proyectos @OCEANUS51</t>
  </si>
  <si>
    <t>Tengo 2 pasiones: el cine y la experiencia cliente. Te ayudo a elegir peli en  https://t.co/0O3Ux44SyD En #CX, soy pionero, desde 2005 con @LukkapXperience</t>
  </si>
  <si>
    <t>Secretario Comité Ejecutivo en DAMA Spain. Inteligencia Farmacéutica, Strategy and Digital Business Manager en Valencia News y CEO Romarsa Gestion y Calidad</t>
  </si>
  <si>
    <t>Orientadora Profesional Formadora Máster eLearning CEO @Interconexiona #empleo #formacion #OrientacionLaboral #rrhh #Interconexiona   -https://t.co/Ud8w7dIlBJ</t>
  </si>
  <si>
    <t>Orientador | Formador | Empleo 2.0 | Marca Personal y Empleabilidad | Orientador de Orientadores | Papá de Pepe</t>
  </si>
  <si>
    <t>Periodista, speaker, consultora sobre tendencias laborales y #fow. Autora de #Knowmads Los trabajadores del futuro (4° Ed) y #SilverSurfers. En beta permanente</t>
  </si>
  <si>
    <t>Twitter oficial de la Fundación Cajasol. Acción social y cultural; emprendimiento y formación. Síguenos también en https://t.co/FAxl3zKfze</t>
  </si>
  <si>
    <t>#Mamá _xD83D__xDC78__xD83C__xDFFC_ #RRHH #Talento #Formación #Empleo #MarcaPersonal _xD83D__xDC3E_ Sígueme en #talentTÚ _xD83D__xDCF9_ @YouTube + Técnica Lanzadera de Empleo Sevilla</t>
  </si>
  <si>
    <t>_xD83D__xDCF1__xD83D__xDDA5_️ Docente en Competencias Digitales • Diseño web • Redes Sociales • Marketing Digital • AIL en @redguadalinfo
_xD83D__xDC9C_ Nazareno</t>
  </si>
  <si>
    <t>#Orientación Profesional #Formación #Empleo2.0 #RRHH Rastreadora de #Recursos   #Networker eficaz #TapeitoWorkingNet #ComunicAcciÓN #HacerHaciendo #EKHuelva #EK</t>
  </si>
  <si>
    <t>_xD83D__xDCF7_Fotografía Social y Corporativa / Eventos / RRSS / Boda / Embarazo / Newborn / Moda</t>
  </si>
  <si>
    <t>Gestión de Colaboración Comunitaria Off/OnLine - Community Engagement Manager #SMeventos #HashtagTeam #CMeventos #CanariasDigital #B2BSalesCongress #eCongress19</t>
  </si>
  <si>
    <t>Apasionada del Marketing, publicidad, diseño gráfico, fotografía y tecnologías. #CMeventos  #CanariasDigital #B2BSalesCongress #eCongress19  #HashtagTeam</t>
  </si>
  <si>
    <t>#GranadaESMKT   X  Congreso Internacional   11 de mayo en Casa Zayas #Marketing #Granada #MarketerosNocturnos</t>
  </si>
  <si>
    <t>Large scale solutions, sales and marketing, financial solutions, Route to market, transportation and project managing, we offer our clients the full package.</t>
  </si>
  <si>
    <t>Asesora #Marketing &amp; Tech ‍_xD83D__xDC69_‍_xD83D__xDCBB_ Founder @marketinghola. #InboundMarketing @hubspotAcademy |_xD83E__xDD16_ AI | Growth Hacking | #Startup | Staff #MarketererosNocturnos</t>
  </si>
  <si>
    <t>Aspirante Profesional de Administración y Finanzas en IES Cartuja. ¡Reinventándome!
#CyACartuja #SiQuieresPuedes</t>
  </si>
  <si>
    <t>#SocialMedia en eventos  #posiciona19 #hashtagTeam #MarketingDigital  y creadora del #blog en https://t.co/BDbE8ilkcn</t>
  </si>
  <si>
    <t>Director General de Santinos Digital | Consultor en Marketing Digital | RD station Agency Partner | Conferencista | Co-Fundador de #MarketerosNocturnos</t>
  </si>
  <si>
    <t>I follow Back</t>
  </si>
  <si>
    <t>CreativePerson and Big Dreamer                
    #Pianist #Guitarist_xD83C__xDFB9__xD83C__xDFB8_      #SmartphoneLover #GadgetsFreak
     Big fan of #Football &amp; #Cricket</t>
  </si>
  <si>
    <t>CEO Agencia de Marketing en Zaragoza #Speaker #Blogger #Formadora #Coach _xD83D__xDC49_ 50% de @AdictosSeo _xD83D__xDC49_ Alianzo TOP Marketer en #Instagram: https://t.co/VjimHiW3VI</t>
  </si>
  <si>
    <t>En Código Búho te ayudo a
conseguir buenos clientes gracias a Google Ads (AdWords) y una buena landing page. _xD83E__xDD89_También colaboro en #MarketerosNocturnos.</t>
  </si>
  <si>
    <t>Business Development Consultant&amp;Coach NLP&amp;Motivational Speaker MBA, Ventas, Mkt y Formación. #MarketerosNocturnos https://t.co/I7K20VPFi5</t>
  </si>
  <si>
    <t>Administrativo  actualizándose en Administración y Finanzas en I.E.S. Cartuja.  Me encanta la fotografía y la naturaleza.  #CyACartuja #PhotoOfTheDay #Marketing</t>
  </si>
  <si>
    <t>Marketing @cctmurcia Inst. Turismo #RegióndeMurcia #MarketerosNocturnos #Running #Yoga_xD83D__xDD49_ Da lo mejor de tí y espera a ver lo que sucede... #LeeViajaCorre</t>
  </si>
  <si>
    <t>Gerente de @eipgranada y @novumeventos te gusta soñar?</t>
  </si>
  <si>
    <t>#Emprendedor, #DirCom y #Marketing en Holding. Docente
@ESICEducation @eiggranada
@EIPGranada @EIP_Madrid
Libro #NoElMejorSiDiferente Staff #MarketerosNocturnos</t>
  </si>
  <si>
    <t>Me gusta el marketing y el SM, compartir e interactuar. Profesor tuitero y FPero de corazón. Organizo Catas de Vino #marketerosnocturnos #CyACartuja</t>
  </si>
  <si>
    <t>Pasión por #Publicidad, #Ponente, #GoogleAds, #Formador, #Branding, #MarketerosNocturnos, #WordPress, #MarketingDigital. Head of #SEM #Google y #SocialAds</t>
  </si>
  <si>
    <t>joven estudiante , mi meta y mi sueño es lograr ser un gran Periodista :) 
   chile .  http://t.co/gNZelS8frK  
.... de San Carlos Región del Bio-Bio</t>
  </si>
  <si>
    <t>La E.I.PGranada imparte formación en protocolo y eventos en formato Diplomado,Máster,Curso y FP con el aval de la Universidad de Granada. escuela@eipgranada.com</t>
  </si>
  <si>
    <t>Impulsa tu #evento Crea un #hashtag y los llevamos desde 0 al 100% Audiencia  #SEOHashtag  #HashtagTeam @VivianFrancos</t>
  </si>
  <si>
    <t>#HashtagTeam  Plataforma Posicionamiento de Hashtags para #Eventos y #Marcas integrada por 10 profesionales del #SocialMedia #Marketing</t>
  </si>
  <si>
    <t>#AltaEstrategia te convertirnos en socio y aliado estratégico #AltaEstrategia
https://t.co/bD0RtyDcXd</t>
  </si>
  <si>
    <t>#AltaEstrategia te ayudamos a crear tu estrategia de Social Selling/E-mail Marketing Strategy https://t.co/WwBg6t7dzj
#MiPymesOnline</t>
  </si>
  <si>
    <t>Transformación Digital a través del
#marketingonline #diseñowebgranada #SocialMedia
#seogranada
https://t.co/SRpH9kVzkt</t>
  </si>
  <si>
    <t>Consultor y Profesor de Marketing Digital y Social Media. Apasionado del SEO y del Blogging. CEO de https://t.co/670WrjFDBG y Barbateño.</t>
  </si>
  <si>
    <t>Madre/Esposa/Hija/Hermana/Amiga.Viviendo el momento. Me comunico por WhatsApp. El periodismo mi pasado, el #MarketingDigital mi presente</t>
  </si>
  <si>
    <t>_xD83C__xDF99_#CONFERENCIANTE de empresa con rigor y humor_xD83D__xDCA1_MOTIVACIÓN de profesionales y equipos_xD83C__xDFAF_CAMBIO liderazgo RRHH y psicología para @superDirectivo _xD83D__xDCDA_ @LibroSuperpro</t>
  </si>
  <si>
    <t>Autor, profesor y consultor en estrategia digital y social media marketing. _xD83D__xDCF2_  Organizo cada año el @SMM_Day</t>
  </si>
  <si>
    <t>#Hosting SSD, dominios, VPS y expertos en #WordPress.  ¿Te vienes? Nuestro soporte técnico cuidará tu web 24/7 _xD83D__xDE09_  Además organizamos @rmcgalicia</t>
  </si>
  <si>
    <t>Ayudo a profesionales y marcas a CONVERTIR➕ en medios digitales. Ph.D, Speaker, profesora y fundadora de @conviertemas y @adc_consultores. Autora @Triunfagram</t>
  </si>
  <si>
    <t>#MarketingEmocional y Experiencial #Storytelling &amp; WORKAHOLIC. ✏⭐ Humana, imperfecta, llorona y feliz. Hablo ante muchas personas para emocionarlas y motivarlas</t>
  </si>
  <si>
    <t>Digital Transformation Consultant. Marketing Professor &amp; Co-Director of the Master in Digital Marketing at ESERP. Speaker at IESE.</t>
  </si>
  <si>
    <t>En el Top 10 Mundial Influencers #SocialSelling 2019 /"Recuerda que en #redessociales tienes los mismos m2 que una multinacional #digitalsales #digitalselling</t>
  </si>
  <si>
    <t>#CM Eventos #SocialMedia  Colaboro en la Plataforma #HashtagTeam #B2BSalesCongress #eCongress19 ¡Apasionada por la vida!</t>
  </si>
  <si>
    <t>R⚡M |#Copywriter &amp; #CommunityManager Freelance | #SocialMediaManager en Amorphis España _xD83E__xDD18_ | #Redactora en @hoymkt | Graduada en #MarketingOnline en @aulacm _xD83C__xDF93_</t>
  </si>
  <si>
    <t>Official account of https://t.co/1UFXpb8zzZ. Tweets by @teddy.  
(https://t.co/1UFXpb8zzZ is not owned or operated by any state government agency)</t>
  </si>
  <si>
    <t>Coordinador de #Proyectos &amp; #Eventos. Mi ADN esta hecho de #RRPP. Buscando un nuevo reto. #Projects &amp; #Events Coordinator. My DNA is made of Public Relations.</t>
  </si>
  <si>
    <t>Mercadologa, Construyendo mi futuro y viviendo este maravilloso presente de experiencias, oportunidades pero sobre todo lecciones. 
Venezolana en Italia</t>
  </si>
  <si>
    <t>La vida solo es una vía de paso, tomátela con un poquito de humor. Ayudo a crear embudos de venta de 5 y 6 cifras anuales. Co-Founder de https://t.co/0QGjZODqPY</t>
  </si>
  <si>
    <t>Affiliate Program, Programmatic Advertising, Demand Side Platforms, Behavioral Targeting and Data Management Platforms.</t>
  </si>
  <si>
    <t>_xD83D__xDC68_‍_xD83D__xDCBC_Asesor en #RedesSociales _xD83D__xDCBB_#CommunityManager  _xD83D__xDCF8_#Influencer  _xD83D__xDCDD_Pasión por #SocialMedia _xD83D__xDCB0_Experto en #MarketingDigital  _xD83D__xDCCA_Colaborador #Posiciona19 #eConferenceBCN</t>
  </si>
  <si>
    <t>Somos especialista en servicios comerciales. Generación de Demanda. Outsourcing Comercial. Hunting especializado en Área ventas.</t>
  </si>
  <si>
    <t>⚡️Digital Marketing Strategist helping businesses thrive with #SEO #digitalmarketing #socialselling ⚡️love wine + rock + culture + tech</t>
  </si>
  <si>
    <t>Comunidad de #EmbudosDeVenta para que emprendedores online consigan multiplicar sus ventas.
Únete ahora: https://t.co/ePjUnWo5F9</t>
  </si>
  <si>
    <t>¡Bienvenido al canal oficial de Twitter #AWS! Entérate de todas las novedades #cloudcomputing.</t>
  </si>
  <si>
    <t>❤️Creadora del Taller Online Contenido Que Enamora 
 #Copywriter I #Formadora
_xD83D__xDC8E_#Mentora de #emprendedoras dispuestas a crear riqueza con su mensaje.</t>
  </si>
  <si>
    <t>un duende intrépido soy y por tierras onubenses me veras... ibérico y amante del choco, como animal de compañía. Acánthum 1 estrella 2 soles / 959 245 135</t>
  </si>
  <si>
    <t>Formación y conferencias ⭐️Talento y Visibilidad #Psicóloga| Desarrollo de personas y equipos✨ #Escritora ☆ 5 libros _xD83D__xDCDA_ ☆ #365citasContigo 6ed✨Creer para Crear✨</t>
  </si>
  <si>
    <t>Consultora en #Innovation &amp; #Entrepreneurship Profesora #PhD #ESADE Autora de 4 _xD83D__xDCDA_ Speaker- La mejor manera de predecir el futuro es crearlo</t>
  </si>
  <si>
    <t>Ayudo a profesionales de la Salud a conocer la utilidad de las #RedesSociales como herramienta de comunicación y formo en #competenciasdigitales #SaludDigital</t>
  </si>
  <si>
    <t>_xD83E__xDD1F_Cuenta Oficial de Honor España. _xD83D__xDD25_Inconformistas por naturaleza, baby._xD83D__xDE0E_ 
Aviso de Privacidad en https://t.co/K9z2Ykdvyo</t>
  </si>
  <si>
    <t>#HONOR strives to create stylish, cutting-edge, and high-performance products for young people across the globe. _xD83C__xDF0F_</t>
  </si>
  <si>
    <t>‏قناة متخصصة بجديد الاجهزة والتقنيات، اتبعنا لتشاهد ما هو جديد وسنتابع كل جديد. من فيصل السيف ‎@falsaif
للاعلان والتواصل info@tpprod.com</t>
  </si>
  <si>
    <t>The Upgrade tech columnist for Medium https://t.co/30mkPwEIYS Tech + Social Media expert. TV guy. YouTube: https://t.co/VMPIHNfx2t Ex- @Mashable, @PCMag</t>
  </si>
  <si>
    <t>Born &amp; Raised in The D President Trump, says what he means, Means what he says.  Q...ed Who knew? I did! We are making History Patriots!</t>
  </si>
  <si>
    <t>Bienvenidos a la cuenta oficial de Samsung España. Si necesitas soporte técnico: https://t.co/oR2DRzf3uy  de 10 a 21h. de lunes a viernes</t>
  </si>
  <si>
    <t>Bienvenidos al Twitter oficial de Samsung Chile, la comunidad tecnológica en la que debes estar. Respondemos tus dudas de LUNES a VIERNES entre 9:30 y 18:30 hrs</t>
  </si>
  <si>
    <t>Welcome to the official Twitter for Samsung Mobile India.</t>
  </si>
  <si>
    <t>#strategist at #Google  #psychologist #trainer #speaker #columnist #probono #mentor #meditator. Happy in #Madrid. Opinions are my own.</t>
  </si>
  <si>
    <t>Entrepreneur. Passionate about Marketing, Events &amp; Travel. Founder at @nemerstudio and Traveller at @travel_rocks</t>
  </si>
  <si>
    <t>Consejo de Administración de @canalsur. #Top100MujeresLíderes España. Comité de #MujeresLíderesAmérica. Consejo Mentor de @Amces_es</t>
  </si>
  <si>
    <t>Women Travel Journalist Always on the road looking for new stories #Tourism #Comunicación #consulting #Speaker Socialmedia lover @laviajerablog @travelinspirers</t>
  </si>
  <si>
    <t>Cuenta oficial de #MarketerosNocturnos una comunidad de apasionados por el Marketing que se reúne cada noche a compartir ideas.
http://t.co/xrJP2QKW</t>
  </si>
  <si>
    <t>Organizadores profesionales de eventos.Miembro de OPC Andalucía y Granada convention Bureau. Plaza de San Agustín 3,casa Zayas , oficina c2.</t>
  </si>
  <si>
    <t>Pasión por la Gestión en Clubes de Fútbol ⚽_xD83D__xDC60_ | Comunicación &amp; Marketing | Organización &amp; Desarrollo | 1 2 3 @AlbaceteBPSAD | Tía de Mario &amp; Helena ❤ Lucas _xD83D__xDC31_</t>
  </si>
  <si>
    <t>Disfrutando del #MarketingDigital. #Marketing | #Tecnologia | #MarcaPersonal | #RRSS. _xD83D__xDC49_Fan de #MarketerosNocturnos_xD83D__xDC48_</t>
  </si>
  <si>
    <t>Apasionada por el #MarketingDigital : Actualmente trabajando como Consultora #SEM</t>
  </si>
  <si>
    <t>Emprendedor | Social Media | GastroMarketing ↔️#TheBestDR19 _xD83E__xDD33_| Content Curator | BasketLover #MarketerosNocturnos. Aprendedor nato  IgnacioCM@IgnacioCM.com</t>
  </si>
  <si>
    <t>Director AMYCA escuela negocios, Presidente Asoc. Empresas #MedioAmbiente, #Ingeniería de Minas, #MarketerosNocturnos, #Marketing #MBA, #mediación, #socialmedia</t>
  </si>
  <si>
    <t>#SocialMedia and Marketing Performance Strategist. Speaker | Author | Creator of PREP Performance™ Method and Authority Matrix. Host #BrandAuthority Podcast.</t>
  </si>
  <si>
    <t>Speaker, writer, mom of 4, chocoholic, speed Tweeter, Wonder Woman, VP Marketing @Glowtouch #DoctorWho #womenintech - turns social media monologue into dialogue</t>
  </si>
  <si>
    <t>Keynote speaker | 4X TEDx |  Author✒️@ditchtheact - Pre-order at https://t.co/dRIF0BFymA | If I'm not speaking or brand building, I'm likely sailing ⛵️</t>
  </si>
  <si>
    <t>#LinkedInLive Pioneer; @Forbes Contributor; Author, @50States100Days &amp; #GivingDayGuy, hosting online giving days nationwide, like #GiveSTLDay &amp; #BigGive2019</t>
  </si>
  <si>
    <t>Social Media Specialist | Community Manager for @smexaminer | Co-Founder of @depict_media | Producer of #smechat | Podcaster on @makeamarketer ✨ #findyourtiara</t>
  </si>
  <si>
    <t>Phil Mershon is Director of Events for Social Media Examiner, a speaker, jazz saxophonist, and podcaster at the Man in the Pew show #SMMW20 #eventprofs</t>
  </si>
  <si>
    <t>Founder: Social Media Examiner &amp; Social Media Marketing World; host: Social Media Marketing podcast; author: Launch &amp; Writing White Papers; committed Christian.</t>
  </si>
  <si>
    <t>Follow us for news &amp; how-to's to help you navigate the social media jungle. Check out our Social Media Marketing Society.</t>
  </si>
  <si>
    <t>Channel &amp; Newsfeed of CEBIT - Europe's leading Digital Event: Expo. Conference. Festival. #CEBIT</t>
  </si>
  <si>
    <t>Journalist at @CBSi. Editorial Director at @CNET.</t>
  </si>
  <si>
    <t>#CEO @ThuliumCo #SmartSocial Agency | Top 25 #CMO #CIO #AI #IoT #WomeninBusiness Thought Leader | #Leadership #Marketing #FutureofWork #Speaker | #ICSCRECon</t>
  </si>
  <si>
    <t>IX semana de las Redes Sociales y la Comunicación organizada por @CVE_ #RedesSocialesCyL Del 5 al 8 de junio de 2018.</t>
  </si>
  <si>
    <t>There’s 20 million jobs on LinkedIn. Find one meant for you. #InItTogether (@LinkedInHelp for customer service)</t>
  </si>
  <si>
    <t>☀️_xD83C__xDF77__xD83C__xDF5D__xD83E__xDD33__xD83C__xDF0E_// International Marketing Manager @MessengerPeople</t>
  </si>
  <si>
    <t>Digital Enterprise Show #DES2019, the world's major event dedicated to #DigitalTransformation. Join us next 21-23 May, 2019 #Leadership #Technology #Business</t>
  </si>
  <si>
    <t>Follow our stunning exhibitions and conferences: @DES_show #DES2019 @expohip #HIP2019 @advanfactories #AF2019 @rebuildexpo #REBUILD2018 @chemplastexpo #CPE2018</t>
  </si>
  <si>
    <t>Es una tecnología de análisis de la opinión en #RRSS y #Website. ¿Qué interesa a los consumidores? ¿Cuál es el efecto de las decisiones? Orienta tu estrategia.</t>
  </si>
  <si>
    <t>Escuela de Negocios y Centro Universitario líder en marketing y dirección empresarial con más 50 años de experiencia y más de 60.000 antiguos alumnos.</t>
  </si>
  <si>
    <t>#SocialMedia Manager de @InfoJobs La #felicidad mi estilo de vida. Disfruto de #RedesSociales Producción Audiovisual #LiderazgoHumano</t>
  </si>
  <si>
    <t>Diario digital Líder de Marketing y publicidad en Español. Marketing online, Social Media, Marketing viral, Branding, Anuncios, inversión publicitaria</t>
  </si>
  <si>
    <t>Plataforma de Contenidos Digitales de Noticias | Periodismo Móvil | Fundador y director @VickBravo @4Medios_Lab #4Medios</t>
  </si>
  <si>
    <t>Marketing and Web. Apasionados del marketing online, NetAventureros e inquietos tecnólogos. Tu Blog de Marketing Digital y Social Media. https://t.co/670WrjFDBG</t>
  </si>
  <si>
    <t>#Estrategias en #LinkedIn para mejorar tu #marca personal y profesional y generar negocio y oportunidades | Estrategia Global de #Marketing y #Comunicación |</t>
  </si>
  <si>
    <t>Mejorando proyectos con Marketing Digital. Especialista #SEM #GoogleAdwords y #Facebook Ads</t>
  </si>
  <si>
    <t>La herramienta definitiva para analizar, gestionar y medir el éxito de todos tus contenidos y campañas digitales. Gratuita. Completa.Intuitiva.</t>
  </si>
  <si>
    <t>Elche, Spain</t>
  </si>
  <si>
    <t>España</t>
  </si>
  <si>
    <t>CALPE - CAMPELLO - ALICANTE</t>
  </si>
  <si>
    <t>Madrid</t>
  </si>
  <si>
    <t>Valencia - Spain</t>
  </si>
  <si>
    <t>Barcelona</t>
  </si>
  <si>
    <t>Sevilla - Valverde del Camino</t>
  </si>
  <si>
    <t>Berlin, Germany</t>
  </si>
  <si>
    <t>Madrid-Mundo</t>
  </si>
  <si>
    <t>Seville, Spain</t>
  </si>
  <si>
    <t>Sevilla</t>
  </si>
  <si>
    <t>Gibraleón, España</t>
  </si>
  <si>
    <t>Huelva-Sevilla-Andalucía</t>
  </si>
  <si>
    <t>Sevilla, España</t>
  </si>
  <si>
    <t>Desde la Patagonia Argentina</t>
  </si>
  <si>
    <t>Granada, España</t>
  </si>
  <si>
    <t>Barcelona, Cataluña</t>
  </si>
  <si>
    <t>Murcia, España</t>
  </si>
  <si>
    <t>Baja California, México</t>
  </si>
  <si>
    <t>India</t>
  </si>
  <si>
    <t>Zaragoza</t>
  </si>
  <si>
    <t>Entre Utrecht y Alicante</t>
  </si>
  <si>
    <t>Murcia, Spain</t>
  </si>
  <si>
    <t>Granada</t>
  </si>
  <si>
    <t>Granada - Canarias - Madrid</t>
  </si>
  <si>
    <t>Madrid, España</t>
  </si>
  <si>
    <t>I</t>
  </si>
  <si>
    <t>España,Granada,C/Santa Paula 5</t>
  </si>
  <si>
    <t>worldwide</t>
  </si>
  <si>
    <t>Zona 10, Guatemala</t>
  </si>
  <si>
    <t>Guatemala</t>
  </si>
  <si>
    <t>Valencia</t>
  </si>
  <si>
    <t>Córdoba Madrid España</t>
  </si>
  <si>
    <t>Barcelona - Miami - Palo Alto</t>
  </si>
  <si>
    <t>Lugo</t>
  </si>
  <si>
    <t>Miami, FL</t>
  </si>
  <si>
    <t>Barcelona, España</t>
  </si>
  <si>
    <t>Cádiz, España</t>
  </si>
  <si>
    <t>San Francisco</t>
  </si>
  <si>
    <t>Maine, USA</t>
  </si>
  <si>
    <t>Málaga, España</t>
  </si>
  <si>
    <t>Italia</t>
  </si>
  <si>
    <t>hell</t>
  </si>
  <si>
    <t>Quizás ni de este Mundo</t>
  </si>
  <si>
    <t>Colombia</t>
  </si>
  <si>
    <t>Providencia, Chile</t>
  </si>
  <si>
    <t>Manchester, England</t>
  </si>
  <si>
    <t>Jaen, Spain</t>
  </si>
  <si>
    <t>Spain</t>
  </si>
  <si>
    <t>Mexico City</t>
  </si>
  <si>
    <t>HUELVA</t>
  </si>
  <si>
    <t>Sueños con planes de acción</t>
  </si>
  <si>
    <t>Barcelona  - Madrid</t>
  </si>
  <si>
    <t>Mallorca - Santiago - Zaragoza</t>
  </si>
  <si>
    <t>Riyadh, KSA</t>
  </si>
  <si>
    <t>New York, NY</t>
  </si>
  <si>
    <t>Detroit, MI</t>
  </si>
  <si>
    <t>Santiago, Chile</t>
  </si>
  <si>
    <t>Gurgaon</t>
  </si>
  <si>
    <t>Madrid, Spain</t>
  </si>
  <si>
    <t>Palma, España</t>
  </si>
  <si>
    <t>www.linkedin.com/in/naniarenas</t>
  </si>
  <si>
    <t>El mundo en español...</t>
  </si>
  <si>
    <t>De #Murcia a #Albacete</t>
  </si>
  <si>
    <t>Barcelona, Spain</t>
  </si>
  <si>
    <t>GastroMálaga_xD83D__xDCF2__xD83C__xDF7D_️</t>
  </si>
  <si>
    <t>Los Angeles, CA</t>
  </si>
  <si>
    <t>Bedford, MA</t>
  </si>
  <si>
    <t>Long Beach, CA</t>
  </si>
  <si>
    <t>Greenville, SC</t>
  </si>
  <si>
    <t>Wichita, KS</t>
  </si>
  <si>
    <t>The Social Media Jungle</t>
  </si>
  <si>
    <t>Hannover - Germany</t>
  </si>
  <si>
    <t>World Citizen</t>
  </si>
  <si>
    <t>Boulder, CO</t>
  </si>
  <si>
    <t>Valladolid</t>
  </si>
  <si>
    <t>Sunnyvale, CA</t>
  </si>
  <si>
    <t>Munich, Germany</t>
  </si>
  <si>
    <t>Madrid, Comunidad de Madrid</t>
  </si>
  <si>
    <t>Worldwide</t>
  </si>
  <si>
    <t>Sonriendo contigo</t>
  </si>
  <si>
    <t>Buenos Aires</t>
  </si>
  <si>
    <t>Valencia, España</t>
  </si>
  <si>
    <t>Bilbao, País Vasco</t>
  </si>
  <si>
    <t>Earth</t>
  </si>
  <si>
    <t>http://t.co/tHqhT2aArN</t>
  </si>
  <si>
    <t>https://t.co/fF7LyZlVlo</t>
  </si>
  <si>
    <t>https://t.co/JwOZbU2I4I</t>
  </si>
  <si>
    <t>https://t.co/X9Zh1QloqI</t>
  </si>
  <si>
    <t>https://t.co/tfAO3U9wJI</t>
  </si>
  <si>
    <t>https://t.co/66pNxkK1Nw</t>
  </si>
  <si>
    <t>https://t.co/ibA3Lhcve4</t>
  </si>
  <si>
    <t>https://t.co/ZD3tjzkIqF</t>
  </si>
  <si>
    <t>http://t.co/NHLEbyX2kR</t>
  </si>
  <si>
    <t>https://t.co/uJQMGkGg6o</t>
  </si>
  <si>
    <t>https://t.co/XmudhyjpND</t>
  </si>
  <si>
    <t>https://t.co/l8eibQue2F</t>
  </si>
  <si>
    <t>https://t.co/zHiws75d7e</t>
  </si>
  <si>
    <t>https://t.co/AQIlJZfPR4</t>
  </si>
  <si>
    <t>https://t.co/LBkcvPp5yc</t>
  </si>
  <si>
    <t>https://t.co/zzJ0010uO4</t>
  </si>
  <si>
    <t>https://t.co/UAJgnAbdiP</t>
  </si>
  <si>
    <t>https://t.co/2nPbUtR3Dv</t>
  </si>
  <si>
    <t>https://t.co/ftYMOGgk28</t>
  </si>
  <si>
    <t>https://t.co/3474LjrGam</t>
  </si>
  <si>
    <t>https://t.co/I7K20VPFi5</t>
  </si>
  <si>
    <t>https://t.co/GEtyrl4O9l</t>
  </si>
  <si>
    <t>https://t.co/GokNlJ2zvu</t>
  </si>
  <si>
    <t>https://t.co/I1smvv9UW5</t>
  </si>
  <si>
    <t>https://t.co/Vo2ce6Fghd</t>
  </si>
  <si>
    <t>https://t.co/CfUEhr4TQi</t>
  </si>
  <si>
    <t>http://t.co/X2AthOmPKQ</t>
  </si>
  <si>
    <t>https://t.co/nv83sSGyYV</t>
  </si>
  <si>
    <t>https://t.co/UrUjaPMTXy</t>
  </si>
  <si>
    <t>https://t.co/IJl5phM8yq</t>
  </si>
  <si>
    <t>https://t.co/gOtYfVIb3m</t>
  </si>
  <si>
    <t>https://t.co/JOo0Ibd1x2</t>
  </si>
  <si>
    <t>http://t.co/670WrjGbre</t>
  </si>
  <si>
    <t>https://t.co/0fMHiM8EQv</t>
  </si>
  <si>
    <t>https://t.co/rLGtIOoJz6</t>
  </si>
  <si>
    <t>https://t.co/N3j4Jduhw7</t>
  </si>
  <si>
    <t>https://t.co/lFh1CLT6jm</t>
  </si>
  <si>
    <t>https://t.co/Hh0U4zfcEf</t>
  </si>
  <si>
    <t>https://t.co/J0beBwCBM5</t>
  </si>
  <si>
    <t>https://t.co/gR08pulxwU</t>
  </si>
  <si>
    <t>https://t.co/ef7thumpPu</t>
  </si>
  <si>
    <t>https://t.co/1NIzRDk5U0</t>
  </si>
  <si>
    <t>https://t.co/4BhgmqtP5r</t>
  </si>
  <si>
    <t>https://t.co/VtxUxR0bZR</t>
  </si>
  <si>
    <t>https://t.co/b2THwUKJaJ</t>
  </si>
  <si>
    <t>https://t.co/ycaGhu84E0</t>
  </si>
  <si>
    <t>https://t.co/YLS5HBJgcd</t>
  </si>
  <si>
    <t>https://t.co/Zo7UUOyWYQ</t>
  </si>
  <si>
    <t>https://t.co/npAg9PvBIB</t>
  </si>
  <si>
    <t>https://t.co/p6ThP3c0x5</t>
  </si>
  <si>
    <t>https://t.co/cFubh6rK4U</t>
  </si>
  <si>
    <t>https://t.co/1502s3KU9t</t>
  </si>
  <si>
    <t>https://t.co/mRrMmdoeWU</t>
  </si>
  <si>
    <t>https://t.co/aXSfKdufxF</t>
  </si>
  <si>
    <t>https://t.co/TH34zmgUrw</t>
  </si>
  <si>
    <t>https://t.co/MgiMVfMtGR</t>
  </si>
  <si>
    <t>https://t.co/LsEo3vlS0f</t>
  </si>
  <si>
    <t>https://t.co/a421iZ5W8S</t>
  </si>
  <si>
    <t>https://t.co/tFDZAJBHx6</t>
  </si>
  <si>
    <t>https://t.co/EbTCbG1wSY</t>
  </si>
  <si>
    <t>https://t.co/ijGvVIQ8cw</t>
  </si>
  <si>
    <t>http://t.co/ERC7emFFYX</t>
  </si>
  <si>
    <t>https://t.co/wCXvnC9ddq</t>
  </si>
  <si>
    <t>https://t.co/ovtuDV5d5G</t>
  </si>
  <si>
    <t>https://t.co/SrAoY99epc</t>
  </si>
  <si>
    <t>https://t.co/HXPEO5ZM8I</t>
  </si>
  <si>
    <t>https://t.co/5roGIxWlfw</t>
  </si>
  <si>
    <t>https://t.co/VzXZXOfP8y</t>
  </si>
  <si>
    <t>https://t.co/MzhN1nKdro</t>
  </si>
  <si>
    <t>https://t.co/qBhRrfhmK1</t>
  </si>
  <si>
    <t>http://t.co/fXkrIJv5i6</t>
  </si>
  <si>
    <t>https://t.co/VruiEC0g1A</t>
  </si>
  <si>
    <t>https://t.co/udmnyQRE8W</t>
  </si>
  <si>
    <t>https://t.co/ktLOTrb8O5</t>
  </si>
  <si>
    <t>https://t.co/wXuGkQxKjb</t>
  </si>
  <si>
    <t>https://t.co/HzzyXa0AWS</t>
  </si>
  <si>
    <t>https://t.co/PNjdKb7f3K</t>
  </si>
  <si>
    <t>https://t.co/A3IfhFNMw4</t>
  </si>
  <si>
    <t>https://t.co/Hp3t6IbgRf</t>
  </si>
  <si>
    <t>https://t.co/D0OzFZae0r</t>
  </si>
  <si>
    <t>https://t.co/glXhkKpFti</t>
  </si>
  <si>
    <t>https://t.co/f6HJhs8Owi</t>
  </si>
  <si>
    <t>https://t.co/vhy3st6Cnc</t>
  </si>
  <si>
    <t>https://t.co/V3nivIl2Le</t>
  </si>
  <si>
    <t>https://t.co/Q7y26iUpso</t>
  </si>
  <si>
    <t>https://t.co/DwKfGH1Gt5</t>
  </si>
  <si>
    <t>https://t.co/23Rk3cNc3m</t>
  </si>
  <si>
    <t>https://t.co/wxDqd1MkJx</t>
  </si>
  <si>
    <t>https://t.co/4vuxU53D7Z</t>
  </si>
  <si>
    <t>https://t.co/uNB1aaBj5N</t>
  </si>
  <si>
    <t>http://t.co/Pn0ougIt4z</t>
  </si>
  <si>
    <t>https://t.co/PCrCnLmZFn</t>
  </si>
  <si>
    <t>http://t.co/td29DPvCqs</t>
  </si>
  <si>
    <t>https://t.co/GNWtRxw4Ua</t>
  </si>
  <si>
    <t>https://t.co/e0b0KhEGpk</t>
  </si>
  <si>
    <t>https://t.co/evzYvnDOws</t>
  </si>
  <si>
    <t>https://pbs.twimg.com/profile_banners/538052805/1525354590</t>
  </si>
  <si>
    <t>https://pbs.twimg.com/profile_banners/76935934/1557480707</t>
  </si>
  <si>
    <t>https://pbs.twimg.com/profile_banners/90653296/1523826870</t>
  </si>
  <si>
    <t>https://pbs.twimg.com/profile_banners/183262773/1545390354</t>
  </si>
  <si>
    <t>https://pbs.twimg.com/profile_banners/35684944/1548608698</t>
  </si>
  <si>
    <t>https://pbs.twimg.com/profile_banners/518560265/1533248505</t>
  </si>
  <si>
    <t>https://pbs.twimg.com/profile_banners/221050977/1553781531</t>
  </si>
  <si>
    <t>https://pbs.twimg.com/profile_banners/143438563/1457608888</t>
  </si>
  <si>
    <t>https://pbs.twimg.com/profile_banners/167059948/1491131960</t>
  </si>
  <si>
    <t>https://pbs.twimg.com/profile_banners/1540700862/1446739854</t>
  </si>
  <si>
    <t>https://pbs.twimg.com/profile_banners/417450557/1475702675</t>
  </si>
  <si>
    <t>https://pbs.twimg.com/profile_banners/2173567624/1418678866</t>
  </si>
  <si>
    <t>https://pbs.twimg.com/profile_banners/783970718321090560/1526999697</t>
  </si>
  <si>
    <t>https://pbs.twimg.com/profile_banners/1029896662855176194/1551305805</t>
  </si>
  <si>
    <t>https://pbs.twimg.com/profile_banners/583601492/1421799142</t>
  </si>
  <si>
    <t>https://pbs.twimg.com/profile_banners/1098958782984527873/1553620413</t>
  </si>
  <si>
    <t>https://pbs.twimg.com/profile_banners/166150297/1544609436</t>
  </si>
  <si>
    <t>https://pbs.twimg.com/profile_banners/910118334540210177/1510739633</t>
  </si>
  <si>
    <t>https://pbs.twimg.com/profile_banners/2177077743/1549302975</t>
  </si>
  <si>
    <t>https://pbs.twimg.com/profile_banners/200384354/1481167371</t>
  </si>
  <si>
    <t>https://pbs.twimg.com/profile_banners/2991064460/1421753248</t>
  </si>
  <si>
    <t>https://pbs.twimg.com/profile_banners/3327879618/1535111067</t>
  </si>
  <si>
    <t>https://pbs.twimg.com/profile_banners/331526382/1526321284</t>
  </si>
  <si>
    <t>https://pbs.twimg.com/profile_banners/4190380589/1553920453</t>
  </si>
  <si>
    <t>https://pbs.twimg.com/profile_banners/1680533604/1498162745</t>
  </si>
  <si>
    <t>https://pbs.twimg.com/profile_banners/910199280899633153/1505853268</t>
  </si>
  <si>
    <t>https://pbs.twimg.com/profile_banners/574710077/1539611426</t>
  </si>
  <si>
    <t>https://pbs.twimg.com/profile_banners/263164490/1493498396</t>
  </si>
  <si>
    <t>https://pbs.twimg.com/profile_banners/380257334/1557867179</t>
  </si>
  <si>
    <t>https://pbs.twimg.com/profile_banners/19591690/1479632660</t>
  </si>
  <si>
    <t>https://pbs.twimg.com/profile_banners/1712943926/1556641375</t>
  </si>
  <si>
    <t>https://pbs.twimg.com/profile_banners/413518872/1391871821</t>
  </si>
  <si>
    <t>https://pbs.twimg.com/profile_banners/143491636/1463139289</t>
  </si>
  <si>
    <t>https://pbs.twimg.com/profile_banners/960791825693933568/1553061691</t>
  </si>
  <si>
    <t>https://pbs.twimg.com/profile_banners/3199960483/1556281918</t>
  </si>
  <si>
    <t>https://pbs.twimg.com/profile_banners/491934611/1552962382</t>
  </si>
  <si>
    <t>https://pbs.twimg.com/profile_banners/229538561/1557775897</t>
  </si>
  <si>
    <t>https://pbs.twimg.com/profile_banners/2517447918/1539001506</t>
  </si>
  <si>
    <t>https://pbs.twimg.com/profile_banners/404462923/1500576795</t>
  </si>
  <si>
    <t>https://pbs.twimg.com/profile_banners/2487189834/1524235549</t>
  </si>
  <si>
    <t>https://pbs.twimg.com/profile_banners/11231412/1421831603</t>
  </si>
  <si>
    <t>https://pbs.twimg.com/profile_banners/14169364/1548596725</t>
  </si>
  <si>
    <t>https://pbs.twimg.com/profile_banners/2358589351/1554099681</t>
  </si>
  <si>
    <t>https://pbs.twimg.com/profile_banners/31939931/1517861877</t>
  </si>
  <si>
    <t>https://pbs.twimg.com/profile_banners/194904686/1522852917</t>
  </si>
  <si>
    <t>https://pbs.twimg.com/profile_banners/303899506/1450979186</t>
  </si>
  <si>
    <t>https://pbs.twimg.com/profile_banners/173823173/1548968509</t>
  </si>
  <si>
    <t>https://pbs.twimg.com/profile_banners/928321099775070208/1553945391</t>
  </si>
  <si>
    <t>https://pbs.twimg.com/profile_banners/89/1361295273</t>
  </si>
  <si>
    <t>https://pbs.twimg.com/profile_banners/421177049/1546683459</t>
  </si>
  <si>
    <t>https://pbs.twimg.com/profile_banners/3291466538/1495288013</t>
  </si>
  <si>
    <t>https://pbs.twimg.com/profile_banners/271477885/1512559735</t>
  </si>
  <si>
    <t>https://pbs.twimg.com/profile_banners/291985154/1547135160</t>
  </si>
  <si>
    <t>https://pbs.twimg.com/profile_banners/1638274238/1528806451</t>
  </si>
  <si>
    <t>https://pbs.twimg.com/profile_banners/57386731/1552331992</t>
  </si>
  <si>
    <t>https://pbs.twimg.com/profile_banners/1006472812725448704/1530709211</t>
  </si>
  <si>
    <t>https://pbs.twimg.com/profile_banners/808704655895228416/1497821139</t>
  </si>
  <si>
    <t>https://pbs.twimg.com/profile_banners/235716863/1526980855</t>
  </si>
  <si>
    <t>https://pbs.twimg.com/profile_banners/1001794306158579712/1532517134</t>
  </si>
  <si>
    <t>https://pbs.twimg.com/profile_banners/2712984739/1529937024</t>
  </si>
  <si>
    <t>https://pbs.twimg.com/profile_banners/362160010/1491411504</t>
  </si>
  <si>
    <t>https://pbs.twimg.com/profile_banners/196061433/1494281393</t>
  </si>
  <si>
    <t>https://pbs.twimg.com/profile_banners/111668487/1551480523</t>
  </si>
  <si>
    <t>https://pbs.twimg.com/profile_banners/1267581464/1514393550</t>
  </si>
  <si>
    <t>https://pbs.twimg.com/profile_banners/94874995/1557600365</t>
  </si>
  <si>
    <t>https://pbs.twimg.com/profile_banners/3384808361/1548247455</t>
  </si>
  <si>
    <t>https://pbs.twimg.com/profile_banners/4747947612/1557922463</t>
  </si>
  <si>
    <t>https://pbs.twimg.com/profile_banners/1501471/1398440990</t>
  </si>
  <si>
    <t>https://pbs.twimg.com/profile_banners/357871848/1555629946</t>
  </si>
  <si>
    <t>https://pbs.twimg.com/profile_banners/45579875/1554900809</t>
  </si>
  <si>
    <t>https://pbs.twimg.com/profile_banners/313329050/1555952681</t>
  </si>
  <si>
    <t>https://pbs.twimg.com/profile_banners/46134530/1557403291</t>
  </si>
  <si>
    <t>https://pbs.twimg.com/profile_banners/20602894/1439901119</t>
  </si>
  <si>
    <t>https://pbs.twimg.com/profile_banners/483437937/1536533803</t>
  </si>
  <si>
    <t>https://pbs.twimg.com/profile_banners/16067768/1548285625</t>
  </si>
  <si>
    <t>https://pbs.twimg.com/profile_banners/57046275/1493295347</t>
  </si>
  <si>
    <t>https://pbs.twimg.com/profile_banners/491940203/1481167299</t>
  </si>
  <si>
    <t>https://pbs.twimg.com/profile_banners/728490712854040576/1488737595</t>
  </si>
  <si>
    <t>https://pbs.twimg.com/profile_banners/1164132823/1557704952</t>
  </si>
  <si>
    <t>https://pbs.twimg.com/profile_banners/15676691/1495785945</t>
  </si>
  <si>
    <t>https://pbs.twimg.com/profile_banners/857475476591431680/1493873760</t>
  </si>
  <si>
    <t>https://pbs.twimg.com/profile_banners/34618073/1490122766</t>
  </si>
  <si>
    <t>https://pbs.twimg.com/profile_banners/276431808/1399242101</t>
  </si>
  <si>
    <t>https://pbs.twimg.com/profile_banners/26554000/1546196763</t>
  </si>
  <si>
    <t>https://pbs.twimg.com/profile_banners/23473616/1398277991</t>
  </si>
  <si>
    <t>https://pbs.twimg.com/profile_banners/15518172/1557923533</t>
  </si>
  <si>
    <t>https://pbs.twimg.com/profile_banners/116060961/1546208158</t>
  </si>
  <si>
    <t>https://pbs.twimg.com/profile_banners/353439433/1554912140</t>
  </si>
  <si>
    <t>https://pbs.twimg.com/profile_banners/42484603/1484511809</t>
  </si>
  <si>
    <t>https://pbs.twimg.com/profile_banners/14454605/1461714752</t>
  </si>
  <si>
    <t>https://pbs.twimg.com/profile_banners/53925101/1399383763</t>
  </si>
  <si>
    <t>https://pbs.twimg.com/profile_banners/3145811/1539786686</t>
  </si>
  <si>
    <t>https://pbs.twimg.com/profile_banners/6629912/1540390276</t>
  </si>
  <si>
    <t>https://pbs.twimg.com/profile_banners/2307675307/1556847099</t>
  </si>
  <si>
    <t>https://pbs.twimg.com/profile_banners/306166239/1525877910</t>
  </si>
  <si>
    <t>https://pbs.twimg.com/profile_banners/13058772/1555943905</t>
  </si>
  <si>
    <t>https://pbs.twimg.com/profile_banners/3608316077/1537960746</t>
  </si>
  <si>
    <t>https://pbs.twimg.com/profile_banners/3387607551/1528140328</t>
  </si>
  <si>
    <t>https://pbs.twimg.com/profile_banners/625485977/1472120578</t>
  </si>
  <si>
    <t>https://pbs.twimg.com/profile_banners/109600677/1555002542</t>
  </si>
  <si>
    <t>https://pbs.twimg.com/profile_banners/265562229/1523988121</t>
  </si>
  <si>
    <t>https://pbs.twimg.com/profile_banners/353828682/1506481577</t>
  </si>
  <si>
    <t>https://pbs.twimg.com/profile_banners/425784024/1500576536</t>
  </si>
  <si>
    <t>https://pbs.twimg.com/profile_banners/278452418/1471453638</t>
  </si>
  <si>
    <t>https://pbs.twimg.com/profile_banners/278219499/1508962514</t>
  </si>
  <si>
    <t>https://pbs.twimg.com/profile_banners/1685197165/1516796139</t>
  </si>
  <si>
    <t>ar</t>
  </si>
  <si>
    <t>de</t>
  </si>
  <si>
    <t>en-gb</t>
  </si>
  <si>
    <t>http://abs.twimg.com/images/themes/theme16/bg.gif</t>
  </si>
  <si>
    <t>http://abs.twimg.com/images/themes/theme1/bg.png</t>
  </si>
  <si>
    <t>http://abs.twimg.com/images/themes/theme10/bg.gif</t>
  </si>
  <si>
    <t>http://abs.twimg.com/images/themes/theme4/bg.gif</t>
  </si>
  <si>
    <t>http://abs.twimg.com/images/themes/theme15/bg.png</t>
  </si>
  <si>
    <t>http://abs.twimg.com/images/themes/theme2/bg.gif</t>
  </si>
  <si>
    <t>http://abs.twimg.com/images/themes/theme3/bg.gif</t>
  </si>
  <si>
    <t>http://abs.twimg.com/images/themes/theme6/bg.gif</t>
  </si>
  <si>
    <t>http://abs.twimg.com/images/themes/theme17/bg.gif</t>
  </si>
  <si>
    <t>http://abs.twimg.com/images/themes/theme19/bg.gif</t>
  </si>
  <si>
    <t>http://abs.twimg.com/images/themes/theme13/bg.gif</t>
  </si>
  <si>
    <t>http://abs.twimg.com/images/themes/theme14/bg.gif</t>
  </si>
  <si>
    <t>http://abs.twimg.com/images/themes/theme7/bg.gif</t>
  </si>
  <si>
    <t>http://abs.twimg.com/images/themes/theme8/bg.gif</t>
  </si>
  <si>
    <t>http://abs.twimg.com/images/themes/theme18/bg.gif</t>
  </si>
  <si>
    <t>http://abs.twimg.com/images/themes/theme12/bg.gif</t>
  </si>
  <si>
    <t>http://pbs.twimg.com/profile_images/3781330800/c212fe655870aaa31e98782ff1df2256_normal.jpeg</t>
  </si>
  <si>
    <t>http://pbs.twimg.com/profile_images/378800000486275722/984445be05196c27f3748ccfec6576c7_normal.jpeg</t>
  </si>
  <si>
    <t>http://pbs.twimg.com/profile_images/1089828989814870016/epAoTl9a_normal.jpg</t>
  </si>
  <si>
    <t>http://pbs.twimg.com/profile_images/550798544/m2_normal.jpg</t>
  </si>
  <si>
    <t>http://pbs.twimg.com/profile_images/60189357/samsung_logo-1_normal.gif</t>
  </si>
  <si>
    <t>http://pbs.twimg.com/profile_images/428585987799654400/bC_cy97Z_normal.jpeg</t>
  </si>
  <si>
    <t>http://pbs.twimg.com/profile_images/1121756619413557248/sDOlH0vB_normal.png</t>
  </si>
  <si>
    <t>http://pbs.twimg.com/profile_images/1071436375076032515/0ScKiarO_normal.jpg</t>
  </si>
  <si>
    <t>http://pbs.twimg.com/profile_images/998575295706710017/0vCGUAUU_normal.jpg</t>
  </si>
  <si>
    <t>http://pbs.twimg.com/profile_images/870444291579097088/33meTUsC_normal.jpg</t>
  </si>
  <si>
    <t>http://pbs.twimg.com/profile_images/1112600860348088321/oofnn241_normal.png</t>
  </si>
  <si>
    <t>http://pbs.twimg.com/profile_images/697239760239255552/MstM2ZZe_normal.jpg</t>
  </si>
  <si>
    <t>http://pbs.twimg.com/profile_images/1051105243382120449/2S9qFYP8_normal.jpg</t>
  </si>
  <si>
    <t>http://pbs.twimg.com/profile_images/680079699142377472/cfs1tK3l_normal.jpg</t>
  </si>
  <si>
    <t>http://pbs.twimg.com/profile_images/1041045359873675264/tFJN6eVg_normal.jpg</t>
  </si>
  <si>
    <t>http://pbs.twimg.com/profile_images/478299994194079744/mtfgi2HV_normal.jpeg</t>
  </si>
  <si>
    <t>http://pbs.twimg.com/profile_images/860236517893062656/OwXG1QY-_normal.jpg</t>
  </si>
  <si>
    <t>http://pbs.twimg.com/profile_images/1125622863040356357/xniLLNVh_normal.png</t>
  </si>
  <si>
    <t>http://pbs.twimg.com/profile_images/1006513637501136896/fByIHA5g_normal.jpg</t>
  </si>
  <si>
    <t>http://pbs.twimg.com/profile_images/1105186497941176322/udcGNydg_normal.png</t>
  </si>
  <si>
    <t>http://pbs.twimg.com/profile_images/910934766890795008/YtWaNImM_normal.jpg</t>
  </si>
  <si>
    <t>http://pbs.twimg.com/profile_images/823577854302502913/ZxYzFqbw_normal.jpg</t>
  </si>
  <si>
    <t>http://pbs.twimg.com/profile_images/863107805506654212/G1fTgqGK_normal.jpg</t>
  </si>
  <si>
    <t>http://pbs.twimg.com/profile_images/1101615376704724996/nJxgXuLy_normal.jpg</t>
  </si>
  <si>
    <t>http://pbs.twimg.com/profile_images/882982563098374144/_oPXInBl_normal.jpg</t>
  </si>
  <si>
    <t>http://pbs.twimg.com/profile_images/1112782395537752067/bhb8klNe_normal.png</t>
  </si>
  <si>
    <t>http://pbs.twimg.com/profile_images/1059844561978224646/-JDPO2wn_normal.jpg</t>
  </si>
  <si>
    <t>http://pbs.twimg.com/profile_images/1112213077007622144/DBghvLMa_normal.jpg</t>
  </si>
  <si>
    <t>http://pbs.twimg.com/profile_images/1739791924/UTD_PNG_normal.png</t>
  </si>
  <si>
    <t>http://pbs.twimg.com/profile_images/1080875445082566657/Gxv5rXiv_normal.jpg</t>
  </si>
  <si>
    <t>http://pbs.twimg.com/profile_images/1119019500723232770/8x2lyf6f_normal.png</t>
  </si>
  <si>
    <t>http://pbs.twimg.com/profile_images/953286529555812352/68zg6GyR_normal.jpg</t>
  </si>
  <si>
    <t>http://pbs.twimg.com/profile_images/953720390559334402/ZTK9Gkt-_normal.jpg</t>
  </si>
  <si>
    <t>http://pbs.twimg.com/profile_images/945990808267735041/8fVcb4tt_normal.jpg</t>
  </si>
  <si>
    <t>http://pbs.twimg.com/profile_images/1085926204304228352/1TGbFCR6_normal.jpg</t>
  </si>
  <si>
    <t>http://pbs.twimg.com/profile_images/1038923892394549249/gmzcI9DZ_normal.jpg</t>
  </si>
  <si>
    <t>http://pbs.twimg.com/profile_images/859698794119782400/OkTzXNji_normal.jpg</t>
  </si>
  <si>
    <t>http://pbs.twimg.com/profile_images/667657023027322880/s2j7GAQp_normal.jpg</t>
  </si>
  <si>
    <t>http://pbs.twimg.com/profile_images/1127722548496601088/MftQSE2j_normal.jpg</t>
  </si>
  <si>
    <t>http://pbs.twimg.com/profile_images/1092740659973365761/LStD1jH4_normal.jpg</t>
  </si>
  <si>
    <t>http://pbs.twimg.com/profile_images/1039018534301392897/pKaOG6ow_normal.jpg</t>
  </si>
  <si>
    <t>http://pbs.twimg.com/profile_images/1058052233739157504/269-TfB6_normal.jpg</t>
  </si>
  <si>
    <t>http://pbs.twimg.com/profile_images/1076150307426570240/q2h4-56l_normal.jpg</t>
  </si>
  <si>
    <t>http://pbs.twimg.com/profile_images/1128639458914365441/GNFtZNI1_normal.jpg</t>
  </si>
  <si>
    <t>http://pbs.twimg.com/profile_images/1083110628015919104/pOpzARfj_normal.jpg</t>
  </si>
  <si>
    <t>http://pbs.twimg.com/profile_images/1094464519429152768/Jr6Rr-Ak_normal.jpg</t>
  </si>
  <si>
    <t>http://pbs.twimg.com/profile_images/893263109229498369/uI4ok6H0_normal.jpg</t>
  </si>
  <si>
    <t>http://pbs.twimg.com/profile_images/725110260864671744/CtHg6bV-_normal.jpg</t>
  </si>
  <si>
    <t>http://pbs.twimg.com/profile_images/463673794716909569/DvZl4mU3_normal.png</t>
  </si>
  <si>
    <t>http://pbs.twimg.com/profile_images/873177304259854337/WBjmwo78_normal.jpg</t>
  </si>
  <si>
    <t>http://pbs.twimg.com/profile_images/1005429668886048768/TIdXyXSK_normal.jpg</t>
  </si>
  <si>
    <t>http://pbs.twimg.com/profile_images/742144800745357313/jROm3OL7_normal.jpg</t>
  </si>
  <si>
    <t>http://pbs.twimg.com/profile_images/994230865579380736/YcnUfURW_normal.jpg</t>
  </si>
  <si>
    <t>http://pbs.twimg.com/profile_images/1082424539492073477/exU8rYn8_normal.jpg</t>
  </si>
  <si>
    <t>http://pbs.twimg.com/profile_images/1128326792027299841/WP70h8zd_normal.png</t>
  </si>
  <si>
    <t>http://pbs.twimg.com/profile_images/815865076028731392/_YE4MfKw_normal.jpg</t>
  </si>
  <si>
    <t>http://pbs.twimg.com/profile_images/732896404604133377/Cvup6Fs__normal.jpg</t>
  </si>
  <si>
    <t>http://pbs.twimg.com/profile_images/1113141922971955202/K-a4LM26_normal.png</t>
  </si>
  <si>
    <t>http://pbs.twimg.com/profile_images/1008709683912339456/EoUdse4i_normal.jpg</t>
  </si>
  <si>
    <t>http://pbs.twimg.com/profile_images/983417602583212035/AjCGy0rz_normal.jpg</t>
  </si>
  <si>
    <t>http://pbs.twimg.com/profile_images/912875795307167746/ESJbwx6a_normal.jpg</t>
  </si>
  <si>
    <t>http://pbs.twimg.com/profile_images/1708092616/arroba_normal.jpg</t>
  </si>
  <si>
    <t>http://pbs.twimg.com/profile_images/645919366094188544/3nNTDiX5_normal.jpg</t>
  </si>
  <si>
    <t>http://pbs.twimg.com/profile_images/904641606246162432/DpZ0WsI-_normal.jpg</t>
  </si>
  <si>
    <t>http://pbs.twimg.com/profile_images/1053581823794728965/q0OTIp3G_normal.jpg</t>
  </si>
  <si>
    <t>Open Twitter Page for This Person</t>
  </si>
  <si>
    <t>https://twitter.com/gomezgras</t>
  </si>
  <si>
    <t>https://twitter.com/vivianfrancos</t>
  </si>
  <si>
    <t>https://twitter.com/etomast</t>
  </si>
  <si>
    <t>https://twitter.com/albercordoba</t>
  </si>
  <si>
    <t>https://twitter.com/erodrigo</t>
  </si>
  <si>
    <t>https://twitter.com/mireia_gargallo</t>
  </si>
  <si>
    <t>https://twitter.com/louisebaionnes</t>
  </si>
  <si>
    <t>https://twitter.com/enriorienta</t>
  </si>
  <si>
    <t>https://twitter.com/yorie</t>
  </si>
  <si>
    <t>https://twitter.com/raquelroca</t>
  </si>
  <si>
    <t>https://twitter.com/cajasol</t>
  </si>
  <si>
    <t>https://twitter.com/meme_romero_</t>
  </si>
  <si>
    <t>https://twitter.com/adriancruzadof</t>
  </si>
  <si>
    <t>https://twitter.com/helenegrorienta</t>
  </si>
  <si>
    <t>https://twitter.com/mmorillofoto</t>
  </si>
  <si>
    <t>https://twitter.com/activithink</t>
  </si>
  <si>
    <t>https://twitter.com/leikoleo</t>
  </si>
  <si>
    <t>https://twitter.com/granadaesmkt</t>
  </si>
  <si>
    <t>https://twitter.com/fadanconsultant</t>
  </si>
  <si>
    <t>https://twitter.com/paolitah1</t>
  </si>
  <si>
    <t>https://twitter.com/angie_granada1</t>
  </si>
  <si>
    <t>https://twitter.com/metri</t>
  </si>
  <si>
    <t>https://twitter.com/maylopezes</t>
  </si>
  <si>
    <t>https://twitter.com/santinosdigital</t>
  </si>
  <si>
    <t>https://twitter.com/suea76493824</t>
  </si>
  <si>
    <t>https://twitter.com/sourav21maha</t>
  </si>
  <si>
    <t>https://twitter.com/creativee007</t>
  </si>
  <si>
    <t>https://twitter.com/samsungmobi</t>
  </si>
  <si>
    <t>https://twitter.com/huhuzgz</t>
  </si>
  <si>
    <t>https://twitter.com/benjohn987</t>
  </si>
  <si>
    <t>https://twitter.com/codigobuho</t>
  </si>
  <si>
    <t>https://twitter.com/cecymezabaides</t>
  </si>
  <si>
    <t>https://twitter.com/rcagranada</t>
  </si>
  <si>
    <t>https://twitter.com/carmenros35</t>
  </si>
  <si>
    <t>https://twitter.com/chelisuarez</t>
  </si>
  <si>
    <t>https://twitter.com/raykolorenzo</t>
  </si>
  <si>
    <t>https://twitter.com/jmalex</t>
  </si>
  <si>
    <t>https://twitter.com/allopher</t>
  </si>
  <si>
    <t>https://twitter.com/ignacio_co</t>
  </si>
  <si>
    <t>https://twitter.com/ignac</t>
  </si>
  <si>
    <t>https://twitter.com/eipgranada</t>
  </si>
  <si>
    <t>https://twitter.com/impulsaeventos</t>
  </si>
  <si>
    <t>https://twitter.com/hashtagteam_</t>
  </si>
  <si>
    <t>https://twitter.com/altaestrategia</t>
  </si>
  <si>
    <t>https://twitter.com/fernandodeleone</t>
  </si>
  <si>
    <t>https://twitter.com/to_navas</t>
  </si>
  <si>
    <t>https://twitter.com/miguelfloro</t>
  </si>
  <si>
    <t>https://twitter.com/natalia_y_punto</t>
  </si>
  <si>
    <t>https://twitter.com/yoriento</t>
  </si>
  <si>
    <t>https://twitter.com/seniormanager</t>
  </si>
  <si>
    <t>https://twitter.com/raiolanetworks</t>
  </si>
  <si>
    <t>https://twitter.com/vilmanunez</t>
  </si>
  <si>
    <t>https://twitter.com/eliaguardiola</t>
  </si>
  <si>
    <t>https://twitter.com/matrabado</t>
  </si>
  <si>
    <t>https://twitter.com/retailmeeting</t>
  </si>
  <si>
    <t>https://twitter.com/sonafpro</t>
  </si>
  <si>
    <t>https://twitter.com/al</t>
  </si>
  <si>
    <t>https://twitter.com/raquelmartin_sm</t>
  </si>
  <si>
    <t>https://twitter.com/me</t>
  </si>
  <si>
    <t>https://twitter.com/dgcamara</t>
  </si>
  <si>
    <t>https://twitter.com/vanyzam</t>
  </si>
  <si>
    <t>https://twitter.com/vi</t>
  </si>
  <si>
    <t>https://twitter.com/alejandro_novas</t>
  </si>
  <si>
    <t>https://twitter.com/werneruribecom</t>
  </si>
  <si>
    <t>https://twitter.com/socialmediavcl</t>
  </si>
  <si>
    <t>https://twitter.com/highsalesconsul</t>
  </si>
  <si>
    <t>https://twitter.com/toninavarroyes</t>
  </si>
  <si>
    <t>https://twitter.com/optimizafunnel</t>
  </si>
  <si>
    <t>https://twitter.com/awscloud_es</t>
  </si>
  <si>
    <t>https://twitter.com/aws</t>
  </si>
  <si>
    <t>https://twitter.com/meryelvis</t>
  </si>
  <si>
    <t>https://twitter.com/xantyelias</t>
  </si>
  <si>
    <t>https://twitter.com/laura_chica</t>
  </si>
  <si>
    <t>https://twitter.com/martagranyo</t>
  </si>
  <si>
    <t>https://twitter.com/evaanyon</t>
  </si>
  <si>
    <t>https://twitter.com/honor_es</t>
  </si>
  <si>
    <t>https://twitter.com/honorglobal</t>
  </si>
  <si>
    <t>https://twitter.com/uptodateksa2</t>
  </si>
  <si>
    <t>https://twitter.com/lanceulanoff</t>
  </si>
  <si>
    <t>https://twitter.com/spankysdadd</t>
  </si>
  <si>
    <t>https://twitter.com/samsungespana</t>
  </si>
  <si>
    <t>https://twitter.com/samsungchile</t>
  </si>
  <si>
    <t>https://twitter.com/samsungmobilein</t>
  </si>
  <si>
    <t>https://twitter.com/marianaenmex</t>
  </si>
  <si>
    <t>https://twitter.com/_nadianemer_</t>
  </si>
  <si>
    <t>https://twitter.com/mariajosebayo</t>
  </si>
  <si>
    <t>https://twitter.com/naniarenas</t>
  </si>
  <si>
    <t>https://twitter.com/mkteronocturno</t>
  </si>
  <si>
    <t>https://twitter.com/novumeventos</t>
  </si>
  <si>
    <t>https://twitter.com/tacoytacon</t>
  </si>
  <si>
    <t>https://twitter.com/danieddo</t>
  </si>
  <si>
    <t>https://twitter.com/mktrrss</t>
  </si>
  <si>
    <t>https://twitter.com/ignacio_conejo</t>
  </si>
  <si>
    <t>https://twitter.com/danielamyca</t>
  </si>
  <si>
    <t>https://twitter.com/rebekahradice</t>
  </si>
  <si>
    <t>https://twitter.com/hollychessman</t>
  </si>
  <si>
    <t>https://twitter.com/ryanfoland</t>
  </si>
  <si>
    <t>https://twitter.com/chrisstrub</t>
  </si>
  <si>
    <t>https://twitter.com/jencoleict</t>
  </si>
  <si>
    <t>https://twitter.com/phil_mershon</t>
  </si>
  <si>
    <t>https://twitter.com/mike_stelzner</t>
  </si>
  <si>
    <t>https://twitter.com/smexaminer</t>
  </si>
  <si>
    <t>https://twitter.com/cebit</t>
  </si>
  <si>
    <t>https://twitter.com/jasonhiner</t>
  </si>
  <si>
    <t>https://twitter.com/tamaramccleary</t>
  </si>
  <si>
    <t>https://twitter.com/rrsscyl</t>
  </si>
  <si>
    <t>https://twitter.com/linkedin</t>
  </si>
  <si>
    <t>https://twitter.com/birgitbucher4</t>
  </si>
  <si>
    <t>https://twitter.com/des_show</t>
  </si>
  <si>
    <t>https://twitter.com/nebext</t>
  </si>
  <si>
    <t>https://twitter.com/opileak</t>
  </si>
  <si>
    <t>https://twitter.com/esiceducation</t>
  </si>
  <si>
    <t>https://twitter.com/niltonnavarro</t>
  </si>
  <si>
    <t>https://twitter.com/puromarketing</t>
  </si>
  <si>
    <t>https://twitter.com/4medios</t>
  </si>
  <si>
    <t>https://twitter.com/marketingandweb</t>
  </si>
  <si>
    <t>https://twitter.com/ingesaez</t>
  </si>
  <si>
    <t>https://twitter.com/echarameli</t>
  </si>
  <si>
    <t>https://twitter.com/metricool_es</t>
  </si>
  <si>
    <t>gomezgras
RT @VivianFrancos: 5 APLICACIONES
PARA ORGANIZAR TU EVENTO #SEOHashtag
https://t.co/gHx1dzMyHo</t>
  </si>
  <si>
    <t>vivianfrancos
Pronto #DSM19 COMPARTO METRICAS
#DSM18 #DSM2018 Realmente un gran
éxito el evento del Marketing &amp;amp;
Web #DSM18 #DSM2018 Dos dias de
#MarketingDigital Con mas de 280
millones de impresiones con 23.000
Tweets publicados @miguelfloro
#SEOhashtag https://t.co/f3NrCj5VZ1</t>
  </si>
  <si>
    <t>etomast
RT @VivianFrancos: 5 APLICACIONES
PARA ORGANIZAR TU EVENTO #SEOHashtag
https://t.co/gHx1dzMyHo</t>
  </si>
  <si>
    <t>albercordoba
RT @VivianFrancos: Te invito a
conocer lo mejores tweets y las
metricas del evento #DES2018 –
Ya estamos a la espera del #DES2019
Digital…</t>
  </si>
  <si>
    <t>erodrigo
RT @VivianFrancos: #SEOHashtag
Este ano 2019 ✅ logre posicionarme
entre los primeros _xD83D__xDD1D_ 10 #CommunityManager
_xD83D__xDE80_ que compartieron los cont…</t>
  </si>
  <si>
    <t>mireia_gargallo
RT @VivianFrancos: Como Puedo impulsar
_xD83D__xDD1D_ el #hashtag de su #Evento _xD83E__xDD14_
? #SEOHashtag https://t.co/SXoFokE0Qy</t>
  </si>
  <si>
    <t>louisebaionnes
RT @VivianFrancos: Si deseas conocer
_xD83D__xDD0E_ mas sobre #hashtag y sus estrategias
te invito a mi canal #Youtube donde
aprenderas a posicionarte y…</t>
  </si>
  <si>
    <t>enriorienta
RT @VivianFrancos: ⚡️#EKHuelva19
hablamos de #MarcaPersonal con
ponentes Top en Huelva Gracias
a @Cajasol coordinad Con @Raquelroca
@Yorie…</t>
  </si>
  <si>
    <t xml:space="preserve">yorie
</t>
  </si>
  <si>
    <t xml:space="preserve">raquelroca
</t>
  </si>
  <si>
    <t xml:space="preserve">cajasol
</t>
  </si>
  <si>
    <t>meme_romero_
RT @VivianFrancos: ⚡️ #EKHuelva19
los mejores tweets publicados por
@VivianFrancos Te invito a Ver
todas las métricas del evento en
mi blo…</t>
  </si>
  <si>
    <t>adriancruzadof
#EKHuelva19 : la Marca Personal
es lo más Importante para triunfar
- Vivian Francos #SEOhashtag -
https://t.co/7Wt2CRWaAI Enhorabuena
por la parte que te toca @HelenEgrorienta</t>
  </si>
  <si>
    <t>helenegrorienta
RT @AdrianCruzadoF: #EKHuelva19
: la Marca Personal es lo más Importante
para triunfar - Vivian Francos
#SEOhashtag - https://t.co/7Wt2CRWa…</t>
  </si>
  <si>
    <t>mmorillofoto
RT @VivianFrancos: ⚡️ #EKHuelva19
los mejores tweets publicados por
@VivianFrancos Te invito a Ver
todas las métricas del evento en
mi blo…</t>
  </si>
  <si>
    <t>activithink
RT @VivianFrancos: Principales
cuentas #twitter para buscar empleo
con #Hashtag #SEOHashtag https://t.co/UmHCBp52fI</t>
  </si>
  <si>
    <t>leikoleo
RT @VivianFrancos: #granadaesmkt
CONCURSO : el que aperture el primer
un #periscope del evento @GranadaEsMKT
organizado por #MarketerosN…</t>
  </si>
  <si>
    <t>granadaesmkt
RT @VivianFrancos: #GranadaEsMkt
alcanza + 4.000 tw publicados por
172 participantes @mktRRSS @EIPGranada
@allopher @danieddo @GranadaEsMKT…</t>
  </si>
  <si>
    <t>fadanconsultant
RT @VivianFrancos: _xD83D__xDD25__xD83D__xDD25_ #GranadaEsMkt
convocado por #MarketerosNocturnos
_xD83D__xDD25__xD83D__xDD25_ Hablamos de #marketing #marketingtips
#MarketingStrategy #SEOhas…</t>
  </si>
  <si>
    <t>paolitah1
RT @VivianFrancos: _xD83D__xDD25__xD83D__xDD25_ #GranadaEsMkt
convocado por #MarketerosNocturnos
_xD83D__xDD25__xD83D__xDD25_ Hablamos de #marketing #marketingtips
#MarketingStrategy #SEOhas…</t>
  </si>
  <si>
    <t>angie_granada1
RT @VivianFrancos: #granadaesmkt
con mas de 2200 tuits publicados
ya tenemos las cuentas que mas
interacciones @GranadaEsMKT by
@Metri…</t>
  </si>
  <si>
    <t xml:space="preserve">metri
</t>
  </si>
  <si>
    <t>maylopezes
RT @VivianFrancos: #granadaesmkt
CONCURSO : el que aperture el primer
un #periscope del evento @GranadaEsMKT
organizado por #MarketerosN…</t>
  </si>
  <si>
    <t>santinosdigital
RT @VivianFrancos: Grandes ponencias
y ponentes los del #GranadaEsMkt
recibe mas de 3.500 tuits Video
con los #MarketerosNocturnos que
mas…</t>
  </si>
  <si>
    <t>suea76493824
RT @VivianFrancos: Si deseas conocer
_xD83D__xDD0E_ mas sobre #hashtag y sus estrategias
te invito a mi canal #Youtube donde
aprenderas a posicionarte y…</t>
  </si>
  <si>
    <t>sourav21maha
RT @VivianFrancos: Si deseas conocer
_xD83D__xDD0E_ mas sobre #hashtag y sus estrategias
te invito a mi canal #Youtube donde
aprenderas a posicionarte y…</t>
  </si>
  <si>
    <t>creativee007
RT @VivianFrancos: #UNPACKED Gran
evento de #Samsung _xD83D__xDE80_ 31.9 millones
de Impresiones con 41,325 Tweets
publicados _xD83D__xDD1D_ #SEOhashtag @SamsungMobi…</t>
  </si>
  <si>
    <t xml:space="preserve">samsungmobi
</t>
  </si>
  <si>
    <t>huhuzgz
RT @VivianFrancos: #UNPACKED Gran
evento de #Samsung _xD83D__xDE80_ 31.9 millones
de Impresiones con 41,325 Tweets
publicados _xD83D__xDD1D_ #SEOhashtag @SamsungMobi…</t>
  </si>
  <si>
    <t>benjohn987
RT @VivianFrancos: #MSIgnite close
with 943 Millions of Impresions
85,289 tweets published for 18,001
participants who shared 16,381
im…</t>
  </si>
  <si>
    <t>codigobuho
RT @VivianFrancos: Grandes ponencias
y ponentes los del #GranadaEsMkt
recibe mas de 3.500 tuits Video
con los #MarketerosNocturnos que
mas…</t>
  </si>
  <si>
    <t>cecymezabaides
RT @VivianFrancos: #granadaesmkt
con mas de 2200 tuits publicados
ya tenemos las cuentas que mas
interacciones @GranadaEsMKT by
@Metri…</t>
  </si>
  <si>
    <t>rcagranada
RT @VivianFrancos: Grandes ponencias
y ponentes los del #GranadaEsMkt
recibe mas de 3.500 tuits Video
con los #MarketerosNocturnos que
mas…</t>
  </si>
  <si>
    <t>carmenros35
RT @VivianFrancos: #GranadaEsMkt
alcanza mas de 4.000 tw publicados
por 171 participantes @GranadaEsMKT
@raykolorenzo @_nadianemer_ @ignac…</t>
  </si>
  <si>
    <t>chelisuarez
RT @VivianFrancos: #GranadaEsMkt
alcanza + 4.000 tw publicados por
172 participantes @mktRRSS @EIPGranada
@allopher @danieddo @GranadaEsMKT…</t>
  </si>
  <si>
    <t>raykolorenzo
RT @VivianFrancos: #GranadaEsMkt
alcanza + 4.000 tw publicados por
172 participantes @mktRRSS @EIPGranada
@allopher @danieddo @GranadaEsMKT…</t>
  </si>
  <si>
    <t>jmalex
Estadísticas #GranadaESMkt : X
Congreso Internacional de Marketing
de #MarketerosNocturnos - Vivian
Francos #SEOhashtag - https://t.co/2Ae9xGWzw7</t>
  </si>
  <si>
    <t>allopher
RT @jmalex: Estadísticas #GranadaESMkt
: X Congreso Internacional de Marketing
de #MarketerosNocturnos - Vivian
Francos #SEOhashtag - https…</t>
  </si>
  <si>
    <t xml:space="preserve">ignacio_co
</t>
  </si>
  <si>
    <t xml:space="preserve">ignac
</t>
  </si>
  <si>
    <t>eipgranada
RT @VivianFrancos: #GranadaEsMkt
alcanza + 4.000 tw publicados por
172 participantes @mktRRSS @EIPGranada
@allopher @danieddo @GranadaEsMKT…</t>
  </si>
  <si>
    <t>impulsaeventos
RT @HashtagTeam_: #MiPymesOnline
Vender en #Twitter es posible ✅
Te invito a Desarrollar estrategias
de posicionamiento de marca que
lleve…</t>
  </si>
  <si>
    <t>hashtagteam_
Si deseas conocer _xD83D__xDD0E_ mas sobre
#hashtag y sus estrategias te invito
a mi canal #Youtube donde aprenderas
a posicionarte y diferenciarte
de los demas #SEOHashtag #Marketing
#DigitalMarketing https://t.co/5GnpIu1nAm
https://t.co/ZCSJxtrkJ8</t>
  </si>
  <si>
    <t>altaestrategia
RT @VivianFrancos: Cómo crear un
#hashtag para promocionar un #evento
para tu #marca #SEOHashtag via
#Youtube Gracias @fernandodeleone
@Al…</t>
  </si>
  <si>
    <t>fernandodeleone
RT @VivianFrancos: Cómo los Hashtags
en #YouTube mejoran tu visibilidad
Como puedes posicionarte en el
segundo motor de búsqueda más grand…</t>
  </si>
  <si>
    <t>to_navas
RT @VivianFrancos: #DSM19 Hoy y
mañana 30.000 asistentes al Congreso
de #Marketing convocado por @miguelfloro
con grandes ponentes. Co…</t>
  </si>
  <si>
    <t xml:space="preserve">miguelfloro
</t>
  </si>
  <si>
    <t>natalia_y_punto
RT @VivianFrancos: @retailmeeting
@miguelfloro @MATrabado @EliaGuardiola
@Vilmanunez @RaiolaNetworks @SeniorManager
@Yoriento Sin duda muy…</t>
  </si>
  <si>
    <t xml:space="preserve">yoriento
</t>
  </si>
  <si>
    <t xml:space="preserve">seniormanager
</t>
  </si>
  <si>
    <t xml:space="preserve">raiolanetworks
</t>
  </si>
  <si>
    <t xml:space="preserve">vilmanunez
</t>
  </si>
  <si>
    <t xml:space="preserve">eliaguardiola
</t>
  </si>
  <si>
    <t xml:space="preserve">matrabado
</t>
  </si>
  <si>
    <t xml:space="preserve">retailmeeting
</t>
  </si>
  <si>
    <t>sonafpro
RT @VivianFrancos: @retailmeeting
@miguelfloro @MATrabado @EliaGuardiola
@Vilmanunez @RaiolaNetworks @SeniorManager
@Yoriento Sin duda muy…</t>
  </si>
  <si>
    <t xml:space="preserve">al
</t>
  </si>
  <si>
    <t>raquelmartin_sm
RT @VivianFrancos: #DSM19 _xD83D__xDE80_3200
tuits y 365 participantes en 2
horas _xD83D__xDE80_ En dos horas es #Trending
en España y 7 ciudades Métricas
by @Me…</t>
  </si>
  <si>
    <t xml:space="preserve">me
</t>
  </si>
  <si>
    <t>dgcamara
RT @VivianFrancos: #DSM19 _xD83D__xDE80_3200
tuits y 365 participantes en 2
horas _xD83D__xDE80_ En dos horas es #Trending
en España y 7 ciudades Métricas
by @Me…</t>
  </si>
  <si>
    <t>vanyzam
RT @VivianFrancos: #DSM19 _xD83D__xDE80_3200
tuits y 365 participantes en 2
horas _xD83D__xDE80_ Grande ponentes #marketing
: @werneruribecom @Alejandro_Novas
@Vi…</t>
  </si>
  <si>
    <t xml:space="preserve">vi
</t>
  </si>
  <si>
    <t xml:space="preserve">alejandro_novas
</t>
  </si>
  <si>
    <t xml:space="preserve">werneruribecom
</t>
  </si>
  <si>
    <t>socialmediavcl
RT @VivianFrancos: #DSM19 _xD83D__xDE80_3200
tuits y 365 participantes en 2
horas _xD83D__xDE80_ En dos horas es #Trending
en España y 7 ciudades Métricas
by @Me…</t>
  </si>
  <si>
    <t>highsalesconsul
RT @VivianFrancos: #DSM19 _xD83D__xDE80_3200
tuits y 365 participantes en 2
horas _xD83D__xDE80_ En dos horas es #Trending
en España y 7 ciudades Métricas
by @Me…</t>
  </si>
  <si>
    <t>toninavarroyes
RT @VivianFrancos: #DSM19 _xD83D__xDE80_3200
tuits y 365 participantes en 2
horas _xD83D__xDE80_ En dos horas es #Trending
en España y 7 ciudades Métricas
by @Me…</t>
  </si>
  <si>
    <t>optimizafunnel
RT @VivianFrancos: #DSM19 _xD83D__xDE80_3200
tuits y 365 participantes en 2
horas _xD83D__xDE80_ Grande ponentes #marketing
: @werneruribecom @Alejandro_Novas
@Vi…</t>
  </si>
  <si>
    <t xml:space="preserve">awscloud_es
</t>
  </si>
  <si>
    <t xml:space="preserve">aws
</t>
  </si>
  <si>
    <t>meryelvis
RT @VivianFrancos: Ganar confianza
✅ para vender #Online _xD83C__xDF10_ #Ecommerce
_xD83D__xDED2_ te invito a conocer mas estrategias
de Posicionamiento #SEOHashta…</t>
  </si>
  <si>
    <t xml:space="preserve">xantyelias
</t>
  </si>
  <si>
    <t xml:space="preserve">laura_chica
</t>
  </si>
  <si>
    <t xml:space="preserve">martagranyo
</t>
  </si>
  <si>
    <t xml:space="preserve">evaanyon
</t>
  </si>
  <si>
    <t xml:space="preserve">honor_es
</t>
  </si>
  <si>
    <t xml:space="preserve">honorglobal
</t>
  </si>
  <si>
    <t xml:space="preserve">uptodateksa2
</t>
  </si>
  <si>
    <t xml:space="preserve">lanceulanoff
</t>
  </si>
  <si>
    <t xml:space="preserve">spankysdadd
</t>
  </si>
  <si>
    <t xml:space="preserve">samsungespana
</t>
  </si>
  <si>
    <t xml:space="preserve">samsungchile
</t>
  </si>
  <si>
    <t xml:space="preserve">samsungmobilein
</t>
  </si>
  <si>
    <t xml:space="preserve">marianaenmex
</t>
  </si>
  <si>
    <t xml:space="preserve">_nadianemer_
</t>
  </si>
  <si>
    <t xml:space="preserve">mariajosebayo
</t>
  </si>
  <si>
    <t xml:space="preserve">naniarenas
</t>
  </si>
  <si>
    <t>mkteronocturno
RT @VivianFrancos: _xD83D__xDD25__xD83D__xDD25_ #GranadaEsMkt
convocado por #MarketerosNocturnos
_xD83D__xDD25__xD83D__xDD25_ Hablamos de #marketing #marketingtips
#MarketingStrategy #SEOhas…</t>
  </si>
  <si>
    <t>novumeventos
RT @VivianFrancos: #GranadaEsMkt
alcanza + 4.000 tw publicados por
172 participantes @mktRRSS @EIPGranada
@allopher @danieddo @GranadaEsMKT…</t>
  </si>
  <si>
    <t xml:space="preserve">tacoytacon
</t>
  </si>
  <si>
    <t>danieddo
RT @VivianFrancos: Grandes ponencias
y ponentes los del #GranadaEsMkt
recibe mas de 3.500 tuits Video
con los #MarketerosNocturnos que
mas…</t>
  </si>
  <si>
    <t>mktrrss
RT @VivianFrancos: #GranadaEsMkt
alcanza + 4.000 tw publicados por
172 participantes @mktRRSS @EIPGranada
@allopher @danieddo @GranadaEsMKT…</t>
  </si>
  <si>
    <t xml:space="preserve">ignacio_conejo
</t>
  </si>
  <si>
    <t xml:space="preserve">danielamyca
</t>
  </si>
  <si>
    <t xml:space="preserve">rebekahradice
</t>
  </si>
  <si>
    <t xml:space="preserve">hollychessman
</t>
  </si>
  <si>
    <t xml:space="preserve">ryanfoland
</t>
  </si>
  <si>
    <t xml:space="preserve">chrisstrub
</t>
  </si>
  <si>
    <t xml:space="preserve">jencoleict
</t>
  </si>
  <si>
    <t xml:space="preserve">phil_mershon
</t>
  </si>
  <si>
    <t xml:space="preserve">mike_stelzner
</t>
  </si>
  <si>
    <t xml:space="preserve">smexaminer
</t>
  </si>
  <si>
    <t xml:space="preserve">cebit
</t>
  </si>
  <si>
    <t xml:space="preserve">jasonhiner
</t>
  </si>
  <si>
    <t xml:space="preserve">tamaramccleary
</t>
  </si>
  <si>
    <t xml:space="preserve">rrsscyl
</t>
  </si>
  <si>
    <t xml:space="preserve">linkedin
</t>
  </si>
  <si>
    <t xml:space="preserve">birgitbucher4
</t>
  </si>
  <si>
    <t>des_show
RT @VivianFrancos: Alli estara
#SEOhashtag ✅ compatiendo todas
las métricas de impresiones, interacciones,
imágenes compartidas y alcance…</t>
  </si>
  <si>
    <t xml:space="preserve">nebext
</t>
  </si>
  <si>
    <t xml:space="preserve">opileak
</t>
  </si>
  <si>
    <t xml:space="preserve">esiceducation
</t>
  </si>
  <si>
    <t xml:space="preserve">niltonnavarro
</t>
  </si>
  <si>
    <t xml:space="preserve">puromarketing
</t>
  </si>
  <si>
    <t xml:space="preserve">4medios
</t>
  </si>
  <si>
    <t xml:space="preserve">marketingandweb
</t>
  </si>
  <si>
    <t xml:space="preserve">ingesaez
</t>
  </si>
  <si>
    <t xml:space="preserve">echarameli
</t>
  </si>
  <si>
    <t xml:space="preserve">metricool_es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</si>
  <si>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</si>
  <si>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</si>
  <si>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</si>
  <si>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</si>
  <si>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</si>
  <si>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</si>
  <si>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</si>
  <si>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</si>
  <si>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</si>
  <si>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</si>
  <si>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</si>
  <si>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</si>
  <si>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</si>
  <si>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</si>
  <si>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</si>
  <si>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</si>
  <si>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</si>
  <si>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</si>
  <si>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</si>
  <si>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</si>
  <si>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</si>
  <si>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</si>
  <si>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</si>
  <si>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</si>
  <si>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</si>
  <si>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</si>
  <si>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</si>
  <si>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</si>
  <si>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</si>
  <si>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</si>
  <si>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</si>
  <si>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</si>
  <si>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</si>
  <si>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</si>
  <si>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</si>
  <si>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</si>
  <si>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</si>
  <si>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</si>
  <si>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</si>
  <si>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</si>
  <si>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</si>
  <si>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</si>
  <si>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</si>
  <si>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</si>
  <si>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</si>
  <si>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</si>
  <si>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</si>
  <si>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</si>
  <si>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</si>
  <si>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</si>
  <si>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</si>
  <si>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</si>
  <si>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</si>
  <si>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</si>
  <si>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</si>
  <si>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</si>
  <si>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</si>
  <si>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</si>
  <si>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</si>
  <si>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</si>
  <si>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</si>
  <si>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</si>
  <si>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</si>
  <si>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</si>
  <si>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</si>
  <si>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</si>
  <si>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</si>
  <si>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</si>
  <si>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</si>
  <si>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</si>
  <si>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</si>
  <si>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</si>
  <si>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</si>
  <si>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</si>
  <si>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</si>
  <si>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</si>
  <si>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http://bit.ly/2JXZJOd https://www.youtube.com/channel/UCT2t7sQp0Qyi9dxuckjOWAw?sub_confirmation=1 https://vivianfrancos.com/usar-hashtags-para-crear-temas-de-conversacion-en-grupos-abiertos-usando-los-hilos-de-twitter/ https://vivianfrancos.com/aplicaciones-para-organizar-tu-evento/ https://vivianfrancos.com/b2bsalescongress-segunda-edicion/ https://vivianfrancos.com/lo-mejor-de-des2018-digital-business-world-congress/ https://vivianfrancos.com/como-impulsar-el-hashtag-de-su-evento/ https://vivianfrancos.com/ganar-confianza-para-vender-online-ecommerce/ http://bit.ly/2qI2A1z https://vivianfrancos.com/a-la-espera-del-dsmvalencia-comparto-metricas-dsm18-dsm2018/</t>
  </si>
  <si>
    <t>http://bit.ly/2JXZJOd http://bit.ly/2qI2A1z https://vivianfrancos.com/principales-cuentas-twitter-para-buscar-empleo-con-hashtag/</t>
  </si>
  <si>
    <t>Top Domains in Tweet in Entire Graph</t>
  </si>
  <si>
    <t>adobe.com</t>
  </si>
  <si>
    <t>Top Domains in Tweet in G1</t>
  </si>
  <si>
    <t>Top Domains in Tweet in G2</t>
  </si>
  <si>
    <t>Top Domains in Tweet in G3</t>
  </si>
  <si>
    <t>Top Domains in Tweet in G4</t>
  </si>
  <si>
    <t>Top Domains in Tweet in G5</t>
  </si>
  <si>
    <t>Top Domains in Tweet in G6</t>
  </si>
  <si>
    <t>Top Domains in Tweet</t>
  </si>
  <si>
    <t>vivianfrancos.com bit.ly twitter.com youtube.com com.ar benchmarkemail.com adobe.com lavanguardia.com 20minutos.es elpais.com</t>
  </si>
  <si>
    <t>bit.ly vivianfrancos.com</t>
  </si>
  <si>
    <t>Top Hashtags in Tweet in Entire Graph</t>
  </si>
  <si>
    <t>hashtag</t>
  </si>
  <si>
    <t>marketing</t>
  </si>
  <si>
    <t>twitter</t>
  </si>
  <si>
    <t>marketerosnocturnos</t>
  </si>
  <si>
    <t>dsm19</t>
  </si>
  <si>
    <t>marca</t>
  </si>
  <si>
    <t>evento</t>
  </si>
  <si>
    <t>Top Hashtags in Tweet in G1</t>
  </si>
  <si>
    <t>hashtags</t>
  </si>
  <si>
    <t>redessociales</t>
  </si>
  <si>
    <t>Top Hashtags in Tweet in G2</t>
  </si>
  <si>
    <t>mipymesonline</t>
  </si>
  <si>
    <t>webinar</t>
  </si>
  <si>
    <t>Top Hashtags in Tweet in G3</t>
  </si>
  <si>
    <t>periscope</t>
  </si>
  <si>
    <t>marketingtips</t>
  </si>
  <si>
    <t>marketingstrategy</t>
  </si>
  <si>
    <t>Top Hashtags in Tweet in G4</t>
  </si>
  <si>
    <t>trending</t>
  </si>
  <si>
    <t>Top Hashtags in Tweet in G5</t>
  </si>
  <si>
    <t>unpacked</t>
  </si>
  <si>
    <t>samsung</t>
  </si>
  <si>
    <t>Top Hashtags in Tweet in G6</t>
  </si>
  <si>
    <t>Top Hashtags in Tweet</t>
  </si>
  <si>
    <t>seohashtag hashtag marketing youtube granadaesmkt twitter hashtags dsm19 marketerosnocturnos redessociales</t>
  </si>
  <si>
    <t>seohashtag hashtag youtube marketing evento marca twitter mipymesonline altaestrategia webinar</t>
  </si>
  <si>
    <t>granadaesmkt marketerosnocturnos seohashtag periscope marketing marketingtips marketingstrategy</t>
  </si>
  <si>
    <t>dsm19 trending marketing</t>
  </si>
  <si>
    <t>Top Words in Tweet in Entire Graph</t>
  </si>
  <si>
    <t>Words in Sentiment List#1: Positive</t>
  </si>
  <si>
    <t>Words in Sentiment List#2: Negative</t>
  </si>
  <si>
    <t>Words in Sentiment List#3: Angry/Violent</t>
  </si>
  <si>
    <t>Non-categorized Words</t>
  </si>
  <si>
    <t>Total Words</t>
  </si>
  <si>
    <t>#seohashtag</t>
  </si>
  <si>
    <t>tu</t>
  </si>
  <si>
    <t>#hashtag</t>
  </si>
  <si>
    <t>#granadaesmkt</t>
  </si>
  <si>
    <t>Top Words in Tweet in G1</t>
  </si>
  <si>
    <t>invito</t>
  </si>
  <si>
    <t>estrategias</t>
  </si>
  <si>
    <t>#marketing</t>
  </si>
  <si>
    <t>métricas</t>
  </si>
  <si>
    <t>metricas</t>
  </si>
  <si>
    <t>Top Words in Tweet in G2</t>
  </si>
  <si>
    <t>#youtube</t>
  </si>
  <si>
    <t>crear</t>
  </si>
  <si>
    <t>gracias</t>
  </si>
  <si>
    <t>donde</t>
  </si>
  <si>
    <t>vender</t>
  </si>
  <si>
    <t>Top Words in Tweet in G3</t>
  </si>
  <si>
    <t>publicados</t>
  </si>
  <si>
    <t>alcanza</t>
  </si>
  <si>
    <t>4</t>
  </si>
  <si>
    <t>000</t>
  </si>
  <si>
    <t>tw</t>
  </si>
  <si>
    <t>participantes</t>
  </si>
  <si>
    <t>tuits</t>
  </si>
  <si>
    <t>Top Words in Tweet in G4</t>
  </si>
  <si>
    <t>horas</t>
  </si>
  <si>
    <t>#dsm19</t>
  </si>
  <si>
    <t>3200</t>
  </si>
  <si>
    <t>365</t>
  </si>
  <si>
    <t>2</t>
  </si>
  <si>
    <t>dos</t>
  </si>
  <si>
    <t>#trending</t>
  </si>
  <si>
    <t>Top Words in Tweet in G5</t>
  </si>
  <si>
    <t>#unpacked</t>
  </si>
  <si>
    <t>gran</t>
  </si>
  <si>
    <t>#samsung</t>
  </si>
  <si>
    <t>31</t>
  </si>
  <si>
    <t>9</t>
  </si>
  <si>
    <t>millones</t>
  </si>
  <si>
    <t>impresiones</t>
  </si>
  <si>
    <t>41</t>
  </si>
  <si>
    <t>Top Words in Tweet in G6</t>
  </si>
  <si>
    <t>#ekhuelva19</t>
  </si>
  <si>
    <t>personal</t>
  </si>
  <si>
    <t>más</t>
  </si>
  <si>
    <t>importante</t>
  </si>
  <si>
    <t>triunfar</t>
  </si>
  <si>
    <t>vivian</t>
  </si>
  <si>
    <t>francos</t>
  </si>
  <si>
    <t>Top Words in Tweet</t>
  </si>
  <si>
    <t>#seohashtag tu #hashtag evento invito vivianfrancos estrategias #marketing métricas metricas</t>
  </si>
  <si>
    <t>#seohashtag vivianfrancos #hashtag tu #youtube crear gracias #marketing donde vender</t>
  </si>
  <si>
    <t>#granadaesmkt vivianfrancos granadaesmkt publicados alcanza 4 000 tw participantes tuits</t>
  </si>
  <si>
    <t>horas vivianfrancos #dsm19 3200 tuits 365 participantes 2 dos #trending</t>
  </si>
  <si>
    <t>vivianfrancos #unpacked gran evento #samsung 31 9 millones impresiones 41</t>
  </si>
  <si>
    <t>#ekhuelva19 marca personal más importante triunfar vivian francos #seohashtag</t>
  </si>
  <si>
    <t>Top Word Pairs in Tweet in Entire Graph</t>
  </si>
  <si>
    <t>vivianfrancos,#granadaesmkt</t>
  </si>
  <si>
    <t>#seohashtag,#marketing</t>
  </si>
  <si>
    <t>#granadaesmkt,alcanza</t>
  </si>
  <si>
    <t>alcanza,4</t>
  </si>
  <si>
    <t>4,000</t>
  </si>
  <si>
    <t>000,tw</t>
  </si>
  <si>
    <t>tw,publicados</t>
  </si>
  <si>
    <t>tu,#marca</t>
  </si>
  <si>
    <t>estrategias,posicionamiento</t>
  </si>
  <si>
    <t>cómo,crear</t>
  </si>
  <si>
    <t>Top Word Pairs in Tweet in G1</t>
  </si>
  <si>
    <t>tu,evento</t>
  </si>
  <si>
    <t>métricas,metricool_es</t>
  </si>
  <si>
    <t>metricool_es,#seohashtag</t>
  </si>
  <si>
    <t>deseas,conocer</t>
  </si>
  <si>
    <t>conocer,sobre</t>
  </si>
  <si>
    <t>sobre,#hashtag</t>
  </si>
  <si>
    <t>#hashtag,sus</t>
  </si>
  <si>
    <t>sus,estrategias</t>
  </si>
  <si>
    <t>estrategias,invito</t>
  </si>
  <si>
    <t>Top Word Pairs in Tweet in G2</t>
  </si>
  <si>
    <t>crear,#hashtag</t>
  </si>
  <si>
    <t>#hashtag,promocionar</t>
  </si>
  <si>
    <t>promocionar,#evento</t>
  </si>
  <si>
    <t>#evento,tu</t>
  </si>
  <si>
    <t>#marca,#seohashtag</t>
  </si>
  <si>
    <t>#seohashtag,#youtube</t>
  </si>
  <si>
    <t>#youtube,gracias</t>
  </si>
  <si>
    <t>Top Word Pairs in Tweet in G3</t>
  </si>
  <si>
    <t>publicados,172</t>
  </si>
  <si>
    <t>172,participantes</t>
  </si>
  <si>
    <t>#granadaesmkt,concurso</t>
  </si>
  <si>
    <t>#granadaesmkt,2200</t>
  </si>
  <si>
    <t>Top Word Pairs in Tweet in G4</t>
  </si>
  <si>
    <t>vivianfrancos,#dsm19</t>
  </si>
  <si>
    <t>#dsm19,3200</t>
  </si>
  <si>
    <t>3200,tuits</t>
  </si>
  <si>
    <t>tuits,365</t>
  </si>
  <si>
    <t>365,participantes</t>
  </si>
  <si>
    <t>participantes,2</t>
  </si>
  <si>
    <t>2,horas</t>
  </si>
  <si>
    <t>horas,dos</t>
  </si>
  <si>
    <t>dos,horas</t>
  </si>
  <si>
    <t>horas,#trending</t>
  </si>
  <si>
    <t>Top Word Pairs in Tweet in G5</t>
  </si>
  <si>
    <t>vivianfrancos,#unpacked</t>
  </si>
  <si>
    <t>#unpacked,gran</t>
  </si>
  <si>
    <t>gran,evento</t>
  </si>
  <si>
    <t>evento,#samsung</t>
  </si>
  <si>
    <t>#samsung,31</t>
  </si>
  <si>
    <t>31,9</t>
  </si>
  <si>
    <t>9,millones</t>
  </si>
  <si>
    <t>millones,impresiones</t>
  </si>
  <si>
    <t>impresiones,41</t>
  </si>
  <si>
    <t>41,325</t>
  </si>
  <si>
    <t>Top Word Pairs in Tweet in G6</t>
  </si>
  <si>
    <t>#ekhuelva19,marca</t>
  </si>
  <si>
    <t>marca,personal</t>
  </si>
  <si>
    <t>personal,más</t>
  </si>
  <si>
    <t>más,importante</t>
  </si>
  <si>
    <t>importante,triunfar</t>
  </si>
  <si>
    <t>triunfar,vivian</t>
  </si>
  <si>
    <t>vivian,francos</t>
  </si>
  <si>
    <t>francos,#seohashtag</t>
  </si>
  <si>
    <t>Top Word Pairs in Tweet</t>
  </si>
  <si>
    <t>tu,evento  #seohashtag,#marketing  métricas,metricool_es  metricool_es,#seohashtag  deseas,conocer  conocer,sobre  sobre,#hashtag  #hashtag,sus  sus,estrategias  estrategias,invito</t>
  </si>
  <si>
    <t>#seohashtag,#marketing  cómo,crear  crear,#hashtag  #hashtag,promocionar  promocionar,#evento  #evento,tu  tu,#marca  #marca,#seohashtag  #seohashtag,#youtube  #youtube,gracias</t>
  </si>
  <si>
    <t>vivianfrancos,#granadaesmkt  #granadaesmkt,alcanza  alcanza,4  4,000  000,tw  tw,publicados  publicados,172  172,participantes  #granadaesmkt,concurso  #granadaesmkt,2200</t>
  </si>
  <si>
    <t>vivianfrancos,#dsm19  #dsm19,3200  3200,tuits  tuits,365  365,participantes  participantes,2  2,horas  horas,dos  dos,horas  horas,#trending</t>
  </si>
  <si>
    <t>vivianfrancos,#unpacked  #unpacked,gran  gran,evento  evento,#samsung  #samsung,31  31,9  9,millones  millones,impresiones  impresiones,41  41,325</t>
  </si>
  <si>
    <t>#ekhuelva19,marca  marca,personal  personal,más  más,importante  importante,triunfar  triunfar,vivian  vivian,francos  francos,#seohashtag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</si>
  <si>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</si>
  <si>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</si>
  <si>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</si>
  <si>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</si>
  <si>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</si>
  <si>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</si>
  <si>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</si>
  <si>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</si>
  <si>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</si>
  <si>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</si>
  <si>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</si>
  <si>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</si>
  <si>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</si>
  <si>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</si>
  <si>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</si>
  <si>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meryelvis mariajosebayo nebext opileak retailmeeting</t>
  </si>
  <si>
    <t>Top Mentioned in Tweet</t>
  </si>
  <si>
    <t>vivianfrancos metricool_es granadaesmkt raykolorenzo mkteronocturno fernandodeleone altaestrategia miguelfloro des_show retailmeeting</t>
  </si>
  <si>
    <t>vivianfrancos fernandodeleone altaestrategia eliaguardiola matrabado miguelfloro al cajasol raquelroca yorie</t>
  </si>
  <si>
    <t>vivianfrancos granadaesmkt raykolorenzo metri _nadianemer_ mktrrss eipgranada allopher danieddo ignac</t>
  </si>
  <si>
    <t>vivianfrancos me werneruribecom alejandro_novas vi</t>
  </si>
  <si>
    <t>vivianfrancos samsungmobi</t>
  </si>
  <si>
    <t>adriancruzadof helenegrorienta</t>
  </si>
  <si>
    <t>Top Tweeters in Entire Graph</t>
  </si>
  <si>
    <t>Top Tweeters in G1</t>
  </si>
  <si>
    <t>Top Tweeters in G2</t>
  </si>
  <si>
    <t>Top Tweeters in G3</t>
  </si>
  <si>
    <t>Top Tweeters in G4</t>
  </si>
  <si>
    <t>Top Tweeters in G5</t>
  </si>
  <si>
    <t>Top Tweeters in G6</t>
  </si>
  <si>
    <t>Top Tweeters</t>
  </si>
  <si>
    <t>samsungmobilein erodrigo ignacio_conejo chrisstrub rebekahradice tamaramccleary lanceulanoff puromarketing samsungespana samsungchile</t>
  </si>
  <si>
    <t>yoriento eliaguardiola seniormanager leikoleo vilmanunez raiolanetworks miguelfloro cajasol fernandodeleone retailmeeting</t>
  </si>
  <si>
    <t>jmalex raykolorenzo allopher mktrrss maylopezes ignacio_co mkteronocturno _nadianemer_ eipgranada cecymezabaides</t>
  </si>
  <si>
    <t>vanyzam alejandro_novas dgcamara toninavarroyes socialmediavcl highsalesconsul optimizafunnel werneruribecom me vi</t>
  </si>
  <si>
    <t>huhuzgz creativee007 samsungmobi</t>
  </si>
  <si>
    <t>helenegrorienta adriancruzadof</t>
  </si>
  <si>
    <t>Top URLs in Tweet by Count</t>
  </si>
  <si>
    <t>https://www.youtube.com/channel/UCT2t7sQp0Qyi9dxuckjOWAw?sub_confirmation=1 http://bit.ly/2JXZJOd https://vivianfrancos.com/lo-mejor-de-des2018-digital-business-world-congress/ https://vivianfrancos.com/b2bsalescongress-segunda-edicion/ https://vivianfrancos.com/usar-hashtags-para-crear-temas-de-conversacion-en-grupos-abiertos-usando-los-hilos-de-twitter/ http://www.cuatromedios.com.ar/articulo/tecnologia-y-ciencia/especialista-seohashtag-vivian-francos-colabora-estrategia-digital-4medios/20180711095705002583.html https://vivianfrancos.com/ganar-confianza-para-vender-online-ecommerce/ https://vivianfrancos.com/a-la-espera-del-dsmvalencia-comparto-metricas-dsm18-dsm2018/ http://bit.ly/2qI2A1z https://vivianfrancos.com/estrategias-para-buscar-empleo-con-una-combinacion-de-hashtags/</t>
  </si>
  <si>
    <t>http://bit.ly/2JXZJOd http://bit.ly/2qI2A1z</t>
  </si>
  <si>
    <t>Top URLs in Tweet by Salience</t>
  </si>
  <si>
    <t>http://bit.ly/2qI2A1z http://bit.ly/2JXZJOd</t>
  </si>
  <si>
    <t>Top Domains in Tweet by Count</t>
  </si>
  <si>
    <t>vivianfrancos.com bit.ly twitter.com youtube.com com.ar adobe.com benchmarkemail.com metricool.com elpais.com 20minutos.es</t>
  </si>
  <si>
    <t>Top Domains in Tweet by Salience</t>
  </si>
  <si>
    <t>Top Hashtags in Tweet by Count</t>
  </si>
  <si>
    <t>seohashtag hashtag marketing twitter granadaesmkt youtube hashtags dsm19 redessociales marca</t>
  </si>
  <si>
    <t>twitter hashtag seohashtag ekhuelva19 marcapersonal</t>
  </si>
  <si>
    <t>granadaesmkt periscope ekhuelva19 marcapersonal</t>
  </si>
  <si>
    <t>granadaesmkt seohashtag marketerosnocturnos marketing marketingtips marketingstrategy periscope</t>
  </si>
  <si>
    <t>granadaesmkt seohashtag marketerosnocturnos periscope</t>
  </si>
  <si>
    <t>granadaesmkt seohashtag marketerosnocturnos marketing marketingtips marketingstrategy</t>
  </si>
  <si>
    <t>granadaesmkt seohashtag periscope</t>
  </si>
  <si>
    <t>mipymesonline twitter b2bsalescongress ventas b2b granadaesmkt marketerosnocturnos seohashtag</t>
  </si>
  <si>
    <t>hashtag seohashtag youtube marketing evento marca altaestrategia webinar digitalmarketing mipymesonline</t>
  </si>
  <si>
    <t>youtube hashtag evento marca seohashtag msignite</t>
  </si>
  <si>
    <t>hashtag evento marca seohashtag youtube b2bsalescongress ventas b2b ekhuelva19 marcapersonal</t>
  </si>
  <si>
    <t>dsm19 marketing trending</t>
  </si>
  <si>
    <t>Top Hashtags in Tweet by Salience</t>
  </si>
  <si>
    <t>hashtag marketing twitter granadaesmkt youtube hashtags dsm19 redessociales marca ecommerce</t>
  </si>
  <si>
    <t>seohashtag marketerosnocturnos marketing marketingtips marketingstrategy periscope granadaesmkt</t>
  </si>
  <si>
    <t>marketerosnocturnos granadaesmkt</t>
  </si>
  <si>
    <t>seohashtag marketerosnocturnos periscope granadaesmkt</t>
  </si>
  <si>
    <t>marketerosnocturnos seohashtag granadaesmkt</t>
  </si>
  <si>
    <t>seohashtag marketerosnocturnos marketing marketingtips marketingstrategy granadaesmkt</t>
  </si>
  <si>
    <t>seohashtag periscope granadaesmkt</t>
  </si>
  <si>
    <t>hashtag evento marca altaestrategia webinar digitalmarketing mipymesonline twitter redessociales hashtagteam</t>
  </si>
  <si>
    <t>hashtag evento marca seohashtag msignite youtube</t>
  </si>
  <si>
    <t>trending marketing dsm19</t>
  </si>
  <si>
    <t>marketing trending dsm19</t>
  </si>
  <si>
    <t>marketing marketingtips marketingstrategy granadaesmkt marketerosnocturnos</t>
  </si>
  <si>
    <t>Top Words in Tweet by Count</t>
  </si>
  <si>
    <t>vivianfrancos 5 aplicaciones para organizar tu evento</t>
  </si>
  <si>
    <t>de y en para tu #hashtag la las los evento</t>
  </si>
  <si>
    <t>del vivianfrancos te invito conocer lo mejores tweets y las</t>
  </si>
  <si>
    <t>los vivianfrancos este ano 2019 logre posicionarme entre primeros 10</t>
  </si>
  <si>
    <t>vivianfrancos como puedo impulsar el #hashtag de su #evento</t>
  </si>
  <si>
    <t>y vivianfrancos si deseas conocer mas sobre #hashtag sus estrategias</t>
  </si>
  <si>
    <t>con vivianfrancos #ekhuelva19 hablamos de #marcapersonal ponentes top en huelva</t>
  </si>
  <si>
    <t>vivianfrancos #ekhuelva19 los mejores tweets publicados por te invito ver</t>
  </si>
  <si>
    <t>la #ekhuelva19 marca personal es lo más importante para triunfar</t>
  </si>
  <si>
    <t>adriancruzadof #ekhuelva19 la marca personal es lo más importante para</t>
  </si>
  <si>
    <t>con vivianfrancos principales cuentas #twitter para buscar empleo #hashtag #ekhuelva19</t>
  </si>
  <si>
    <t>vivianfrancos el con #granadaesmkt concurso que aperture primer un #periscope</t>
  </si>
  <si>
    <t>vivianfrancos #granadaesmkt granadaesmkt por mas publicados de alcanza 4 000</t>
  </si>
  <si>
    <t>vivianfrancos #granadaesmkt convocado por #marketerosnocturnos hablamos de #marketing #marketingtips #marketingstrategy</t>
  </si>
  <si>
    <t>mas vivianfrancos #granadaesmkt con de 2200 tuits publicados ya tenemos</t>
  </si>
  <si>
    <t>el vivianfrancos #granadaesmkt concurso que aperture primer un #periscope del</t>
  </si>
  <si>
    <t>los mas vivianfrancos grandes ponencias y ponentes del #granadaesmkt recibe</t>
  </si>
  <si>
    <t>de vivianfrancos #unpacked gran evento #samsung 31 9 millones impresiones</t>
  </si>
  <si>
    <t>vivianfrancos #msignite close 943 millions impresions 85 289 tweets published</t>
  </si>
  <si>
    <t>mas vivianfrancos los #granadaesmkt de tuits con que grandes ponencias</t>
  </si>
  <si>
    <t>mas vivianfrancos #granadaesmkt de publicados granadaesmkt alcanza 4 000 tw</t>
  </si>
  <si>
    <t>vivianfrancos #granadaesmkt granadaesmkt publicados mas alcanza 4 000 tw por</t>
  </si>
  <si>
    <t>vivianfrancos #granadaesmkt granadaesmkt mas publicados por alcanza 4 000 tw</t>
  </si>
  <si>
    <t>de #granadaesmkt mas estadísticas x congreso internacional marketing #marketerosnocturnos vivian</t>
  </si>
  <si>
    <t>#granadaesmkt vivianfrancos granadaesmkt de publicados por alcanza 4 000 tw</t>
  </si>
  <si>
    <t>vivianfrancos #granadaesmkt granadaesmkt por alcanza 4 000 tw publicados participantes</t>
  </si>
  <si>
    <t>de en hashtagteam_ #mipymesonline vender #twitter es posible te invito</t>
  </si>
  <si>
    <t>#hashtag para tu y de crear un #youtube en donde</t>
  </si>
  <si>
    <t>un para vivianfrancos cómo crear #hashtag promocionar #evento tu #marca</t>
  </si>
  <si>
    <t>vivianfrancos un para cómo tu #youtube crear #hashtag promocionar #evento</t>
  </si>
  <si>
    <t>vivianfrancos #dsm19 hoy y mañana 30 000 asistentes al congreso</t>
  </si>
  <si>
    <t>vivianfrancos retailmeeting miguelfloro matrabado eliaguardiola vilmanunez raiolanetworks seniormanager yoriento sin</t>
  </si>
  <si>
    <t>vivianfrancos un para gracias de en con cómo crear #hashtag</t>
  </si>
  <si>
    <t>vivianfrancos en #dsm19 y horas matrabado eliaguardiola 13 00 3200</t>
  </si>
  <si>
    <t>en y horas vivianfrancos #dsm19 3200 tuits 365 participantes 2</t>
  </si>
  <si>
    <t>vivianfrancos #dsm19 3200 tuits y 365 participantes en 2 horas</t>
  </si>
  <si>
    <t>vivianfrancos ganar confianza para vender #online #ecommerce te invito conocer</t>
  </si>
  <si>
    <t>vivianfrancos #granadaesmkt #marketerosnocturnos de los mas convocado por hablamos #marketing</t>
  </si>
  <si>
    <t>vivianfrancos #granadaesmkt granadaesmkt alcanza 4 000 tw publicados por 172</t>
  </si>
  <si>
    <t>vivianfrancos #granadaesmkt alcanza 4 000 tw publicados por 172 participantes</t>
  </si>
  <si>
    <t>vivianfrancos alli estara compatiendo todas las métricas de impresiones interacciones</t>
  </si>
  <si>
    <t>Top Words in Tweet by Salience</t>
  </si>
  <si>
    <t>y la tu para de las en los #hashtag con</t>
  </si>
  <si>
    <t>principales cuentas #twitter para buscar empleo #hashtag #ekhuelva19 hablamos de</t>
  </si>
  <si>
    <t>el con #granadaesmkt concurso que aperture primer un #periscope del</t>
  </si>
  <si>
    <t>mas los el alcanza 4 000 tw participantes raykolorenzo que</t>
  </si>
  <si>
    <t>los grandes ponencias y ponentes del recibe 3 500 video</t>
  </si>
  <si>
    <t>alcanza 4 000 tw por 171 participantes raykolorenzo _nadianemer_ ignac</t>
  </si>
  <si>
    <t>mas alcanza 4 000 tw por 172 participantes mktrrss eipgranada</t>
  </si>
  <si>
    <t>mas los el alcanza 4 000 tw participantes raykolorenzo de</t>
  </si>
  <si>
    <t>mas estadísticas x congreso internacional marketing #marketerosnocturnos vivian francos vivianfrancos</t>
  </si>
  <si>
    <t>mas de alcanza 4 000 tw participantes raykolorenzo 172 ya</t>
  </si>
  <si>
    <t>el alcanza 4 000 tw publicados participantes concurso raykolorenzo 172</t>
  </si>
  <si>
    <t>hashtagteam_ #mipymesonline vender #twitter es posible te invito desarrollar estrategias</t>
  </si>
  <si>
    <t>crear un vender #hashtag para tu y de cómo promocionar</t>
  </si>
  <si>
    <t>un para en crear #hashtag promocionar #evento #marca via gracias</t>
  </si>
  <si>
    <t>un para con gracias de en cómo crear #hashtag promocionar</t>
  </si>
  <si>
    <t>en y horas 13 00 3200 tuits 365 participantes 2</t>
  </si>
  <si>
    <t>grande ponentes #marketing werneruribecom alejandro_novas vi dos es #trending españa</t>
  </si>
  <si>
    <t>los mas convocado por hablamos #marketing #marketingtips #marketingstrategy #seohas grandes</t>
  </si>
  <si>
    <t>alcanza 4 000 tw publicados por 172 participantes mktrrss eipgranada</t>
  </si>
  <si>
    <t>Top Word Pairs in Tweet by Count</t>
  </si>
  <si>
    <t>vivianfrancos,5  5,aplicaciones  aplicaciones,para  para,organizar  organizar,tu  tu,evento  evento,#seohashtag</t>
  </si>
  <si>
    <t>te,invito  todas,las  #hashtag,para  las,metricas  de,la  via,#seohashtag  de,tu  metricas,de  en,#twitter  #seohashtag,#marketing</t>
  </si>
  <si>
    <t>vivianfrancos,te  te,invito  invito,conocer  conocer,lo  lo,mejores  mejores,tweets  tweets,y  y,las  las,metricas  metricas,del</t>
  </si>
  <si>
    <t>vivianfrancos,#seohashtag  #seohashtag,este  este,ano  ano,2019  2019,logre  logre,posicionarme  posicionarme,entre  entre,los  los,primeros  primeros,10</t>
  </si>
  <si>
    <t>vivianfrancos,como  como,puedo  puedo,impulsar  impulsar,el  el,#hashtag  #hashtag,de  de,su  su,#evento  #evento,#seohashtag</t>
  </si>
  <si>
    <t>vivianfrancos,si  si,deseas  deseas,conocer  conocer,mas  mas,sobre  sobre,#hashtag  #hashtag,y  y,sus  sus,estrategias  estrategias,te</t>
  </si>
  <si>
    <t>vivianfrancos,#ekhuelva19  #ekhuelva19,hablamos  hablamos,de  de,#marcapersonal  #marcapersonal,con  con,ponentes  ponentes,top  top,en  en,huelva  huelva,gracias</t>
  </si>
  <si>
    <t>vivianfrancos,#ekhuelva19  #ekhuelva19,los  los,mejores  mejores,tweets  tweets,publicados  publicados,por  por,vivianfrancos  vivianfrancos,te  te,invito  invito,ver</t>
  </si>
  <si>
    <t>#ekhuelva19,la  la,marca  marca,personal  personal,es  es,lo  lo,más  más,importante  importante,para  para,triunfar  triunfar,vivian</t>
  </si>
  <si>
    <t>adriancruzadof,#ekhuelva19  #ekhuelva19,la  la,marca  marca,personal  personal,es  es,lo  lo,más  más,importante  importante,para  para,triunfar</t>
  </si>
  <si>
    <t>vivianfrancos,principales  principales,cuentas  cuentas,#twitter  #twitter,para  para,buscar  buscar,empleo  empleo,con  con,#hashtag  #hashtag,#seohashtag  vivianfrancos,#ekhuelva19</t>
  </si>
  <si>
    <t>vivianfrancos,#granadaesmkt  #granadaesmkt,concurso  concurso,el  el,que  que,aperture  aperture,el  el,primer  primer,un  un,#periscope  #periscope,del</t>
  </si>
  <si>
    <t>vivianfrancos,#granadaesmkt  #granadaesmkt,alcanza  4,000  000,tw  tw,publicados  publicados,por  mas,de  alcanza,4  por,172  172,participantes</t>
  </si>
  <si>
    <t>vivianfrancos,#granadaesmkt  #granadaesmkt,convocado  convocado,por  por,#marketerosnocturnos  #marketerosnocturnos,hablamos  hablamos,de  de,#marketing  #marketing,#marketingtips  #marketingtips,#marketingstrategy  #marketingstrategy,#seohas</t>
  </si>
  <si>
    <t>vivianfrancos,#granadaesmkt  #granadaesmkt,con  con,mas  mas,de  de,2200  2200,tuits  tuits,publicados  publicados,ya  ya,tenemos  tenemos,las</t>
  </si>
  <si>
    <t>vivianfrancos,grandes  grandes,ponencias  ponencias,y  y,ponentes  ponentes,los  los,del  del,#granadaesmkt  #granadaesmkt,recibe  recibe,mas  mas,de</t>
  </si>
  <si>
    <t>vivianfrancos,#unpacked  #unpacked,gran  gran,evento  evento,de  de,#samsung  #samsung,31  31,9  9,millones  millones,de  de,impresiones</t>
  </si>
  <si>
    <t>vivianfrancos,#msignite  #msignite,close  close,943  943,millions  millions,impresions  impresions,85  85,289  289,tweets  tweets,published  published,18</t>
  </si>
  <si>
    <t>mas,de  que,mas  vivianfrancos,grandes  grandes,ponencias  ponencias,y  y,ponentes  ponentes,los  los,del  del,#granadaesmkt  #granadaesmkt,recibe</t>
  </si>
  <si>
    <t>vivianfrancos,#granadaesmkt  mas,de  #granadaesmkt,alcanza  alcanza,mas  de,4  4,000  000,tw  tw,publicados  publicados,por  por,171</t>
  </si>
  <si>
    <t>vivianfrancos,#granadaesmkt  #granadaesmkt,alcanza  alcanza,4  4,000  000,tw  tw,publicados  publicados,por  por,172  172,participantes  participantes,mktrrss</t>
  </si>
  <si>
    <t>estadísticas,#granadaesmkt  #granadaesmkt,x  x,congreso  congreso,internacional  internacional,de  de,marketing  marketing,de  de,#marketerosnocturnos  #marketerosnocturnos,vivian  vivian,francos</t>
  </si>
  <si>
    <t>vivianfrancos,#granadaesmkt  #granadaesmkt,alcanza  4,000  000,tw  tw,publicados  publicados,por  alcanza,4  por,172  172,participantes  mas,de</t>
  </si>
  <si>
    <t>vivianfrancos,#granadaesmkt  #granadaesmkt,alcanza  4,000  000,tw  tw,publicados  publicados,por  #granadaesmkt,concurso  alcanza,4  por,172  172,participantes</t>
  </si>
  <si>
    <t>hashtagteam_,#mipymesonline  #mipymesonline,vender  vender,en  en,#twitter  #twitter,es  es,posible  posible,te  te,invito  invito,desarrollar  desarrollar,estrategias</t>
  </si>
  <si>
    <t>te,invito  #seohashtag,#marketing  cómo,crear  crear,un  un,#hashtag  #hashtag,para  para,promocionar  promocionar,un  un,#evento  #evento,para</t>
  </si>
  <si>
    <t>vivianfrancos,cómo  cómo,crear  crear,un  un,#hashtag  #hashtag,para  para,promocionar  promocionar,un  un,#evento  #evento,para  para,tu</t>
  </si>
  <si>
    <t>vivianfrancos,#dsm19  #dsm19,hoy  hoy,y  y,mañana  mañana,30  30,000  000,asistentes  asistentes,al  al,congreso  congreso,de</t>
  </si>
  <si>
    <t>vivianfrancos,retailmeeting  retailmeeting,miguelfloro  miguelfloro,matrabado  matrabado,eliaguardiola  eliaguardiola,vilmanunez  vilmanunez,raiolanetworks  raiolanetworks,seniormanager  seniormanager,yoriento  yoriento,sin  sin,duda</t>
  </si>
  <si>
    <t>vivianfrancos,#dsm19  #dsm19,3200  3200,tuits  tuits,y  y,365  365,participantes  participantes,en  en,2  2,horas  horas,en</t>
  </si>
  <si>
    <t>vivianfrancos,#dsm19  #dsm19,3200  3200,tuits  tuits,y  y,365  365,participantes  participantes,en  en,2  2,horas  horas,grande</t>
  </si>
  <si>
    <t>vivianfrancos,ganar  ganar,confianza  confianza,para  para,vender  vender,#online  #online,#ecommerce  #ecommerce,te  te,invito  invito,conocer  conocer,mas</t>
  </si>
  <si>
    <t>vivianfrancos,alli  alli,estara  estara,#seohashtag  #seohashtag,compatiendo  compatiendo,todas  todas,las  las,métricas  métricas,de  de,impresiones  impresiones,interacciones</t>
  </si>
  <si>
    <t>Top Word Pairs in Tweet by Salience</t>
  </si>
  <si>
    <t>te,invito  de,la  todas,las  #hashtag,para  las,metricas  via,#seohashtag  de,tu  metricas,de  en,#twitter  #seohashtag,#marketing</t>
  </si>
  <si>
    <t>#granadaesmkt,alcanza  4,000  000,tw  tw,publicados  publicados,por  mas,de  alcanza,4  por,172  172,participantes  #granadaesmkt,concurso</t>
  </si>
  <si>
    <t>vivianfrancos,grandes  grandes,ponencias  ponencias,y  y,ponentes  ponentes,los  los,del  del,#granadaesmkt  #granadaesmkt,recibe  recibe,mas  de,3</t>
  </si>
  <si>
    <t>#granadaesmkt,alcanza  alcanza,mas  de,4  4,000  000,tw  tw,publicados  publicados,por  por,171  171,participantes  participantes,granadaesmkt</t>
  </si>
  <si>
    <t>#granadaesmkt,alcanza  alcanza,4  4,000  000,tw  tw,publicados  publicados,por  por,172  172,participantes  participantes,mktrrss  mktrrss,eipgranada</t>
  </si>
  <si>
    <t>#granadaesmkt,alcanza  4,000  000,tw  tw,publicados  publicados,por  alcanza,4  por,172  172,participantes  mas,de  participantes,granadaesmkt</t>
  </si>
  <si>
    <t>#granadaesmkt,alcanza  4,000  000,tw  tw,publicados  publicados,por  #granadaesmkt,concurso  alcanza,4  por,172  172,participantes  participantes,mktrrss</t>
  </si>
  <si>
    <t>cómo,crear  crear,un  un,#hashtag  #hashtag,para  para,promocionar  promocionar,un  un,#evento  #evento,para  para,tu  tu,#marca</t>
  </si>
  <si>
    <t>#dsm19,3200  3200,tuits  tuits,y  y,365  365,participantes  participantes,en  en,2  2,horas  horas,en  en,dos</t>
  </si>
  <si>
    <t>horas,grande  grande,ponentes  ponentes,#marketing  #marketing,werneruribecom  werneruribecom,alejandro_novas  alejandro_novas,vi  horas,en  en,dos  dos,horas  horas,es</t>
  </si>
  <si>
    <t>Word</t>
  </si>
  <si>
    <t>deseas</t>
  </si>
  <si>
    <t>#twitter</t>
  </si>
  <si>
    <t>#marketerosnocturnos</t>
  </si>
  <si>
    <t>conocer</t>
  </si>
  <si>
    <t>cómo</t>
  </si>
  <si>
    <t>todas</t>
  </si>
  <si>
    <t>sus</t>
  </si>
  <si>
    <t>tweets</t>
  </si>
  <si>
    <t>ponentes</t>
  </si>
  <si>
    <t>#marca</t>
  </si>
  <si>
    <t>#evento</t>
  </si>
  <si>
    <t>posicionarte</t>
  </si>
  <si>
    <t>web</t>
  </si>
  <si>
    <t>sobre</t>
  </si>
  <si>
    <t>interacciones</t>
  </si>
  <si>
    <t>mejores</t>
  </si>
  <si>
    <t>cuentas</t>
  </si>
  <si>
    <t>posible</t>
  </si>
  <si>
    <t>concurso</t>
  </si>
  <si>
    <t>#redessociales</t>
  </si>
  <si>
    <t>posicionamiento</t>
  </si>
  <si>
    <t>promocionar</t>
  </si>
  <si>
    <t>canal</t>
  </si>
  <si>
    <t>aprenderas</t>
  </si>
  <si>
    <t>españa</t>
  </si>
  <si>
    <t>trafico</t>
  </si>
  <si>
    <t>grandes</t>
  </si>
  <si>
    <t>172</t>
  </si>
  <si>
    <t>digital</t>
  </si>
  <si>
    <t>invitarme</t>
  </si>
  <si>
    <t>#mipymesonline</t>
  </si>
  <si>
    <t>desarrollar</t>
  </si>
  <si>
    <t>ponencias</t>
  </si>
  <si>
    <t>hablamos</t>
  </si>
  <si>
    <t>lleven</t>
  </si>
  <si>
    <t>#hashtagteam</t>
  </si>
  <si>
    <t>#hashtags</t>
  </si>
  <si>
    <t>conoce</t>
  </si>
  <si>
    <t>3</t>
  </si>
  <si>
    <t>2200</t>
  </si>
  <si>
    <t>tenemos</t>
  </si>
  <si>
    <t>#periscope</t>
  </si>
  <si>
    <t>edicion</t>
  </si>
  <si>
    <t>2019</t>
  </si>
  <si>
    <t>#altaestrategia</t>
  </si>
  <si>
    <t>registrate</t>
  </si>
  <si>
    <t>#webinar</t>
  </si>
  <si>
    <t>crearemos</t>
  </si>
  <si>
    <t>7</t>
  </si>
  <si>
    <t>ciudades</t>
  </si>
  <si>
    <t>convocado</t>
  </si>
  <si>
    <t>nueva</t>
  </si>
  <si>
    <t>e</t>
  </si>
  <si>
    <t>diferenciarte</t>
  </si>
  <si>
    <t>demas</t>
  </si>
  <si>
    <t>#digitalmarketing</t>
  </si>
  <si>
    <t>13</t>
  </si>
  <si>
    <t>recibe</t>
  </si>
  <si>
    <t>500</t>
  </si>
  <si>
    <t>video</t>
  </si>
  <si>
    <t>#ecommerce</t>
  </si>
  <si>
    <t>#des2018</t>
  </si>
  <si>
    <t>30</t>
  </si>
  <si>
    <t>16</t>
  </si>
  <si>
    <t>mayo</t>
  </si>
  <si>
    <t>online</t>
  </si>
  <si>
    <t>primer</t>
  </si>
  <si>
    <t>ganador</t>
  </si>
  <si>
    <t>top</t>
  </si>
  <si>
    <t>congreso</t>
  </si>
  <si>
    <t>171</t>
  </si>
  <si>
    <t>#marketingtips</t>
  </si>
  <si>
    <t>#marketingstrategy</t>
  </si>
  <si>
    <t>puedes</t>
  </si>
  <si>
    <t>confianza</t>
  </si>
  <si>
    <t>eventos</t>
  </si>
  <si>
    <t>business</t>
  </si>
  <si>
    <t>world</t>
  </si>
  <si>
    <t>tus</t>
  </si>
  <si>
    <t>realmente</t>
  </si>
  <si>
    <t>regresa</t>
  </si>
  <si>
    <t>#b2bsalescongress</t>
  </si>
  <si>
    <t>22</t>
  </si>
  <si>
    <t>referencia</t>
  </si>
  <si>
    <t>#ventas</t>
  </si>
  <si>
    <t>#b2b</t>
  </si>
  <si>
    <t>dieron</t>
  </si>
  <si>
    <t>#dsm18</t>
  </si>
  <si>
    <t>#dsm2018</t>
  </si>
  <si>
    <t>aperture</t>
  </si>
  <si>
    <t>organizado</t>
  </si>
  <si>
    <t>00</t>
  </si>
  <si>
    <t>14</t>
  </si>
  <si>
    <t>10</t>
  </si>
  <si>
    <t>#des2019</t>
  </si>
  <si>
    <t>#seohas</t>
  </si>
  <si>
    <t>comparto</t>
  </si>
  <si>
    <t>#marcapersonal</t>
  </si>
  <si>
    <t>huelva</t>
  </si>
  <si>
    <t>coordinad</t>
  </si>
  <si>
    <t>#marketerosn</t>
  </si>
  <si>
    <t>impulsar</t>
  </si>
  <si>
    <t>comenzar</t>
  </si>
  <si>
    <t>profesionales</t>
  </si>
  <si>
    <t>#marketingdigital</t>
  </si>
  <si>
    <t>100</t>
  </si>
  <si>
    <t>presente</t>
  </si>
  <si>
    <t>contenidos</t>
  </si>
  <si>
    <t>duda</t>
  </si>
  <si>
    <t>h</t>
  </si>
  <si>
    <t>compartir</t>
  </si>
  <si>
    <t>mejor</t>
  </si>
  <si>
    <t>#hemesic</t>
  </si>
  <si>
    <t>mundo</t>
  </si>
  <si>
    <t>comunicación</t>
  </si>
  <si>
    <t>congress</t>
  </si>
  <si>
    <t>redes</t>
  </si>
  <si>
    <t>sociales</t>
  </si>
  <si>
    <t>#smmw19</t>
  </si>
  <si>
    <t>ta</t>
  </si>
  <si>
    <t>325</t>
  </si>
  <si>
    <t>cita</t>
  </si>
  <si>
    <t>ultima</t>
  </si>
  <si>
    <t>2018</t>
  </si>
  <si>
    <t>#msignite</t>
  </si>
  <si>
    <t>close</t>
  </si>
  <si>
    <t>943</t>
  </si>
  <si>
    <t>millions</t>
  </si>
  <si>
    <t>impresions</t>
  </si>
  <si>
    <t>85</t>
  </si>
  <si>
    <t>289</t>
  </si>
  <si>
    <t>published</t>
  </si>
  <si>
    <t>18</t>
  </si>
  <si>
    <t>001</t>
  </si>
  <si>
    <t>participants</t>
  </si>
  <si>
    <t>shared</t>
  </si>
  <si>
    <t>381</t>
  </si>
  <si>
    <t>entre</t>
  </si>
  <si>
    <t>5</t>
  </si>
  <si>
    <t>aplicaciones</t>
  </si>
  <si>
    <t>organizar</t>
  </si>
  <si>
    <t>usar</t>
  </si>
  <si>
    <t>#</t>
  </si>
  <si>
    <t>clientes</t>
  </si>
  <si>
    <t>usando</t>
  </si>
  <si>
    <t>hilos</t>
  </si>
  <si>
    <t>antes</t>
  </si>
  <si>
    <t>#reputación</t>
  </si>
  <si>
    <t>primeras</t>
  </si>
  <si>
    <t>32</t>
  </si>
  <si>
    <t>referentes</t>
  </si>
  <si>
    <t>hoy</t>
  </si>
  <si>
    <t>técnicas</t>
  </si>
  <si>
    <t>asistentes</t>
  </si>
  <si>
    <t>especialista</t>
  </si>
  <si>
    <t>colabora</t>
  </si>
  <si>
    <t>estrategia</t>
  </si>
  <si>
    <t>#4medios</t>
  </si>
  <si>
    <t>estamos</t>
  </si>
  <si>
    <t>espera</t>
  </si>
  <si>
    <t>parte</t>
  </si>
  <si>
    <t>#online</t>
  </si>
  <si>
    <t>pronto</t>
  </si>
  <si>
    <t>éxito</t>
  </si>
  <si>
    <t>dias</t>
  </si>
  <si>
    <t>280</t>
  </si>
  <si>
    <t>23</t>
  </si>
  <si>
    <t>mejoran</t>
  </si>
  <si>
    <t>visibilidad</t>
  </si>
  <si>
    <t>segundo</t>
  </si>
  <si>
    <t>motor</t>
  </si>
  <si>
    <t>búsqueda</t>
  </si>
  <si>
    <t>estadísticas</t>
  </si>
  <si>
    <t>x</t>
  </si>
  <si>
    <t>internacional</t>
  </si>
  <si>
    <t>principales</t>
  </si>
  <si>
    <t>buscar</t>
  </si>
  <si>
    <t>empleo</t>
  </si>
  <si>
    <t>puedo</t>
  </si>
  <si>
    <t>proximo</t>
  </si>
  <si>
    <t>otros</t>
  </si>
  <si>
    <t>exito</t>
  </si>
  <si>
    <t>#facebook</t>
  </si>
  <si>
    <t>formación</t>
  </si>
  <si>
    <t>gratuita</t>
  </si>
  <si>
    <t>sector</t>
  </si>
  <si>
    <t>00h</t>
  </si>
  <si>
    <t>mañana</t>
  </si>
  <si>
    <t>potentes</t>
  </si>
  <si>
    <t>mes</t>
  </si>
  <si>
    <t>#ganar</t>
  </si>
  <si>
    <t>excelente</t>
  </si>
  <si>
    <t>articulo</t>
  </si>
  <si>
    <t>permite</t>
  </si>
  <si>
    <t>serie</t>
  </si>
  <si>
    <t>pueden</t>
  </si>
  <si>
    <t>incrementar</t>
  </si>
  <si>
    <t>sitio</t>
  </si>
  <si>
    <t>ventas</t>
  </si>
  <si>
    <t>buscas</t>
  </si>
  <si>
    <t>#empleo</t>
  </si>
  <si>
    <t>ahora</t>
  </si>
  <si>
    <t>busqueda</t>
  </si>
  <si>
    <t>nadie</t>
  </si>
  <si>
    <t>ejemplo</t>
  </si>
  <si>
    <t>super</t>
  </si>
  <si>
    <t>populares</t>
  </si>
  <si>
    <t>famosos</t>
  </si>
  <si>
    <t>#tuiteomicv</t>
  </si>
  <si>
    <t>#empleomolónparacm</t>
  </si>
  <si>
    <t>#trabajo</t>
  </si>
  <si>
    <t>#elforo</t>
  </si>
  <si>
    <t>#infojobsnext</t>
  </si>
  <si>
    <t>datos</t>
  </si>
  <si>
    <t>mayores</t>
  </si>
  <si>
    <t>encuentros</t>
  </si>
  <si>
    <t>empresarial</t>
  </si>
  <si>
    <t>economía</t>
  </si>
  <si>
    <t>muchas</t>
  </si>
  <si>
    <t>hola</t>
  </si>
  <si>
    <t>alli</t>
  </si>
  <si>
    <t>estara</t>
  </si>
  <si>
    <t>compatiendo</t>
  </si>
  <si>
    <t>imágenes</t>
  </si>
  <si>
    <t>compartidas</t>
  </si>
  <si>
    <t>alcance</t>
  </si>
  <si>
    <t>informe</t>
  </si>
  <si>
    <t>impacto</t>
  </si>
  <si>
    <t>ix</t>
  </si>
  <si>
    <t>semana</t>
  </si>
  <si>
    <t>#redessocialescyl</t>
  </si>
  <si>
    <t>alfredo</t>
  </si>
  <si>
    <t>vela</t>
  </si>
  <si>
    <t>permitirme</t>
  </si>
  <si>
    <t>#cebit18</t>
  </si>
  <si>
    <t>alcanzan</t>
  </si>
  <si>
    <t>800</t>
  </si>
  <si>
    <t>visualizaciones</t>
  </si>
  <si>
    <t>ultimas</t>
  </si>
  <si>
    <t>emisiones</t>
  </si>
  <si>
    <t>#smmw18</t>
  </si>
  <si>
    <t>#smmw17</t>
  </si>
  <si>
    <t>#smmw16</t>
  </si>
  <si>
    <t>#masterclass</t>
  </si>
  <si>
    <t>crea</t>
  </si>
  <si>
    <t>posiciona</t>
  </si>
  <si>
    <t>llevar</t>
  </si>
  <si>
    <t>también</t>
  </si>
  <si>
    <t>participar</t>
  </si>
  <si>
    <t>sube</t>
  </si>
  <si>
    <t>etiquetando</t>
  </si>
  <si>
    <t>evankirstel</t>
  </si>
  <si>
    <t>salloom_9930</t>
  </si>
  <si>
    <t>#honor10</t>
  </si>
  <si>
    <t>porque</t>
  </si>
  <si>
    <t>listado</t>
  </si>
  <si>
    <t>twitts</t>
  </si>
  <si>
    <t>videos</t>
  </si>
  <si>
    <t>ganar</t>
  </si>
  <si>
    <t>ci</t>
  </si>
  <si>
    <t>https</t>
  </si>
  <si>
    <t>blo</t>
  </si>
  <si>
    <t>ano</t>
  </si>
  <si>
    <t>logre</t>
  </si>
  <si>
    <t>posicionarme</t>
  </si>
  <si>
    <t>primeros</t>
  </si>
  <si>
    <t>#communitymanager</t>
  </si>
  <si>
    <t>compartieron</t>
  </si>
  <si>
    <t>combinación</t>
  </si>
  <si>
    <t>perfecta</t>
  </si>
  <si>
    <t>sports</t>
  </si>
  <si>
    <t>usan</t>
  </si>
  <si>
    <t>#dhvlc18</t>
  </si>
  <si>
    <t>#gamepolis2k18</t>
  </si>
  <si>
    <t>consejos</t>
  </si>
  <si>
    <t>#conviertan</t>
  </si>
  <si>
    <t>#impacten</t>
  </si>
  <si>
    <t>#infoproducto</t>
  </si>
  <si>
    <t>0</t>
  </si>
  <si>
    <t>cero</t>
  </si>
  <si>
    <t>202</t>
  </si>
  <si>
    <t>24</t>
  </si>
  <si>
    <t>#linkedin</t>
  </si>
  <si>
    <t>sugiere</t>
  </si>
  <si>
    <t>personas</t>
  </si>
  <si>
    <t>correctas</t>
  </si>
  <si>
    <t>vean</t>
  </si>
  <si>
    <t>publicaciones</t>
  </si>
  <si>
    <t>images</t>
  </si>
  <si>
    <t>convertir</t>
  </si>
  <si>
    <t>#profit</t>
  </si>
  <si>
    <t>desde</t>
  </si>
  <si>
    <t>david</t>
  </si>
  <si>
    <t>barrera</t>
  </si>
  <si>
    <t>#ekhuelva18</t>
  </si>
  <si>
    <t>#pymesunidas</t>
  </si>
  <si>
    <t>#samsungresponde</t>
  </si>
  <si>
    <t>#laschicasdelglobo</t>
  </si>
  <si>
    <t>#piñadigital</t>
  </si>
  <si>
    <t>difundir</t>
  </si>
  <si>
    <t>conversaciones</t>
  </si>
  <si>
    <t>amigos</t>
  </si>
  <si>
    <t>hablar</t>
  </si>
  <si>
    <t>interactuar</t>
  </si>
  <si>
    <t>25</t>
  </si>
  <si>
    <t>acciones</t>
  </si>
  <si>
    <t>posicionar</t>
  </si>
  <si>
    <t>cuando</t>
  </si>
  <si>
    <t>participas</t>
  </si>
  <si>
    <t>exhibicion</t>
  </si>
  <si>
    <t>comercial</t>
  </si>
  <si>
    <t>impactos</t>
  </si>
  <si>
    <t>otras</t>
  </si>
  <si>
    <t>sobresalir</t>
  </si>
  <si>
    <t>formula</t>
  </si>
  <si>
    <t>registrar</t>
  </si>
  <si>
    <t>fortalecer</t>
  </si>
  <si>
    <t>confirmo</t>
  </si>
  <si>
    <t>necesarios</t>
  </si>
  <si>
    <t>#egames</t>
  </si>
  <si>
    <t>#games</t>
  </si>
  <si>
    <t>#esports</t>
  </si>
  <si>
    <t>sigue</t>
  </si>
  <si>
    <t>juegos</t>
  </si>
  <si>
    <t>guía</t>
  </si>
  <si>
    <t>principiantes</t>
  </si>
  <si>
    <t>usarlos</t>
  </si>
  <si>
    <t>eficazmente</t>
  </si>
  <si>
    <t>power</t>
  </si>
  <si>
    <t>recomendaciones</t>
  </si>
  <si>
    <t>presionar</t>
  </si>
  <si>
    <t>tecla</t>
  </si>
  <si>
    <t>#promarketingday</t>
  </si>
  <si>
    <t>influencers</t>
  </si>
  <si>
    <t>fragilidad</t>
  </si>
  <si>
    <t>#digital</t>
  </si>
  <si>
    <t>era</t>
  </si>
  <si>
    <t>aliados</t>
  </si>
  <si>
    <t>enemigos</t>
  </si>
  <si>
    <t>mala</t>
  </si>
  <si>
    <t>conversar</t>
  </si>
  <si>
    <t>termómetro</t>
  </si>
  <si>
    <t>#político</t>
  </si>
  <si>
    <t>elecciones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</si>
  <si>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</si>
  <si>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</si>
  <si>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</si>
  <si>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</si>
  <si>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</si>
  <si>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</si>
  <si>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</si>
  <si>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</si>
  <si>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</si>
  <si>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</si>
  <si>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</si>
  <si>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</si>
  <si>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</si>
  <si>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</si>
  <si>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</si>
  <si>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</si>
  <si>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</si>
  <si>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</si>
  <si>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</si>
  <si>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</si>
  <si>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</si>
  <si>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</si>
  <si>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</si>
  <si>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</si>
  <si>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</si>
  <si>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</si>
  <si>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</si>
  <si>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</si>
  <si>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33, 112, 0</t>
  </si>
  <si>
    <t>13, 121, 0</t>
  </si>
  <si>
    <t>7, 125, 0</t>
  </si>
  <si>
    <t>20, 118, 0</t>
  </si>
  <si>
    <t>26, 115, 0</t>
  </si>
  <si>
    <t>39, 108, 0</t>
  </si>
  <si>
    <t>Red</t>
  </si>
  <si>
    <t>G1: #seohashtag tu #hashtag evento invito vivianfrancos estrategias #marketing métricas metricas</t>
  </si>
  <si>
    <t>G2: #seohashtag vivianfrancos #hashtag tu #youtube crear gracias #marketing donde vender</t>
  </si>
  <si>
    <t>G3: #granadaesmkt vivianfrancos granadaesmkt publicados alcanza 4 000 tw participantes tuits</t>
  </si>
  <si>
    <t>G4: horas vivianfrancos #dsm19 3200 tuits 365 participantes 2 dos #trending</t>
  </si>
  <si>
    <t>G5: vivianfrancos #unpacked gran evento #samsung 31 9 millones impresiones 41</t>
  </si>
  <si>
    <t>G6: #ekhuelva19 marca personal más importante triunfar vivian francos #seohashtag</t>
  </si>
  <si>
    <t>Autofill Workbook Results</t>
  </si>
  <si>
    <t>Edge Weight▓1▓70▓0▓True▓Green▓Red▓▓Edge Weight▓1▓13▓0▓3▓10▓False▓Edge Weight▓1▓70▓0▓32▓6▓False▓▓0▓0▓0▓True▓Black▓Black▓▓Followers▓8▓303373▓0▓162▓1000▓False▓Followers▓8▓1883372▓0▓100▓70▓False▓▓0▓0▓0▓0▓0▓False▓▓0▓0▓0▓0▓0▓False</t>
  </si>
  <si>
    <t>Subgraph</t>
  </si>
  <si>
    <t>GraphSource░TwitterSearch▓GraphTerm░#SEOHashtag▓ImportDescription░The graph represents a network of 119 Twitter users whose recent tweets contained "#SEOHashtag", or who were replied to or mentioned in those tweets, taken from a data set limited to a maximum of 18,000 tweets.  The network was obtained from Twitter on Wednesday, 15 May 2019 at 13:40 UTC.
The tweets in the network were tweeted over the 9-day, 8-hour, 20-minute period from Monday, 06 May 2019 at 05:18 UTC to Wednesday, 15 May 2019 at 13:38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</si>
</sst>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286351"/>
        <c:axId val="21359432"/>
      </c:barChart>
      <c:catAx>
        <c:axId val="172863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359432"/>
        <c:crosses val="autoZero"/>
        <c:auto val="1"/>
        <c:lblOffset val="100"/>
        <c:noMultiLvlLbl val="0"/>
      </c:catAx>
      <c:valAx>
        <c:axId val="21359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86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017161"/>
        <c:axId val="52392402"/>
      </c:barChart>
      <c:catAx>
        <c:axId val="580171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392402"/>
        <c:crosses val="autoZero"/>
        <c:auto val="1"/>
        <c:lblOffset val="100"/>
        <c:noMultiLvlLbl val="0"/>
      </c:catAx>
      <c:valAx>
        <c:axId val="52392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17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69571"/>
        <c:axId val="15926140"/>
      </c:barChart>
      <c:catAx>
        <c:axId val="17695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926140"/>
        <c:crosses val="autoZero"/>
        <c:auto val="1"/>
        <c:lblOffset val="100"/>
        <c:noMultiLvlLbl val="0"/>
      </c:catAx>
      <c:valAx>
        <c:axId val="15926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117533"/>
        <c:axId val="14948934"/>
      </c:barChart>
      <c:catAx>
        <c:axId val="91175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948934"/>
        <c:crosses val="autoZero"/>
        <c:auto val="1"/>
        <c:lblOffset val="100"/>
        <c:noMultiLvlLbl val="0"/>
      </c:catAx>
      <c:valAx>
        <c:axId val="14948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1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2679"/>
        <c:axId val="2904112"/>
      </c:barChart>
      <c:catAx>
        <c:axId val="3226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04112"/>
        <c:crosses val="autoZero"/>
        <c:auto val="1"/>
        <c:lblOffset val="100"/>
        <c:noMultiLvlLbl val="0"/>
      </c:catAx>
      <c:valAx>
        <c:axId val="2904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137009"/>
        <c:axId val="33906490"/>
      </c:barChart>
      <c:catAx>
        <c:axId val="261370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906490"/>
        <c:crosses val="autoZero"/>
        <c:auto val="1"/>
        <c:lblOffset val="100"/>
        <c:noMultiLvlLbl val="0"/>
      </c:catAx>
      <c:valAx>
        <c:axId val="33906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37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722955"/>
        <c:axId val="62071140"/>
      </c:barChart>
      <c:catAx>
        <c:axId val="367229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071140"/>
        <c:crosses val="autoZero"/>
        <c:auto val="1"/>
        <c:lblOffset val="100"/>
        <c:noMultiLvlLbl val="0"/>
      </c:catAx>
      <c:valAx>
        <c:axId val="62071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22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769349"/>
        <c:axId val="61706414"/>
      </c:barChart>
      <c:catAx>
        <c:axId val="217693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706414"/>
        <c:crosses val="autoZero"/>
        <c:auto val="1"/>
        <c:lblOffset val="100"/>
        <c:noMultiLvlLbl val="0"/>
      </c:catAx>
      <c:valAx>
        <c:axId val="61706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69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486815"/>
        <c:axId val="32163608"/>
      </c:barChart>
      <c:catAx>
        <c:axId val="18486815"/>
        <c:scaling>
          <c:orientation val="minMax"/>
        </c:scaling>
        <c:axPos val="b"/>
        <c:delete val="1"/>
        <c:majorTickMark val="out"/>
        <c:minorTickMark val="none"/>
        <c:tickLblPos val="none"/>
        <c:crossAx val="32163608"/>
        <c:crosses val="autoZero"/>
        <c:auto val="1"/>
        <c:lblOffset val="100"/>
        <c:noMultiLvlLbl val="0"/>
      </c:catAx>
      <c:valAx>
        <c:axId val="32163608"/>
        <c:scaling>
          <c:orientation val="minMax"/>
        </c:scaling>
        <c:axPos val="l"/>
        <c:delete val="1"/>
        <c:majorTickMark val="out"/>
        <c:minorTickMark val="none"/>
        <c:tickLblPos val="none"/>
        <c:crossAx val="184868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gomezgr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vivianfranco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etoma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lbercordob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erodrig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ireia_gargall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ouisebaionn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enriorient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yori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raquelroc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ajaso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eme_romero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driancruzado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helenegrorient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morillofo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ctivithin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leikole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granadaesmk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fadanconsultan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paolitah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ngie_granada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etr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aylopez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antinosdigit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uea76493824"/>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ourav21mah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reativee00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amsungmob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huhuzgz"/>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benjohn98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odigobuh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cecymezabaid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rcagranad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carmenros3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helisuarez"/>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raykolorenz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jmalex"/>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alloph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ignacio_c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ignac"/>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eipgranad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impulsaevento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hashtagteam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altaestrategi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fernandodeleon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to_nava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iguelflor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natalia_y_punt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yoriento"/>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eniormanag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raiolanetwork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vilmanunez"/>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eliaguardiol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matrabado"/>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retailmeeting"/>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onafpro"/>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a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raquelmartin_s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m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dgcamar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vanyza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vi"/>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alejandro_nova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werneruribecom"/>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socialmediavcl"/>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highsalesconsul"/>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oninavarroye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optimizafunnel"/>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awscloud_e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aw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eryelvi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xantyelia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laura_chic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martagranyo"/>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evaanyon"/>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honor_e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honorgloba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uptodateksa2"/>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lanceulanoff"/>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spankysdadd"/>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amsungespan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samsungchile"/>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samsungmobilei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marianaenmex"/>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_nadianemer_"/>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ariajosebay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naniarena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mkteronocturno"/>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novumevento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tacoytaco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danieddo"/>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mktrrss"/>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ignacio_conejo"/>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danielamyca"/>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rebekahradic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hollychessma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ryanfoland"/>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chrisstrub"/>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jencoleic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phil_mersho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mike_stelzner"/>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smexamin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cebi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jasonhine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tamaramccleary"/>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rrsscyl"/>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linkedi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birgitbucher4"/>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des_show"/>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nebext"/>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opileak"/>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esiceducatio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niltonnavarro"/>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puromarketing"/>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4medio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marketingandweb"/>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ingesaez"/>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echarameli"/>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metricool_e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22" totalsRowShown="0" headerRowDxfId="363" dataDxfId="362">
  <autoFilter ref="A2:BL522"/>
  <tableColumns count="64">
    <tableColumn id="1" name="Vertex 1" dataDxfId="361"/>
    <tableColumn id="2" name="Vertex 2" dataDxfId="360"/>
    <tableColumn id="3" name="Color" dataDxfId="359"/>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9"/>
    <tableColumn id="7" name="ID" dataDxfId="351"/>
    <tableColumn id="9" name="Dynamic Filter" dataDxfId="350"/>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Twitter Page for Tweet" dataDxfId="339"/>
    <tableColumn id="25" name="Latitude" dataDxfId="338"/>
    <tableColumn id="26" name="Longitude" dataDxfId="337"/>
    <tableColumn id="27" name="Imported ID" dataDxfId="336"/>
    <tableColumn id="28" name="In-Reply-To Tweet ID" dataDxfId="335"/>
    <tableColumn id="29" name="Favorited" dataDxfId="334"/>
    <tableColumn id="30" name="Favorite Count" dataDxfId="333"/>
    <tableColumn id="31" name="In-Reply-To User ID" dataDxfId="332"/>
    <tableColumn id="32" name="Is Quote Status" dataDxfId="331"/>
    <tableColumn id="33" name="Language" dataDxfId="330"/>
    <tableColumn id="34" name="Possibly Sensitive" dataDxfId="329"/>
    <tableColumn id="35" name="Quoted Status ID" dataDxfId="328"/>
    <tableColumn id="36" name="Retweeted" dataDxfId="327"/>
    <tableColumn id="37" name="Retweet Count" dataDxfId="326"/>
    <tableColumn id="38" name="Retweet ID" dataDxfId="325"/>
    <tableColumn id="39" name="Source" dataDxfId="324"/>
    <tableColumn id="40" name="Truncated" dataDxfId="323"/>
    <tableColumn id="41" name="Unified Twitter ID" dataDxfId="322"/>
    <tableColumn id="42" name="Imported Tweet Type" dataDxfId="321"/>
    <tableColumn id="43" name="Added By Extended Analysis" dataDxfId="320"/>
    <tableColumn id="44" name="Corrected By Extended Analysis" dataDxfId="319"/>
    <tableColumn id="45" name="Place Bounding Box" dataDxfId="318"/>
    <tableColumn id="46" name="Place Country" dataDxfId="317"/>
    <tableColumn id="47" name="Place Country Code" dataDxfId="316"/>
    <tableColumn id="48" name="Place Full Name" dataDxfId="315"/>
    <tableColumn id="49" name="Place ID" dataDxfId="314"/>
    <tableColumn id="50" name="Place Name" dataDxfId="313"/>
    <tableColumn id="51" name="Place Type" dataDxfId="312"/>
    <tableColumn id="52" name="Place URL" dataDxfId="311"/>
    <tableColumn id="53" name="Edge Weight"/>
    <tableColumn id="54" name="Vertex 1 Group" dataDxfId="23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233" dataDxfId="232">
  <autoFilter ref="A2:C18"/>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26" dataDxfId="225">
  <autoFilter ref="A1:N11"/>
  <tableColumns count="14">
    <tableColumn id="1" name="Top URLs in Tweet in Entire Graph" dataDxfId="224"/>
    <tableColumn id="2" name="Entire Graph Count" dataDxfId="223"/>
    <tableColumn id="3" name="Top URLs in Tweet in G1" dataDxfId="222"/>
    <tableColumn id="4" name="G1 Count" dataDxfId="221"/>
    <tableColumn id="5" name="Top URLs in Tweet in G2" dataDxfId="220"/>
    <tableColumn id="6" name="G2 Count" dataDxfId="219"/>
    <tableColumn id="7" name="Top URLs in Tweet in G3" dataDxfId="218"/>
    <tableColumn id="8" name="G3 Count" dataDxfId="217"/>
    <tableColumn id="9" name="Top URLs in Tweet in G4" dataDxfId="216"/>
    <tableColumn id="10" name="G4 Count" dataDxfId="215"/>
    <tableColumn id="11" name="Top URLs in Tweet in G5" dataDxfId="214"/>
    <tableColumn id="12" name="G5 Count" dataDxfId="213"/>
    <tableColumn id="13" name="Top URLs in Tweet in G6" dataDxfId="212"/>
    <tableColumn id="14" name="G6 Count" dataDxfId="21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4" totalsRowShown="0" headerRowDxfId="210" dataDxfId="209">
  <autoFilter ref="A14:N24"/>
  <tableColumns count="14">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N37" totalsRowShown="0" headerRowDxfId="194" dataDxfId="193">
  <autoFilter ref="A27:N37"/>
  <tableColumns count="14">
    <tableColumn id="1" name="Top Hashtags in Tweet in Entire Graph" dataDxfId="192"/>
    <tableColumn id="2" name="Entire Graph Count" dataDxfId="191"/>
    <tableColumn id="3" name="Top Hashtags in Tweet in G1" dataDxfId="190"/>
    <tableColumn id="4" name="G1 Count" dataDxfId="189"/>
    <tableColumn id="5" name="Top Hashtags in Tweet in G2" dataDxfId="188"/>
    <tableColumn id="6" name="G2 Count" dataDxfId="187"/>
    <tableColumn id="7" name="Top Hashtags in Tweet in G3" dataDxfId="186"/>
    <tableColumn id="8" name="G3 Count" dataDxfId="185"/>
    <tableColumn id="9" name="Top Hashtags in Tweet in G4" dataDxfId="184"/>
    <tableColumn id="10" name="G4 Count" dataDxfId="183"/>
    <tableColumn id="11" name="Top Hashtags in Tweet in G5" dataDxfId="182"/>
    <tableColumn id="12" name="G5 Count" dataDxfId="181"/>
    <tableColumn id="13" name="Top Hashtags in Tweet in G6" dataDxfId="180"/>
    <tableColumn id="14" name="G6 Count" dataDxfId="17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N50" totalsRowShown="0" headerRowDxfId="177" dataDxfId="176">
  <autoFilter ref="A40:N50"/>
  <tableColumns count="14">
    <tableColumn id="1" name="Top Words in Tweet in Entire Graph" dataDxfId="175"/>
    <tableColumn id="2" name="Entire Graph Count" dataDxfId="174"/>
    <tableColumn id="3" name="Top Words in Tweet in G1" dataDxfId="173"/>
    <tableColumn id="4" name="G1 Count" dataDxfId="172"/>
    <tableColumn id="5" name="Top Words in Tweet in G2" dataDxfId="171"/>
    <tableColumn id="6" name="G2 Count" dataDxfId="170"/>
    <tableColumn id="7" name="Top Words in Tweet in G3" dataDxfId="169"/>
    <tableColumn id="8" name="G3 Count" dataDxfId="168"/>
    <tableColumn id="9" name="Top Words in Tweet in G4" dataDxfId="167"/>
    <tableColumn id="10" name="G4 Count" dataDxfId="166"/>
    <tableColumn id="11" name="Top Words in Tweet in G5" dataDxfId="165"/>
    <tableColumn id="12" name="G5 Count" dataDxfId="164"/>
    <tableColumn id="13" name="Top Words in Tweet in G6" dataDxfId="163"/>
    <tableColumn id="14" name="G6 Count" dataDxfId="16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N63" totalsRowShown="0" headerRowDxfId="160" dataDxfId="159">
  <autoFilter ref="A53:N63"/>
  <tableColumns count="14">
    <tableColumn id="1" name="Top Word Pairs in Tweet in Entire Graph" dataDxfId="158"/>
    <tableColumn id="2" name="Entire Graph Count" dataDxfId="157"/>
    <tableColumn id="3" name="Top Word Pairs in Tweet in G1" dataDxfId="156"/>
    <tableColumn id="4" name="G1 Count" dataDxfId="155"/>
    <tableColumn id="5" name="Top Word Pairs in Tweet in G2" dataDxfId="154"/>
    <tableColumn id="6" name="G2 Count" dataDxfId="153"/>
    <tableColumn id="7" name="Top Word Pairs in Tweet in G3" dataDxfId="152"/>
    <tableColumn id="8" name="G3 Count" dataDxfId="151"/>
    <tableColumn id="9" name="Top Word Pairs in Tweet in G4" dataDxfId="150"/>
    <tableColumn id="10" name="G4 Count" dataDxfId="149"/>
    <tableColumn id="11" name="Top Word Pairs in Tweet in G5" dataDxfId="148"/>
    <tableColumn id="12" name="G5 Count" dataDxfId="147"/>
    <tableColumn id="13" name="Top Word Pairs in Tweet in G6" dataDxfId="146"/>
    <tableColumn id="14" name="G6 Count" dataDxfId="14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N71" totalsRowShown="0" headerRowDxfId="143" dataDxfId="142">
  <autoFilter ref="A66:N71"/>
  <tableColumns count="14">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N84" totalsRowShown="0" headerRowDxfId="140" dataDxfId="139">
  <autoFilter ref="A74:N84"/>
  <tableColumns count="14">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4"/>
    <tableColumn id="13" name="Top Mentioned in G6" dataDxfId="113"/>
    <tableColumn id="14" name="G6 Count" dataDxfId="1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N97" totalsRowShown="0" headerRowDxfId="109" dataDxfId="108">
  <autoFilter ref="A87:N97"/>
  <tableColumns count="14">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1" totalsRowShown="0" headerRowDxfId="310" dataDxfId="309">
  <autoFilter ref="A2:BT121"/>
  <tableColumns count="72">
    <tableColumn id="1" name="Vertex" dataDxfId="308"/>
    <tableColumn id="72" name="Subgraph"/>
    <tableColumn id="2" name="Color" dataDxfId="307"/>
    <tableColumn id="5" name="Shape" dataDxfId="306"/>
    <tableColumn id="6" name="Size" dataDxfId="305"/>
    <tableColumn id="4" name="Opacity" dataDxfId="304"/>
    <tableColumn id="7" name="Image File" dataDxfId="303"/>
    <tableColumn id="3" name="Visibility" dataDxfId="302"/>
    <tableColumn id="10" name="Label" dataDxfId="301"/>
    <tableColumn id="16" name="Label Fill Color" dataDxfId="300"/>
    <tableColumn id="9" name="Label Position" dataDxfId="299"/>
    <tableColumn id="8" name="Tooltip" dataDxfId="298"/>
    <tableColumn id="18" name="Layout Order" dataDxfId="297"/>
    <tableColumn id="13" name="X" dataDxfId="296"/>
    <tableColumn id="14" name="Y" dataDxfId="295"/>
    <tableColumn id="12" name="Locked?" dataDxfId="294"/>
    <tableColumn id="19" name="Polar R" dataDxfId="293"/>
    <tableColumn id="20" name="Polar Angle" dataDxfId="29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91"/>
    <tableColumn id="28" name="Dynamic Filter" dataDxfId="290"/>
    <tableColumn id="17" name="Add Your Own Columns Here" dataDxfId="289"/>
    <tableColumn id="30" name="Name" dataDxfId="288"/>
    <tableColumn id="31" name="Followed" dataDxfId="287"/>
    <tableColumn id="32" name="Followers" dataDxfId="286"/>
    <tableColumn id="33" name="Tweets" dataDxfId="285"/>
    <tableColumn id="34" name="Favorites" dataDxfId="284"/>
    <tableColumn id="35" name="Time Zone UTC Offset (Seconds)" dataDxfId="283"/>
    <tableColumn id="36" name="Description" dataDxfId="282"/>
    <tableColumn id="37" name="Location" dataDxfId="281"/>
    <tableColumn id="38" name="Web" dataDxfId="280"/>
    <tableColumn id="39" name="Time Zone" dataDxfId="279"/>
    <tableColumn id="40" name="Joined Twitter Date (UTC)" dataDxfId="278"/>
    <tableColumn id="41" name="Profile Banner Url" dataDxfId="277"/>
    <tableColumn id="42" name="Default Profile" dataDxfId="276"/>
    <tableColumn id="43" name="Default Profile Image" dataDxfId="275"/>
    <tableColumn id="44" name="Geo Enabled" dataDxfId="274"/>
    <tableColumn id="45" name="Language" dataDxfId="273"/>
    <tableColumn id="46" name="Listed Count" dataDxfId="272"/>
    <tableColumn id="47" name="Profile Background Image Url" dataDxfId="271"/>
    <tableColumn id="48" name="Verified" dataDxfId="270"/>
    <tableColumn id="49" name="Custom Menu Item Text" dataDxfId="269"/>
    <tableColumn id="50" name="Custom Menu Item Action" dataDxfId="268"/>
    <tableColumn id="51" name="Tweeted Search Term?" dataDxfId="23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73" totalsRowShown="0" headerRowDxfId="82" dataDxfId="81">
  <autoFilter ref="A1:G1073"/>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445" totalsRowShown="0" headerRowDxfId="73" dataDxfId="72">
  <autoFilter ref="A1:L144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67">
  <autoFilter ref="A2:AO8"/>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78"/>
    <tableColumn id="27" name="Top Hashtags in Tweet" dataDxfId="161"/>
    <tableColumn id="28" name="Top Words in Tweet" dataDxfId="144"/>
    <tableColumn id="29" name="Top Word Pairs in Tweet" dataDxfId="111"/>
    <tableColumn id="30" name="Top Replied-To in Tweet" dataDxfId="11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264" dataDxfId="263">
  <autoFilter ref="A1:C120"/>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vivianfrancos.com/aplicaciones-para-organizar-tu-evento/" TargetMode="External" /><Relationship Id="rId2" Type="http://schemas.openxmlformats.org/officeDocument/2006/relationships/hyperlink" Target="https://vivianfrancos.com/aplicaciones-para-organizar-tu-evento/" TargetMode="External" /><Relationship Id="rId3" Type="http://schemas.openxmlformats.org/officeDocument/2006/relationships/hyperlink" Target="https://vivianfrancos.com/como-impulsar-el-hashtag-de-su-evento/" TargetMode="External" /><Relationship Id="rId4" Type="http://schemas.openxmlformats.org/officeDocument/2006/relationships/hyperlink" Target="https://ir.shareaholic.com/e?a=1&amp;u=https://vivianfrancos.com/ekhuelva19-la-marca-personal-es-lo-mas-importante-para-triunfar/%3Futm_campaign%3Dshareaholic%26utm_medium%3Dtwitter%26utm_source%3Dsocialnetwork&amp;r=1" TargetMode="External" /><Relationship Id="rId5" Type="http://schemas.openxmlformats.org/officeDocument/2006/relationships/hyperlink" Target="https://vivianfrancos.com/principales-cuentas-twitter-para-buscar-empleo-con-hashtag/" TargetMode="External" /><Relationship Id="rId6" Type="http://schemas.openxmlformats.org/officeDocument/2006/relationships/hyperlink" Target="https://ir.shareaholic.com/e?a=1&amp;u=https://vivianfrancos.com/granadaesmkt-x-congreso-internacional-de-marketing-de-marketerosnocturnos/%3Futm_campaign%3Dshareaholic%26utm_medium%3Dtwitter%26utm_source%3Dsocialnetwork&amp;r=1" TargetMode="External" /><Relationship Id="rId7" Type="http://schemas.openxmlformats.org/officeDocument/2006/relationships/hyperlink" Target="http://bit.ly/2JXZJOd" TargetMode="External" /><Relationship Id="rId8" Type="http://schemas.openxmlformats.org/officeDocument/2006/relationships/hyperlink" Target="http://bit.ly/2qI2A1z" TargetMode="External" /><Relationship Id="rId9" Type="http://schemas.openxmlformats.org/officeDocument/2006/relationships/hyperlink" Target="http://bit.ly/2qI2A1z" TargetMode="External" /><Relationship Id="rId10" Type="http://schemas.openxmlformats.org/officeDocument/2006/relationships/hyperlink" Target="http://bit.ly/2JXZJOd" TargetMode="External" /><Relationship Id="rId11" Type="http://schemas.openxmlformats.org/officeDocument/2006/relationships/hyperlink" Target="http://bit.ly/2JXZJOd" TargetMode="External" /><Relationship Id="rId12" Type="http://schemas.openxmlformats.org/officeDocument/2006/relationships/hyperlink" Target="http://bit.ly/2qI2A1z" TargetMode="External" /><Relationship Id="rId13" Type="http://schemas.openxmlformats.org/officeDocument/2006/relationships/hyperlink" Target="http://bit.ly/2qI2A1z" TargetMode="External" /><Relationship Id="rId14" Type="http://schemas.openxmlformats.org/officeDocument/2006/relationships/hyperlink" Target="http://bit.ly/2JXZJOd" TargetMode="External" /><Relationship Id="rId15" Type="http://schemas.openxmlformats.org/officeDocument/2006/relationships/hyperlink" Target="http://bit.ly/2JXZJOd" TargetMode="External" /><Relationship Id="rId16" Type="http://schemas.openxmlformats.org/officeDocument/2006/relationships/hyperlink" Target="http://bit.ly/2qI2A1z" TargetMode="External" /><Relationship Id="rId17" Type="http://schemas.openxmlformats.org/officeDocument/2006/relationships/hyperlink" Target="http://bit.ly/2qI2A1z" TargetMode="External" /><Relationship Id="rId18" Type="http://schemas.openxmlformats.org/officeDocument/2006/relationships/hyperlink" Target="http://bit.ly/2JXZJOd" TargetMode="External" /><Relationship Id="rId19" Type="http://schemas.openxmlformats.org/officeDocument/2006/relationships/hyperlink" Target="http://bit.ly/2JXZJOd" TargetMode="External" /><Relationship Id="rId20" Type="http://schemas.openxmlformats.org/officeDocument/2006/relationships/hyperlink" Target="http://bit.ly/2qI2A1z" TargetMode="External" /><Relationship Id="rId21" Type="http://schemas.openxmlformats.org/officeDocument/2006/relationships/hyperlink" Target="http://bit.ly/2qI2A1z" TargetMode="External" /><Relationship Id="rId22" Type="http://schemas.openxmlformats.org/officeDocument/2006/relationships/hyperlink" Target="http://bit.ly/2JXZJOd" TargetMode="External" /><Relationship Id="rId23" Type="http://schemas.openxmlformats.org/officeDocument/2006/relationships/hyperlink" Target="http://bit.ly/2JXZJOd" TargetMode="External" /><Relationship Id="rId24" Type="http://schemas.openxmlformats.org/officeDocument/2006/relationships/hyperlink" Target="http://bit.ly/2qI2A1z" TargetMode="External" /><Relationship Id="rId25" Type="http://schemas.openxmlformats.org/officeDocument/2006/relationships/hyperlink" Target="http://bit.ly/2qI2A1z" TargetMode="External" /><Relationship Id="rId26" Type="http://schemas.openxmlformats.org/officeDocument/2006/relationships/hyperlink" Target="http://bit.ly/2JXZJOd" TargetMode="External" /><Relationship Id="rId27" Type="http://schemas.openxmlformats.org/officeDocument/2006/relationships/hyperlink" Target="https://twitter.com/awscloud_es/status/1125294908166819840" TargetMode="External" /><Relationship Id="rId28" Type="http://schemas.openxmlformats.org/officeDocument/2006/relationships/hyperlink" Target="https://twitter.com/awscloud_es/status/1125294908166819840" TargetMode="External" /><Relationship Id="rId29" Type="http://schemas.openxmlformats.org/officeDocument/2006/relationships/hyperlink" Target="https://vivianfrancos.com/metricas-lanzamiento-mundial-honor10-by-metricool/" TargetMode="External" /><Relationship Id="rId30" Type="http://schemas.openxmlformats.org/officeDocument/2006/relationships/hyperlink" Target="https://vivianfrancos.com/metricas-lanzamiento-mundial-honor10-by-metricool/" TargetMode="External" /><Relationship Id="rId31" Type="http://schemas.openxmlformats.org/officeDocument/2006/relationships/hyperlink" Target="https://vivianfrancos.com/unpacked-gran-evento-de-samsung/" TargetMode="External" /><Relationship Id="rId32" Type="http://schemas.openxmlformats.org/officeDocument/2006/relationships/hyperlink" Target="https://vivianfrancos.com/unpacked-gran-evento-de-samsung/" TargetMode="External" /><Relationship Id="rId33" Type="http://schemas.openxmlformats.org/officeDocument/2006/relationships/hyperlink" Target="https://vivianfrancos.com/unpacked-gran-evento-de-samsung/" TargetMode="External" /><Relationship Id="rId34" Type="http://schemas.openxmlformats.org/officeDocument/2006/relationships/hyperlink" Target="https://vivianfrancos.com/unpacked-gran-evento-de-samsung/" TargetMode="External" /><Relationship Id="rId35" Type="http://schemas.openxmlformats.org/officeDocument/2006/relationships/hyperlink" Target="https://vivianfrancos.com/unpacked-gran-evento-de-samsung/" TargetMode="External" /><Relationship Id="rId36" Type="http://schemas.openxmlformats.org/officeDocument/2006/relationships/hyperlink" Target="https://vivianfrancos.com/unpacked-gran-evento-de-samsung/" TargetMode="External" /><Relationship Id="rId37" Type="http://schemas.openxmlformats.org/officeDocument/2006/relationships/hyperlink" Target="https://vivianfrancos.com/unpacked-gran-evento-de-samsung/" TargetMode="External" /><Relationship Id="rId38" Type="http://schemas.openxmlformats.org/officeDocument/2006/relationships/hyperlink" Target="https://vivianfrancos.com/unpacked-gran-evento-de-samsung/" TargetMode="External" /><Relationship Id="rId39" Type="http://schemas.openxmlformats.org/officeDocument/2006/relationships/hyperlink" Target="https://vivianfrancos.com/unpacked-gran-evento-de-samsung/" TargetMode="External" /><Relationship Id="rId40" Type="http://schemas.openxmlformats.org/officeDocument/2006/relationships/hyperlink" Target="https://vivianfrancos.com/unpacked-gran-evento-de-samsung/" TargetMode="External" /><Relationship Id="rId41" Type="http://schemas.openxmlformats.org/officeDocument/2006/relationships/hyperlink" Target="https://vivianfrancos.com/unpacked-gran-evento-de-samsung/" TargetMode="External" /><Relationship Id="rId42" Type="http://schemas.openxmlformats.org/officeDocument/2006/relationships/hyperlink" Target="https://vivianfrancos.com/unpacked-gran-evento-de-samsung/" TargetMode="External" /><Relationship Id="rId43" Type="http://schemas.openxmlformats.org/officeDocument/2006/relationships/hyperlink" Target="https://vivianfrancos.com/unpacked-gran-evento-de-samsung/" TargetMode="External" /><Relationship Id="rId44" Type="http://schemas.openxmlformats.org/officeDocument/2006/relationships/hyperlink" Target="https://vivianfrancos.com/unpacked-gran-evento-de-samsung/" TargetMode="External" /><Relationship Id="rId45" Type="http://schemas.openxmlformats.org/officeDocument/2006/relationships/hyperlink" Target="https://twitter.com/raykolorenzo/status/1127140997886951424" TargetMode="External" /><Relationship Id="rId46" Type="http://schemas.openxmlformats.org/officeDocument/2006/relationships/hyperlink" Target="https://twitter.com/raykolorenzo/status/1127140997886951424" TargetMode="External" /><Relationship Id="rId47" Type="http://schemas.openxmlformats.org/officeDocument/2006/relationships/hyperlink" Target="https://twitter.com/raykolorenzo/status/1127140997886951424" TargetMode="External" /><Relationship Id="rId48" Type="http://schemas.openxmlformats.org/officeDocument/2006/relationships/hyperlink" Target="http://vivianfrancos.com/social-media-marketing-world-smmw19/" TargetMode="External" /><Relationship Id="rId49" Type="http://schemas.openxmlformats.org/officeDocument/2006/relationships/hyperlink" Target="http://vivianfrancos.com/social-media-marketing-world-smmw19/" TargetMode="External" /><Relationship Id="rId50" Type="http://schemas.openxmlformats.org/officeDocument/2006/relationships/hyperlink" Target="http://vivianfrancos.com/social-media-marketing-world-smmw19/" TargetMode="External" /><Relationship Id="rId51" Type="http://schemas.openxmlformats.org/officeDocument/2006/relationships/hyperlink" Target="http://vivianfrancos.com/social-media-marketing-world-smmw19/" TargetMode="External" /><Relationship Id="rId52" Type="http://schemas.openxmlformats.org/officeDocument/2006/relationships/hyperlink" Target="http://vivianfrancos.com/social-media-marketing-world-smmw19/" TargetMode="External" /><Relationship Id="rId53" Type="http://schemas.openxmlformats.org/officeDocument/2006/relationships/hyperlink" Target="http://vivianfrancos.com/social-media-marketing-world-smmw19/" TargetMode="External" /><Relationship Id="rId54" Type="http://schemas.openxmlformats.org/officeDocument/2006/relationships/hyperlink" Target="http://vivianfrancos.com/social-media-marketing-world-smmw19/" TargetMode="External" /><Relationship Id="rId55" Type="http://schemas.openxmlformats.org/officeDocument/2006/relationships/hyperlink" Target="http://vivianfrancos.com/social-media-marketing-world-smmw19/" TargetMode="External" /><Relationship Id="rId56" Type="http://schemas.openxmlformats.org/officeDocument/2006/relationships/hyperlink" Target="http://vivianfrancos.com/social-media-marketing-world-smmw19/" TargetMode="External" /><Relationship Id="rId57" Type="http://schemas.openxmlformats.org/officeDocument/2006/relationships/hyperlink" Target="http://vivianfrancos.com/social-media-marketing-world-smmw19/" TargetMode="External" /><Relationship Id="rId58" Type="http://schemas.openxmlformats.org/officeDocument/2006/relationships/hyperlink" Target="http://vivianfrancos.com/social-media-marketing-world-smmw19/" TargetMode="External" /><Relationship Id="rId59" Type="http://schemas.openxmlformats.org/officeDocument/2006/relationships/hyperlink" Target="http://vivianfrancos.com/social-media-marketing-world-smmw19/" TargetMode="External" /><Relationship Id="rId60" Type="http://schemas.openxmlformats.org/officeDocument/2006/relationships/hyperlink" Target="http://vivianfrancos.com/social-media-marketing-world-smmw19/" TargetMode="External" /><Relationship Id="rId61" Type="http://schemas.openxmlformats.org/officeDocument/2006/relationships/hyperlink" Target="http://vivianfrancos.com/social-media-marketing-world-smmw19/" TargetMode="External" /><Relationship Id="rId62" Type="http://schemas.openxmlformats.org/officeDocument/2006/relationships/hyperlink" Target="http://vivianfrancos.com/social-media-marketing-world-smmw19/" TargetMode="External" /><Relationship Id="rId63" Type="http://schemas.openxmlformats.org/officeDocument/2006/relationships/hyperlink" Target="http://vivianfrancos.com/social-media-marketing-world-smmw19/" TargetMode="External" /><Relationship Id="rId64" Type="http://schemas.openxmlformats.org/officeDocument/2006/relationships/hyperlink" Target="https://vivianfrancos.com/metricas-de-cebit18-alcanzan-mas-de-800-visitas/" TargetMode="External" /><Relationship Id="rId65" Type="http://schemas.openxmlformats.org/officeDocument/2006/relationships/hyperlink" Target="https://vivianfrancos.com/metricas-de-cebit18-alcanzan-mas-de-800-visitas/" TargetMode="External" /><Relationship Id="rId66" Type="http://schemas.openxmlformats.org/officeDocument/2006/relationships/hyperlink" Target="https://vivianfrancos.com/lo-mejor-de-des2018-digital-business-world-congress/" TargetMode="External" /><Relationship Id="rId67" Type="http://schemas.openxmlformats.org/officeDocument/2006/relationships/hyperlink" Target="https://vivianfrancos.com/lo-mejor-de-des2018-digital-business-world-congress/" TargetMode="External" /><Relationship Id="rId68" Type="http://schemas.openxmlformats.org/officeDocument/2006/relationships/hyperlink" Target="https://vivianfrancos.com/lo-mejor-de-des2018-digital-business-world-congress/" TargetMode="External" /><Relationship Id="rId69" Type="http://schemas.openxmlformats.org/officeDocument/2006/relationships/hyperlink" Target="https://vivianfrancos.com/lo-mejor-de-des2018-digital-business-world-congress/" TargetMode="External" /><Relationship Id="rId70" Type="http://schemas.openxmlformats.org/officeDocument/2006/relationships/hyperlink" Target="https://vivianfrancos.com/informe-del-impacto-en-twitter-de-la-ix-semana-de-las-redes-sociales-y-la-comunicacion-redessocialescyl/" TargetMode="External" /><Relationship Id="rId71" Type="http://schemas.openxmlformats.org/officeDocument/2006/relationships/hyperlink" Target="https://vivianfrancos.com/informe-del-impacto-en-twitter-de-la-ix-semana-de-las-redes-sociales-y-la-comunicacion-redessocialescyl/" TargetMode="External" /><Relationship Id="rId72" Type="http://schemas.openxmlformats.org/officeDocument/2006/relationships/hyperlink" Target="https://vivianfrancos.com/lo-mejor-de-des2018-digital-business-world-congress/" TargetMode="External" /><Relationship Id="rId73" Type="http://schemas.openxmlformats.org/officeDocument/2006/relationships/hyperlink" Target="https://vivianfrancos.com/lo-mejor-de-des2018-digital-business-world-congress/" TargetMode="External" /><Relationship Id="rId74" Type="http://schemas.openxmlformats.org/officeDocument/2006/relationships/hyperlink" Target="https://vivianfrancos.com/lo-mejor-de-des2018-digital-business-world-congress/" TargetMode="External" /><Relationship Id="rId75" Type="http://schemas.openxmlformats.org/officeDocument/2006/relationships/hyperlink" Target="https://vivianfrancos.com/lo-mejor-de-des2018-digital-business-world-congress/" TargetMode="External" /><Relationship Id="rId76" Type="http://schemas.openxmlformats.org/officeDocument/2006/relationships/hyperlink" Target="https://vivianfrancos.com/metricas-eventos-hemesic/" TargetMode="External" /><Relationship Id="rId77" Type="http://schemas.openxmlformats.org/officeDocument/2006/relationships/hyperlink" Target="https://vivianfrancos.com/metricas-eventos-hemesic/" TargetMode="External" /><Relationship Id="rId78" Type="http://schemas.openxmlformats.org/officeDocument/2006/relationships/hyperlink" Target="https://vivianfrancos.com/estrategias-para-buscar-empleo-con-una-combinacion-de-hashtags/" TargetMode="External" /><Relationship Id="rId79" Type="http://schemas.openxmlformats.org/officeDocument/2006/relationships/hyperlink" Target="https://vivianfrancos.com/estrategias-para-buscar-empleo-con-una-combinacion-de-hashtags/" TargetMode="External" /><Relationship Id="rId80" Type="http://schemas.openxmlformats.org/officeDocument/2006/relationships/hyperlink" Target="https://vivianfrancos.com/ganar-confianza-para-vender-online-ecommerce/" TargetMode="External" /><Relationship Id="rId81" Type="http://schemas.openxmlformats.org/officeDocument/2006/relationships/hyperlink" Target="https://vivianfrancos.com/ganar-confianza-para-vender-online-ecommerce/" TargetMode="External" /><Relationship Id="rId82" Type="http://schemas.openxmlformats.org/officeDocument/2006/relationships/hyperlink" Target="http://www.cuatromedios.com.ar/articulo/tecnologia-y-ciencia/especialista-seohashtag-vivian-francos-colabora-estrategia-digital-4medios/20180711095705002583.html" TargetMode="External" /><Relationship Id="rId83" Type="http://schemas.openxmlformats.org/officeDocument/2006/relationships/hyperlink" Target="http://www.cuatromedios.com.ar/articulo/tecnologia-y-ciencia/especialista-seohashtag-vivian-francos-colabora-estrategia-digital-4medios/20180711095705002583.html" TargetMode="External" /><Relationship Id="rId84" Type="http://schemas.openxmlformats.org/officeDocument/2006/relationships/hyperlink" Target="http://www.cuatromedios.com.ar/articulo/tecnologia-y-ciencia/especialista-seohashtag-vivian-francos-colabora-estrategia-digital-4medios/20180711095705002583.html" TargetMode="External" /><Relationship Id="rId85" Type="http://schemas.openxmlformats.org/officeDocument/2006/relationships/hyperlink" Target="http://bit.ly/2qI2A1z" TargetMode="External" /><Relationship Id="rId86" Type="http://schemas.openxmlformats.org/officeDocument/2006/relationships/hyperlink" Target="http://lb.benchmarkemail.com/listbuilder/signupnew?om9I%252B75JX6EpQP8Nx3GRgf5pwVnAjsSIsJ07ygDegxQQ9amXwphcsjfHHgwq1mA1" TargetMode="External" /><Relationship Id="rId87" Type="http://schemas.openxmlformats.org/officeDocument/2006/relationships/hyperlink" Target="http://bit.ly/2qI2A1z" TargetMode="External" /><Relationship Id="rId88" Type="http://schemas.openxmlformats.org/officeDocument/2006/relationships/hyperlink" Target="http://lb.benchmarkemail.com/listbuilder/signupnew?om9I%252B75JX6EpQP8Nx3GRgf5pwVnAjsSIsJ07ygDegxQQ9amXwphcsjfHHgwq1mA1" TargetMode="External" /><Relationship Id="rId89" Type="http://schemas.openxmlformats.org/officeDocument/2006/relationships/hyperlink" Target="http://bit.ly/2qI2A1z" TargetMode="External" /><Relationship Id="rId90" Type="http://schemas.openxmlformats.org/officeDocument/2006/relationships/hyperlink" Target="http://bit.ly/2qI2A1z" TargetMode="External" /><Relationship Id="rId91" Type="http://schemas.openxmlformats.org/officeDocument/2006/relationships/hyperlink" Target="http://lb.benchmarkemail.com/listbuilder/signupnew?om9I%252B75JX6EpQP8Nx3GRgf5pwVnAjsSIsJ07ygDegxQQ9amXwphcsjfHHgwq1mA1" TargetMode="External" /><Relationship Id="rId92" Type="http://schemas.openxmlformats.org/officeDocument/2006/relationships/hyperlink" Target="http://bit.ly/2qI2A1z" TargetMode="External" /><Relationship Id="rId93" Type="http://schemas.openxmlformats.org/officeDocument/2006/relationships/hyperlink" Target="http://lb.benchmarkemail.com/listbuilder/signupnew?om9I%252B75JX6EpQP8Nx3GRgf5pwVnAjsSIsJ07ygDegxQQ9amXwphcsjfHHgwq1mA1" TargetMode="External" /><Relationship Id="rId94" Type="http://schemas.openxmlformats.org/officeDocument/2006/relationships/hyperlink" Target="http://bit.ly/2qI2A1z" TargetMode="External" /><Relationship Id="rId95" Type="http://schemas.openxmlformats.org/officeDocument/2006/relationships/hyperlink" Target="https://vivianfrancos.com/b2bsalescongress-segunda-edicion/" TargetMode="External" /><Relationship Id="rId96" Type="http://schemas.openxmlformats.org/officeDocument/2006/relationships/hyperlink" Target="https://vivianfrancos.com/b2bsalescongress-segunda-edicion/" TargetMode="External" /><Relationship Id="rId97" Type="http://schemas.openxmlformats.org/officeDocument/2006/relationships/hyperlink" Target="https://vivianfrancos.com/b2bsalescongress-segunda-edicion/" TargetMode="External" /><Relationship Id="rId98" Type="http://schemas.openxmlformats.org/officeDocument/2006/relationships/hyperlink" Target="https://vivianfrancos.com/b2bsalescongress-segunda-edicion/" TargetMode="External" /><Relationship Id="rId99" Type="http://schemas.openxmlformats.org/officeDocument/2006/relationships/hyperlink" Target="http://metricool.com/es" TargetMode="External" /><Relationship Id="rId100" Type="http://schemas.openxmlformats.org/officeDocument/2006/relationships/hyperlink" Target="https://vivianfrancos.com/a-la-espera-del-dsmvalencia-comparto-metricas-dsm18-dsm2018/" TargetMode="External" /><Relationship Id="rId101" Type="http://schemas.openxmlformats.org/officeDocument/2006/relationships/hyperlink" Target="https://vivianfrancos.com/a-la-espera-del-dsmvalencia-comparto-metricas-dsm18-dsm2018/" TargetMode="External" /><Relationship Id="rId102" Type="http://schemas.openxmlformats.org/officeDocument/2006/relationships/hyperlink" Target="https://vivianfrancos.com/a-la-espera-del-dsmvalencia-comparto-metricas-dsm18-dsm2018/" TargetMode="External" /><Relationship Id="rId103" Type="http://schemas.openxmlformats.org/officeDocument/2006/relationships/hyperlink" Target="https://vivianfrancos.com/el-hashtag-como-termometro-politico-antes-de-las-elecciones-en-espana/" TargetMode="External" /><Relationship Id="rId104" Type="http://schemas.openxmlformats.org/officeDocument/2006/relationships/hyperlink" Target="http://bit.ly/2JXZJOd" TargetMode="External" /><Relationship Id="rId105" Type="http://schemas.openxmlformats.org/officeDocument/2006/relationships/hyperlink" Target="https://vivianfrancos.com/usar-hashtags-para-crear-temas-de-conversacion-en-grupos-abiertos-usando-los-hilos-de-twitter/" TargetMode="External" /><Relationship Id="rId106" Type="http://schemas.openxmlformats.org/officeDocument/2006/relationships/hyperlink" Target="https://vivianfrancos.com/usar-hashtags-para-crear-temas-de-conversacion-en-grupos-abiertos-usando-los-hilos-de-twitter/" TargetMode="External" /><Relationship Id="rId107" Type="http://schemas.openxmlformats.org/officeDocument/2006/relationships/hyperlink" Target="https://www.youtube.com/channel/UCT2t7sQp0Qyi9dxuckjOWAw?sub_confirmation=1" TargetMode="External" /><Relationship Id="rId108" Type="http://schemas.openxmlformats.org/officeDocument/2006/relationships/hyperlink" Target="https://vivianfrancos.com/los-hashtags-grande-aliados-de-la-marca-y-enemigos-de-la-mala-reputacion-en-twitter/" TargetMode="External" /><Relationship Id="rId109" Type="http://schemas.openxmlformats.org/officeDocument/2006/relationships/hyperlink" Target="https://vivianfrancos.com/la-fragilidad-de-la-reputacion-digital-en-la-era-del-hashtag/" TargetMode="External" /><Relationship Id="rId110" Type="http://schemas.openxmlformats.org/officeDocument/2006/relationships/hyperlink" Target="https://vivianfrancos.com/aplicaciones-para-organizar-tu-evento/" TargetMode="External" /><Relationship Id="rId111" Type="http://schemas.openxmlformats.org/officeDocument/2006/relationships/hyperlink" Target="https://vivianfrancos.com/promarketingday-2019-conoce-todas-sus-metricas/" TargetMode="External" /><Relationship Id="rId112" Type="http://schemas.openxmlformats.org/officeDocument/2006/relationships/hyperlink" Target="https://vivianfrancos.com/como-impulsar-el-hashtag-de-su-evento/" TargetMode="External" /><Relationship Id="rId113" Type="http://schemas.openxmlformats.org/officeDocument/2006/relationships/hyperlink" Target="https://vivianfrancos.com/the-hashtag-power-10-recomendaciones-antes-de-presionar-la-tecla/" TargetMode="External" /><Relationship Id="rId114" Type="http://schemas.openxmlformats.org/officeDocument/2006/relationships/hyperlink" Target="http://bit.ly/2JXZJOd" TargetMode="External" /><Relationship Id="rId115" Type="http://schemas.openxmlformats.org/officeDocument/2006/relationships/hyperlink" Target="https://vivianfrancos.com/hashtags-una-guia-para-principiantes-y-como-usarlos-eficazmente/" TargetMode="External" /><Relationship Id="rId116" Type="http://schemas.openxmlformats.org/officeDocument/2006/relationships/hyperlink" Target="https://www.youtube.com/channel/UCT2t7sQp0Qyi9dxuckjOWAw?sub_confirmation=1" TargetMode="External" /><Relationship Id="rId117" Type="http://schemas.openxmlformats.org/officeDocument/2006/relationships/hyperlink" Target="https://vivianfrancos.com/mas-consejos-para-hashtags-que-conviertan/" TargetMode="External" /><Relationship Id="rId118" Type="http://schemas.openxmlformats.org/officeDocument/2006/relationships/hyperlink" Target="https://vivianfrancos.com/la-combinacion-perfecta-hashtag-para-las-ecommerce/" TargetMode="External" /><Relationship Id="rId119" Type="http://schemas.openxmlformats.org/officeDocument/2006/relationships/hyperlink" Target="https://vivianfrancos.com/hashtag-games-sigue-los-juegos-por-su-hashtag/" TargetMode="External" /><Relationship Id="rId120" Type="http://schemas.openxmlformats.org/officeDocument/2006/relationships/hyperlink" Target="https://vivianfrancos.com/ganar-confianza-para-vender-online-ecommerce/" TargetMode="External" /><Relationship Id="rId121" Type="http://schemas.openxmlformats.org/officeDocument/2006/relationships/hyperlink" Target="https://vivianfrancos.com/hashtags-en-facebook-lo-confirmo-son-realmente-necesarios/" TargetMode="External" /><Relationship Id="rId122" Type="http://schemas.openxmlformats.org/officeDocument/2006/relationships/hyperlink" Target="https://vivianfrancos.com/el-hashtag-como-termometro-politico-antes-de-las-elecciones-en-espana/" TargetMode="External" /><Relationship Id="rId123" Type="http://schemas.openxmlformats.org/officeDocument/2006/relationships/hyperlink" Target="https://vivianfrancos.com/usar-hashtags-para-crear-temas-de-conversacion-en-grupos-abiertos-usando-los-hilos-de-twitter/" TargetMode="External" /><Relationship Id="rId124" Type="http://schemas.openxmlformats.org/officeDocument/2006/relationships/hyperlink" Target="https://vivianfrancos.com/como-registrar-un-hashtag-para-fortalecer-su-marca/" TargetMode="External" /><Relationship Id="rId125" Type="http://schemas.openxmlformats.org/officeDocument/2006/relationships/hyperlink" Target="https://vivianfrancos.com/los-hashtags-grande-aliados-de-la-marca-y-enemigos-de-la-mala-reputacion-en-twitter/" TargetMode="External" /><Relationship Id="rId126" Type="http://schemas.openxmlformats.org/officeDocument/2006/relationships/hyperlink" Target="https://vivianfrancos.com/la-fragilidad-de-la-reputacion-digital-en-la-era-del-hashtag/" TargetMode="External" /><Relationship Id="rId127" Type="http://schemas.openxmlformats.org/officeDocument/2006/relationships/hyperlink" Target="https://vivianfrancos.com/principales-cuentas-twitter-para-buscar-empleo-con-hashtag/" TargetMode="External" /><Relationship Id="rId128" Type="http://schemas.openxmlformats.org/officeDocument/2006/relationships/hyperlink" Target="https://vivianfrancos.com/promarketingday-2019-conoce-todas-sus-metricas/" TargetMode="External" /><Relationship Id="rId129" Type="http://schemas.openxmlformats.org/officeDocument/2006/relationships/hyperlink" Target="https://vivianfrancos.com/the-hashtag-power-10-recomendaciones-antes-de-presionar-la-tecla/" TargetMode="External" /><Relationship Id="rId130" Type="http://schemas.openxmlformats.org/officeDocument/2006/relationships/hyperlink" Target="https://vivianfrancos.com/hashtags-una-guia-para-principiantes-y-como-usarlos-eficazmente/" TargetMode="External" /><Relationship Id="rId131" Type="http://schemas.openxmlformats.org/officeDocument/2006/relationships/hyperlink" Target="https://vivianfrancos.com/hugbcn-metricas-evento-by-metricool/" TargetMode="External" /><Relationship Id="rId132" Type="http://schemas.openxmlformats.org/officeDocument/2006/relationships/hyperlink" Target="https://vivianfrancos.com/hashtag-games-sigue-los-juegos-por-su-hashtag/" TargetMode="External" /><Relationship Id="rId133" Type="http://schemas.openxmlformats.org/officeDocument/2006/relationships/hyperlink" Target="https://vivianfrancos.com/hashtags-en-facebook-lo-confirmo-son-realmente-necesarios/" TargetMode="External" /><Relationship Id="rId134" Type="http://schemas.openxmlformats.org/officeDocument/2006/relationships/hyperlink" Target="https://vivianfrancos.com/como-registrar-un-hashtag-para-fortalecer-su-marca/" TargetMode="External" /><Relationship Id="rId135" Type="http://schemas.openxmlformats.org/officeDocument/2006/relationships/hyperlink" Target="https://vivianfrancos.com/principales-cuentas-twitter-para-buscar-empleo-con-hashtag/" TargetMode="External" /><Relationship Id="rId136" Type="http://schemas.openxmlformats.org/officeDocument/2006/relationships/hyperlink" Target="https://www.youtube.com/watch?v=YBP1pTSHZuE&amp;t=4s" TargetMode="External" /><Relationship Id="rId137" Type="http://schemas.openxmlformats.org/officeDocument/2006/relationships/hyperlink" Target="http://bit.ly/2JXZJOd" TargetMode="External" /><Relationship Id="rId138" Type="http://schemas.openxmlformats.org/officeDocument/2006/relationships/hyperlink" Target="https://vivianfrancos.com/fechas-y-metricas-de-eventos-seohashtag/" TargetMode="External" /><Relationship Id="rId139" Type="http://schemas.openxmlformats.org/officeDocument/2006/relationships/hyperlink" Target="https://www.youtube.com/channel/UCT2t7sQp0Qyi9dxuckjOWAw?sub_confirmation=1" TargetMode="External" /><Relationship Id="rId140" Type="http://schemas.openxmlformats.org/officeDocument/2006/relationships/hyperlink" Target="https://vivianfrancos.com/hashtag-y-eventos-online-la-formula-del-exito-para-tu-marca/" TargetMode="External" /><Relationship Id="rId141" Type="http://schemas.openxmlformats.org/officeDocument/2006/relationships/hyperlink" Target="https://vivianfrancos.com/" TargetMode="External" /><Relationship Id="rId142" Type="http://schemas.openxmlformats.org/officeDocument/2006/relationships/hyperlink" Target="https://vivianfrancos.com/como-los-hashtags-en-tu-descripcion-de-youtube-mejoran-tu-visibilidad/" TargetMode="External" /><Relationship Id="rId143" Type="http://schemas.openxmlformats.org/officeDocument/2006/relationships/hyperlink" Target="https://www.lavanguardia.com/tecnologia/internet/20190425/461858689796/mark-zuckerberg-facebook-usuarios-millones-video-seo-ext.html" TargetMode="External" /><Relationship Id="rId144" Type="http://schemas.openxmlformats.org/officeDocument/2006/relationships/hyperlink" Target="https://vivianfrancos.com/25-acciones-para-posicionar-el-hashtag-de-tu-evento/" TargetMode="External" /><Relationship Id="rId145" Type="http://schemas.openxmlformats.org/officeDocument/2006/relationships/hyperlink" Target="https://vivianfrancos.com/hashtag-y-eventos-online-la-formula-del-exito-para-tu-marca/" TargetMode="External" /><Relationship Id="rId146" Type="http://schemas.openxmlformats.org/officeDocument/2006/relationships/hyperlink" Target="http://bit.ly/2JXZJOd" TargetMode="External" /><Relationship Id="rId147" Type="http://schemas.openxmlformats.org/officeDocument/2006/relationships/hyperlink" Target="https://vivianfrancos.com/" TargetMode="External" /><Relationship Id="rId148" Type="http://schemas.openxmlformats.org/officeDocument/2006/relationships/hyperlink" Target="https://www.youtube.com/channel/UCT2t7sQp0Qyi9dxuckjOWAw?sub_confirmation=1" TargetMode="External" /><Relationship Id="rId149" Type="http://schemas.openxmlformats.org/officeDocument/2006/relationships/hyperlink" Target="https://vivianfrancos.com/como-convertir-las-impresiones-en-profit-desde-seohashtag/" TargetMode="External" /><Relationship Id="rId150" Type="http://schemas.openxmlformats.org/officeDocument/2006/relationships/hyperlink" Target="https://vivianfrancos.com/como-los-hashtags-en-youtube-mejoran-tu-visibilidad/" TargetMode="External" /><Relationship Id="rId151" Type="http://schemas.openxmlformats.org/officeDocument/2006/relationships/hyperlink" Target="https://vivianfrancos.com/msignite-con-metricas-infinitas/" TargetMode="External" /><Relationship Id="rId152" Type="http://schemas.openxmlformats.org/officeDocument/2006/relationships/hyperlink" Target="https://vivianfrancos.com/25-acciones-para-posicionar-el-hashtag-de-tu-evento/" TargetMode="External" /><Relationship Id="rId153" Type="http://schemas.openxmlformats.org/officeDocument/2006/relationships/hyperlink" Target="https://vivianfrancos.com/consejos-para-usar-hashtags-al-publicar-articulos-en-linkedin/" TargetMode="External" /><Relationship Id="rId154" Type="http://schemas.openxmlformats.org/officeDocument/2006/relationships/hyperlink" Target="https://vivianfrancos.com/infoproducto-de-0-cero-a-202-000-impresiones-en-24-horas/" TargetMode="External" /><Relationship Id="rId155" Type="http://schemas.openxmlformats.org/officeDocument/2006/relationships/hyperlink" Target="https://vivianfrancos.com/los-e-sports-ya-usan-hashtag-para-atraer-mayores-audiencias/" TargetMode="External" /><Relationship Id="rId156" Type="http://schemas.openxmlformats.org/officeDocument/2006/relationships/hyperlink" Target="https://vivianfrancos.com/usar-hashtags-para-crear-temas-de-conversacion-en-grupos-abiertos-usando-los-hilos-de-twitter/" TargetMode="External" /><Relationship Id="rId157" Type="http://schemas.openxmlformats.org/officeDocument/2006/relationships/hyperlink" Target="https://vivianfrancos.com/como-convertir-las-impresiones-en-profit-desde-seohashtag/" TargetMode="External" /><Relationship Id="rId158" Type="http://schemas.openxmlformats.org/officeDocument/2006/relationships/hyperlink" Target="https://vivianfrancos.com/msignite-con-metricas-infinitas/" TargetMode="External" /><Relationship Id="rId159" Type="http://schemas.openxmlformats.org/officeDocument/2006/relationships/hyperlink" Target="http://bit.ly/2JXZJOd" TargetMode="External" /><Relationship Id="rId160" Type="http://schemas.openxmlformats.org/officeDocument/2006/relationships/hyperlink" Target="https://vivianfrancos.com/consejos-para-usar-hashtags-al-publicar-articulos-en-linkedin/" TargetMode="External" /><Relationship Id="rId161" Type="http://schemas.openxmlformats.org/officeDocument/2006/relationships/hyperlink" Target="https://vivianfrancos.com/aplicaciones-para-organizar-tu-evento/" TargetMode="External" /><Relationship Id="rId162" Type="http://schemas.openxmlformats.org/officeDocument/2006/relationships/hyperlink" Target="https://www.20minutos.es/noticia/3639672/0/vulnerabilidad-whatsapp-software-espia-spyware-llamadas/?utm_source=twitter.com&amp;utm_medium=smm&amp;utm_campaign=noticias" TargetMode="External" /><Relationship Id="rId163" Type="http://schemas.openxmlformats.org/officeDocument/2006/relationships/hyperlink" Target="https://vivianfrancos.com/como-impulsar-el-hashtag-de-su-evento/" TargetMode="External" /><Relationship Id="rId164" Type="http://schemas.openxmlformats.org/officeDocument/2006/relationships/hyperlink" Target="https://elpais.com/tecnologia/2019/05/14/actualidad/1557840403_890898.html?id_externo_rsoc=TW_CM_TEC" TargetMode="External" /><Relationship Id="rId165" Type="http://schemas.openxmlformats.org/officeDocument/2006/relationships/hyperlink" Target="https://www.youtube.com/channel/UCT2t7sQp0Qyi9dxuckjOWAw?sub_confirmation=1" TargetMode="External" /><Relationship Id="rId166" Type="http://schemas.openxmlformats.org/officeDocument/2006/relationships/hyperlink" Target="https://vivianfrancos.com/infoproducto-de-0-cero-a-202-000-impresiones-en-24-horas/" TargetMode="External" /><Relationship Id="rId167" Type="http://schemas.openxmlformats.org/officeDocument/2006/relationships/hyperlink" Target="https://vivianfrancos.com/mas-consejos-para-hashtags-que-conviertan/" TargetMode="External" /><Relationship Id="rId168" Type="http://schemas.openxmlformats.org/officeDocument/2006/relationships/hyperlink" Target="https://vivianfrancos.com/los-e-sports-ya-usan-hashtag-para-atraer-mayores-audiencias/" TargetMode="External" /><Relationship Id="rId169" Type="http://schemas.openxmlformats.org/officeDocument/2006/relationships/hyperlink" Target="https://vivianfrancos.com/la-combinacion-perfecta-hashtag-para-las-ecommerce/" TargetMode="External" /><Relationship Id="rId170" Type="http://schemas.openxmlformats.org/officeDocument/2006/relationships/hyperlink" Target="https://pbs.twimg.com/media/D55l1EYXkAA6nlO.jpg" TargetMode="External" /><Relationship Id="rId171" Type="http://schemas.openxmlformats.org/officeDocument/2006/relationships/hyperlink" Target="https://pbs.twimg.com/media/D564OhyXsAAsGNg.jpg" TargetMode="External" /><Relationship Id="rId172" Type="http://schemas.openxmlformats.org/officeDocument/2006/relationships/hyperlink" Target="https://pbs.twimg.com/media/D564OhyXsAAsGNg.jpg" TargetMode="External" /><Relationship Id="rId173" Type="http://schemas.openxmlformats.org/officeDocument/2006/relationships/hyperlink" Target="https://pbs.twimg.com/media/D58Kn75W4AEfuun.jpg" TargetMode="External" /><Relationship Id="rId174" Type="http://schemas.openxmlformats.org/officeDocument/2006/relationships/hyperlink" Target="https://pbs.twimg.com/media/D6BUNsVW4AAFJNh.jpg" TargetMode="External" /><Relationship Id="rId175" Type="http://schemas.openxmlformats.org/officeDocument/2006/relationships/hyperlink" Target="https://pbs.twimg.com/media/D6D5AmiW0AcBsyi.jpg" TargetMode="External" /><Relationship Id="rId176" Type="http://schemas.openxmlformats.org/officeDocument/2006/relationships/hyperlink" Target="https://pbs.twimg.com/media/D6D5AmiW0AcBsyi.jpg" TargetMode="External" /><Relationship Id="rId177" Type="http://schemas.openxmlformats.org/officeDocument/2006/relationships/hyperlink" Target="https://pbs.twimg.com/media/D6EUebfWkAAhXUU.jpg" TargetMode="External" /><Relationship Id="rId178" Type="http://schemas.openxmlformats.org/officeDocument/2006/relationships/hyperlink" Target="https://pbs.twimg.com/media/D6JeEGsXsAM2J29.jpg" TargetMode="External" /><Relationship Id="rId179" Type="http://schemas.openxmlformats.org/officeDocument/2006/relationships/hyperlink" Target="https://pbs.twimg.com/media/D6LnZPoU8AAGUY8.jpg" TargetMode="External" /><Relationship Id="rId180" Type="http://schemas.openxmlformats.org/officeDocument/2006/relationships/hyperlink" Target="https://pbs.twimg.com/media/D6LnZPoU8AAGUY8.jpg" TargetMode="External" /><Relationship Id="rId181" Type="http://schemas.openxmlformats.org/officeDocument/2006/relationships/hyperlink" Target="https://pbs.twimg.com/media/D6MeU32UEAA8n-P.jpg" TargetMode="External" /><Relationship Id="rId182" Type="http://schemas.openxmlformats.org/officeDocument/2006/relationships/hyperlink" Target="https://pbs.twimg.com/media/D6Rn6iqXsAAz71B.jpg" TargetMode="External" /><Relationship Id="rId183" Type="http://schemas.openxmlformats.org/officeDocument/2006/relationships/hyperlink" Target="https://pbs.twimg.com/media/D6TxPpyXsAUJnl_.jpg" TargetMode="External" /><Relationship Id="rId184" Type="http://schemas.openxmlformats.org/officeDocument/2006/relationships/hyperlink" Target="https://pbs.twimg.com/media/D6TxPpyXsAUJnl_.jpg" TargetMode="External" /><Relationship Id="rId185" Type="http://schemas.openxmlformats.org/officeDocument/2006/relationships/hyperlink" Target="https://pbs.twimg.com/media/D6UoLScW4AATLUV.jpg" TargetMode="External" /><Relationship Id="rId186" Type="http://schemas.openxmlformats.org/officeDocument/2006/relationships/hyperlink" Target="https://pbs.twimg.com/media/D6ZxxeRX4AAGady.jpg" TargetMode="External" /><Relationship Id="rId187" Type="http://schemas.openxmlformats.org/officeDocument/2006/relationships/hyperlink" Target="https://pbs.twimg.com/media/D6b7GNdW4AA1d4Y.jpg" TargetMode="External" /><Relationship Id="rId188" Type="http://schemas.openxmlformats.org/officeDocument/2006/relationships/hyperlink" Target="https://pbs.twimg.com/media/D6b7GNdW4AA1d4Y.jpg" TargetMode="External" /><Relationship Id="rId189" Type="http://schemas.openxmlformats.org/officeDocument/2006/relationships/hyperlink" Target="https://pbs.twimg.com/media/D6do9WVW4AAehxe.jpg" TargetMode="External" /><Relationship Id="rId190" Type="http://schemas.openxmlformats.org/officeDocument/2006/relationships/hyperlink" Target="https://pbs.twimg.com/tweet_video_thumb/D6C1RxnXsAAHZZJ.jpg" TargetMode="External" /><Relationship Id="rId191" Type="http://schemas.openxmlformats.org/officeDocument/2006/relationships/hyperlink" Target="https://pbs.twimg.com/ext_tw_video_thumb/1127255833602068480/pu/img/d7sstgtDJYHMYmPE.jpg" TargetMode="External" /><Relationship Id="rId192" Type="http://schemas.openxmlformats.org/officeDocument/2006/relationships/hyperlink" Target="https://pbs.twimg.com/media/D6TSwxGW4AAZTnm.jpg" TargetMode="External" /><Relationship Id="rId193" Type="http://schemas.openxmlformats.org/officeDocument/2006/relationships/hyperlink" Target="https://pbs.twimg.com/ext_tw_video_thumb/1127255833602068480/pu/img/d7sstgtDJYHMYmPE.jpg" TargetMode="External" /><Relationship Id="rId194" Type="http://schemas.openxmlformats.org/officeDocument/2006/relationships/hyperlink" Target="https://pbs.twimg.com/media/D6TSwxGW4AAZTnm.jpg" TargetMode="External" /><Relationship Id="rId195" Type="http://schemas.openxmlformats.org/officeDocument/2006/relationships/hyperlink" Target="https://pbs.twimg.com/tweet_video_thumb/D6SH5PDWwAA1kzm.jpg" TargetMode="External" /><Relationship Id="rId196" Type="http://schemas.openxmlformats.org/officeDocument/2006/relationships/hyperlink" Target="https://pbs.twimg.com/ext_tw_video_thumb/1127255833602068480/pu/img/d7sstgtDJYHMYmPE.jpg" TargetMode="External" /><Relationship Id="rId197" Type="http://schemas.openxmlformats.org/officeDocument/2006/relationships/hyperlink" Target="https://pbs.twimg.com/media/D6TSwxGW4AAZTnm.jpg" TargetMode="External" /><Relationship Id="rId198" Type="http://schemas.openxmlformats.org/officeDocument/2006/relationships/hyperlink" Target="https://pbs.twimg.com/ext_tw_video_thumb/1127255833602068480/pu/img/d7sstgtDJYHMYmPE.jpg" TargetMode="External" /><Relationship Id="rId199" Type="http://schemas.openxmlformats.org/officeDocument/2006/relationships/hyperlink" Target="https://pbs.twimg.com/media/D6TSwxGW4AAZTnm.jpg" TargetMode="External" /><Relationship Id="rId200" Type="http://schemas.openxmlformats.org/officeDocument/2006/relationships/hyperlink" Target="https://pbs.twimg.com/ext_tw_video_thumb/1127151073280630784/pu/img/TM6ajrkurDh_IpPr.jpg" TargetMode="External" /><Relationship Id="rId201" Type="http://schemas.openxmlformats.org/officeDocument/2006/relationships/hyperlink" Target="https://pbs.twimg.com/tweet_video_thumb/D6R2CdKXoAMVaf8.jpg" TargetMode="External" /><Relationship Id="rId202" Type="http://schemas.openxmlformats.org/officeDocument/2006/relationships/hyperlink" Target="https://pbs.twimg.com/tweet_video_thumb/D6SH5PDWwAA1kzm.jpg" TargetMode="External" /><Relationship Id="rId203" Type="http://schemas.openxmlformats.org/officeDocument/2006/relationships/hyperlink" Target="https://pbs.twimg.com/ext_tw_video_thumb/1127201419667345408/pu/img/-snxRbQQKcqYRMHT.jpg" TargetMode="External" /><Relationship Id="rId204" Type="http://schemas.openxmlformats.org/officeDocument/2006/relationships/hyperlink" Target="https://pbs.twimg.com/ext_tw_video_thumb/1127255833602068480/pu/img/d7sstgtDJYHMYmPE.jpg" TargetMode="External" /><Relationship Id="rId205" Type="http://schemas.openxmlformats.org/officeDocument/2006/relationships/hyperlink" Target="https://pbs.twimg.com/media/D6TSwxGW4AAZTnm.jpg" TargetMode="External" /><Relationship Id="rId206" Type="http://schemas.openxmlformats.org/officeDocument/2006/relationships/hyperlink" Target="https://pbs.twimg.com/ext_tw_video_thumb/1127255833602068480/pu/img/d7sstgtDJYHMYmPE.jpg" TargetMode="External" /><Relationship Id="rId207" Type="http://schemas.openxmlformats.org/officeDocument/2006/relationships/hyperlink" Target="https://pbs.twimg.com/media/D6TSwxGW4AAZTnm.jpg" TargetMode="External" /><Relationship Id="rId208" Type="http://schemas.openxmlformats.org/officeDocument/2006/relationships/hyperlink" Target="https://pbs.twimg.com/ext_tw_video_thumb/1127255833602068480/pu/img/d7sstgtDJYHMYmPE.jpg" TargetMode="External" /><Relationship Id="rId209" Type="http://schemas.openxmlformats.org/officeDocument/2006/relationships/hyperlink" Target="https://pbs.twimg.com/media/D6TSwxGW4AAZTnm.jpg" TargetMode="External" /><Relationship Id="rId210" Type="http://schemas.openxmlformats.org/officeDocument/2006/relationships/hyperlink" Target="https://pbs.twimg.com/media/D6TTDJZWkAEi4GT.jpg" TargetMode="External" /><Relationship Id="rId211" Type="http://schemas.openxmlformats.org/officeDocument/2006/relationships/hyperlink" Target="https://pbs.twimg.com/media/D6TTDJZWkAEi4GT.jpg" TargetMode="External" /><Relationship Id="rId212" Type="http://schemas.openxmlformats.org/officeDocument/2006/relationships/hyperlink" Target="https://pbs.twimg.com/ext_tw_video_thumb/1127255833602068480/pu/img/d7sstgtDJYHMYmPE.jpg" TargetMode="External" /><Relationship Id="rId213" Type="http://schemas.openxmlformats.org/officeDocument/2006/relationships/hyperlink" Target="https://pbs.twimg.com/media/D6TSwxGW4AAZTnm.jpg" TargetMode="External" /><Relationship Id="rId214" Type="http://schemas.openxmlformats.org/officeDocument/2006/relationships/hyperlink" Target="https://pbs.twimg.com/media/D6TTDJZWkAEi4GT.jpg" TargetMode="External" /><Relationship Id="rId215" Type="http://schemas.openxmlformats.org/officeDocument/2006/relationships/hyperlink" Target="https://pbs.twimg.com/ext_tw_video_thumb/1127255833602068480/pu/img/d7sstgtDJYHMYmPE.jpg" TargetMode="External" /><Relationship Id="rId216" Type="http://schemas.openxmlformats.org/officeDocument/2006/relationships/hyperlink" Target="https://pbs.twimg.com/media/D6TSwxGW4AAZTnm.jpg" TargetMode="External" /><Relationship Id="rId217" Type="http://schemas.openxmlformats.org/officeDocument/2006/relationships/hyperlink" Target="https://pbs.twimg.com/media/D6TTDJZWkAEi4GT.jpg" TargetMode="External" /><Relationship Id="rId218" Type="http://schemas.openxmlformats.org/officeDocument/2006/relationships/hyperlink" Target="https://pbs.twimg.com/tweet_video_thumb/D6R2CdKXoAMVaf8.jpg" TargetMode="External" /><Relationship Id="rId219" Type="http://schemas.openxmlformats.org/officeDocument/2006/relationships/hyperlink" Target="https://pbs.twimg.com/tweet_video_thumb/D6SH5PDWwAA1kzm.jpg" TargetMode="External" /><Relationship Id="rId220" Type="http://schemas.openxmlformats.org/officeDocument/2006/relationships/hyperlink" Target="https://pbs.twimg.com/ext_tw_video_thumb/1127201419667345408/pu/img/-snxRbQQKcqYRMHT.jpg" TargetMode="External" /><Relationship Id="rId221" Type="http://schemas.openxmlformats.org/officeDocument/2006/relationships/hyperlink" Target="https://pbs.twimg.com/ext_tw_video_thumb/1127255833602068480/pu/img/d7sstgtDJYHMYmPE.jpg" TargetMode="External" /><Relationship Id="rId222" Type="http://schemas.openxmlformats.org/officeDocument/2006/relationships/hyperlink" Target="https://pbs.twimg.com/media/D6TSwxGW4AAZTnm.jpg" TargetMode="External" /><Relationship Id="rId223" Type="http://schemas.openxmlformats.org/officeDocument/2006/relationships/hyperlink" Target="https://pbs.twimg.com/media/D6TTDJZWkAEi4GT.jpg" TargetMode="External" /><Relationship Id="rId224" Type="http://schemas.openxmlformats.org/officeDocument/2006/relationships/hyperlink" Target="https://pbs.twimg.com/media/D6SYHvgXsAIcxXb.jpg" TargetMode="External" /><Relationship Id="rId225" Type="http://schemas.openxmlformats.org/officeDocument/2006/relationships/hyperlink" Target="https://pbs.twimg.com/media/D6SYHvgXsAIcxXb.jpg" TargetMode="External" /><Relationship Id="rId226" Type="http://schemas.openxmlformats.org/officeDocument/2006/relationships/hyperlink" Target="https://pbs.twimg.com/media/D6TTDJZWkAEi4GT.jpg" TargetMode="External" /><Relationship Id="rId227" Type="http://schemas.openxmlformats.org/officeDocument/2006/relationships/hyperlink" Target="https://pbs.twimg.com/media/D6TTDJZWkAEi4GT.jpg" TargetMode="External" /><Relationship Id="rId228" Type="http://schemas.openxmlformats.org/officeDocument/2006/relationships/hyperlink" Target="https://pbs.twimg.com/media/D6SYHvgXsAIcxXb.jpg" TargetMode="External" /><Relationship Id="rId229" Type="http://schemas.openxmlformats.org/officeDocument/2006/relationships/hyperlink" Target="https://pbs.twimg.com/tweet_video_thumb/D6RoCn7W4AERoiU.jpg" TargetMode="External" /><Relationship Id="rId230" Type="http://schemas.openxmlformats.org/officeDocument/2006/relationships/hyperlink" Target="https://pbs.twimg.com/ext_tw_video_thumb/1127151073280630784/pu/img/TM6ajrkurDh_IpPr.jpg" TargetMode="External" /><Relationship Id="rId231" Type="http://schemas.openxmlformats.org/officeDocument/2006/relationships/hyperlink" Target="https://pbs.twimg.com/tweet_video_thumb/D6R2CdKXoAMVaf8.jpg" TargetMode="External" /><Relationship Id="rId232" Type="http://schemas.openxmlformats.org/officeDocument/2006/relationships/hyperlink" Target="https://pbs.twimg.com/media/D6R_bJEWAAERYxL.jpg" TargetMode="External" /><Relationship Id="rId233" Type="http://schemas.openxmlformats.org/officeDocument/2006/relationships/hyperlink" Target="https://pbs.twimg.com/tweet_video_thumb/D6SH5PDWwAA1kzm.jpg" TargetMode="External" /><Relationship Id="rId234" Type="http://schemas.openxmlformats.org/officeDocument/2006/relationships/hyperlink" Target="https://pbs.twimg.com/media/D6SYHvgXsAIcxXb.jpg" TargetMode="External" /><Relationship Id="rId235" Type="http://schemas.openxmlformats.org/officeDocument/2006/relationships/hyperlink" Target="https://pbs.twimg.com/ext_tw_video_thumb/1127201419667345408/pu/img/-snxRbQQKcqYRMHT.jpg" TargetMode="External" /><Relationship Id="rId236" Type="http://schemas.openxmlformats.org/officeDocument/2006/relationships/hyperlink" Target="https://pbs.twimg.com/ext_tw_video_thumb/1127255833602068480/pu/img/d7sstgtDJYHMYmPE.jpg" TargetMode="External" /><Relationship Id="rId237" Type="http://schemas.openxmlformats.org/officeDocument/2006/relationships/hyperlink" Target="https://pbs.twimg.com/media/D6TSwxGW4AAZTnm.jpg" TargetMode="External" /><Relationship Id="rId238" Type="http://schemas.openxmlformats.org/officeDocument/2006/relationships/hyperlink" Target="https://pbs.twimg.com/media/D6TTDJZWkAEi4GT.jpg" TargetMode="External" /><Relationship Id="rId239" Type="http://schemas.openxmlformats.org/officeDocument/2006/relationships/hyperlink" Target="https://pbs.twimg.com/media/D6TTDJZWkAEi4GT.jpg" TargetMode="External" /><Relationship Id="rId240" Type="http://schemas.openxmlformats.org/officeDocument/2006/relationships/hyperlink" Target="https://pbs.twimg.com/ext_tw_video_thumb/1127255833602068480/pu/img/d7sstgtDJYHMYmPE.jpg" TargetMode="External" /><Relationship Id="rId241" Type="http://schemas.openxmlformats.org/officeDocument/2006/relationships/hyperlink" Target="https://pbs.twimg.com/media/D6TSwxGW4AAZTnm.jpg" TargetMode="External" /><Relationship Id="rId242" Type="http://schemas.openxmlformats.org/officeDocument/2006/relationships/hyperlink" Target="https://pbs.twimg.com/media/D6TTDJZWkAEi4GT.jpg" TargetMode="External" /><Relationship Id="rId243" Type="http://schemas.openxmlformats.org/officeDocument/2006/relationships/hyperlink" Target="https://pbs.twimg.com/media/D6TTDJZWkAEi4GT.jpg" TargetMode="External" /><Relationship Id="rId244" Type="http://schemas.openxmlformats.org/officeDocument/2006/relationships/hyperlink" Target="https://pbs.twimg.com/media/D6TTDJZWkAEi4GT.jpg" TargetMode="External" /><Relationship Id="rId245" Type="http://schemas.openxmlformats.org/officeDocument/2006/relationships/hyperlink" Target="https://pbs.twimg.com/tweet_video_thumb/D6ioE1_WkAEPorq.jpg" TargetMode="External" /><Relationship Id="rId246" Type="http://schemas.openxmlformats.org/officeDocument/2006/relationships/hyperlink" Target="https://pbs.twimg.com/tweet_video_thumb/D6ioE1_WkAEPorq.jpg" TargetMode="External" /><Relationship Id="rId247" Type="http://schemas.openxmlformats.org/officeDocument/2006/relationships/hyperlink" Target="https://pbs.twimg.com/tweet_video_thumb/D6ioE1_WkAEPorq.jpg" TargetMode="External" /><Relationship Id="rId248" Type="http://schemas.openxmlformats.org/officeDocument/2006/relationships/hyperlink" Target="https://pbs.twimg.com/tweet_video_thumb/D6ioE1_WkAEPorq.jpg" TargetMode="External" /><Relationship Id="rId249" Type="http://schemas.openxmlformats.org/officeDocument/2006/relationships/hyperlink" Target="https://pbs.twimg.com/tweet_video_thumb/D6i2nsjW0AALEBj.jpg" TargetMode="External" /><Relationship Id="rId250" Type="http://schemas.openxmlformats.org/officeDocument/2006/relationships/hyperlink" Target="https://pbs.twimg.com/media/D58pEnnXkAAWQvC.jpg" TargetMode="External" /><Relationship Id="rId251" Type="http://schemas.openxmlformats.org/officeDocument/2006/relationships/hyperlink" Target="https://pbs.twimg.com/media/D5-wGvIWsAA7FmD.jpg" TargetMode="External" /><Relationship Id="rId252" Type="http://schemas.openxmlformats.org/officeDocument/2006/relationships/hyperlink" Target="https://pbs.twimg.com/media/D6RPbN0WkAAlPcf.jpg" TargetMode="External" /><Relationship Id="rId253" Type="http://schemas.openxmlformats.org/officeDocument/2006/relationships/hyperlink" Target="https://pbs.twimg.com/media/D6TWdz7WsAACs13.jpg" TargetMode="External" /><Relationship Id="rId254" Type="http://schemas.openxmlformats.org/officeDocument/2006/relationships/hyperlink" Target="https://pbs.twimg.com/media/D6l1ySVWsAAahtO.jpg" TargetMode="External" /><Relationship Id="rId255" Type="http://schemas.openxmlformats.org/officeDocument/2006/relationships/hyperlink" Target="https://pbs.twimg.com/media/D58pEnnXkAAWQvC.jpg" TargetMode="External" /><Relationship Id="rId256" Type="http://schemas.openxmlformats.org/officeDocument/2006/relationships/hyperlink" Target="https://pbs.twimg.com/media/D5-wGvIWsAA7FmD.jpg" TargetMode="External" /><Relationship Id="rId257" Type="http://schemas.openxmlformats.org/officeDocument/2006/relationships/hyperlink" Target="https://pbs.twimg.com/media/D6RPbN0WkAAlPcf.jpg" TargetMode="External" /><Relationship Id="rId258" Type="http://schemas.openxmlformats.org/officeDocument/2006/relationships/hyperlink" Target="https://pbs.twimg.com/media/D6TWdz7WsAACs13.jpg" TargetMode="External" /><Relationship Id="rId259" Type="http://schemas.openxmlformats.org/officeDocument/2006/relationships/hyperlink" Target="https://pbs.twimg.com/media/D6l1ySVWsAAahtO.jpg" TargetMode="External" /><Relationship Id="rId260" Type="http://schemas.openxmlformats.org/officeDocument/2006/relationships/hyperlink" Target="https://pbs.twimg.com/tweet_video_thumb/D6mhNWFWkAIWBXz.jpg" TargetMode="External" /><Relationship Id="rId261" Type="http://schemas.openxmlformats.org/officeDocument/2006/relationships/hyperlink" Target="https://pbs.twimg.com/tweet_video_thumb/D6mhNWFWkAIWBXz.jpg" TargetMode="External" /><Relationship Id="rId262" Type="http://schemas.openxmlformats.org/officeDocument/2006/relationships/hyperlink" Target="https://pbs.twimg.com/media/D5aRgtlWsAwuqXW.jpg" TargetMode="External" /><Relationship Id="rId263" Type="http://schemas.openxmlformats.org/officeDocument/2006/relationships/hyperlink" Target="https://pbs.twimg.com/media/D5wO2FhW0AIXrGy.jpg" TargetMode="External" /><Relationship Id="rId264" Type="http://schemas.openxmlformats.org/officeDocument/2006/relationships/hyperlink" Target="https://pbs.twimg.com/media/D5_Lki6WAAEfKor.jpg" TargetMode="External" /><Relationship Id="rId265" Type="http://schemas.openxmlformats.org/officeDocument/2006/relationships/hyperlink" Target="https://pbs.twimg.com/media/D6jqKmcWsAIKQuh.jpg" TargetMode="External" /><Relationship Id="rId266" Type="http://schemas.openxmlformats.org/officeDocument/2006/relationships/hyperlink" Target="https://pbs.twimg.com/tweet_video_thumb/D6mhNWFWkAIWBXz.jpg" TargetMode="External" /><Relationship Id="rId267" Type="http://schemas.openxmlformats.org/officeDocument/2006/relationships/hyperlink" Target="https://pbs.twimg.com/tweet_video_thumb/D6mgYzHWAAAuPgq.jpg" TargetMode="External" /><Relationship Id="rId268" Type="http://schemas.openxmlformats.org/officeDocument/2006/relationships/hyperlink" Target="https://pbs.twimg.com/tweet_video_thumb/D6mhNWFWkAIWBXz.jpg" TargetMode="External" /><Relationship Id="rId269" Type="http://schemas.openxmlformats.org/officeDocument/2006/relationships/hyperlink" Target="https://pbs.twimg.com/media/D6nCIj_WwAANo8w.jpg" TargetMode="External" /><Relationship Id="rId270" Type="http://schemas.openxmlformats.org/officeDocument/2006/relationships/hyperlink" Target="https://pbs.twimg.com/tweet_video_thumb/D6mgYzHWAAAuPgq.jpg" TargetMode="External" /><Relationship Id="rId271" Type="http://schemas.openxmlformats.org/officeDocument/2006/relationships/hyperlink" Target="https://pbs.twimg.com/tweet_video_thumb/D6mhNWFWkAIWBXz.jpg" TargetMode="External" /><Relationship Id="rId272" Type="http://schemas.openxmlformats.org/officeDocument/2006/relationships/hyperlink" Target="https://pbs.twimg.com/media/D6nCIj_WwAANo8w.jpg" TargetMode="External" /><Relationship Id="rId273" Type="http://schemas.openxmlformats.org/officeDocument/2006/relationships/hyperlink" Target="https://pbs.twimg.com/tweet_video_thumb/D6mgYzHWAAAuPgq.jpg" TargetMode="External" /><Relationship Id="rId274" Type="http://schemas.openxmlformats.org/officeDocument/2006/relationships/hyperlink" Target="https://pbs.twimg.com/tweet_video_thumb/D6mhNWFWkAIWBXz.jpg" TargetMode="External" /><Relationship Id="rId275" Type="http://schemas.openxmlformats.org/officeDocument/2006/relationships/hyperlink" Target="https://pbs.twimg.com/media/D6nCIj_WwAANo8w.jpg" TargetMode="External" /><Relationship Id="rId276" Type="http://schemas.openxmlformats.org/officeDocument/2006/relationships/hyperlink" Target="https://pbs.twimg.com/tweet_video_thumb/D6mOW2CWkAExBZz.jpg" TargetMode="External" /><Relationship Id="rId277" Type="http://schemas.openxmlformats.org/officeDocument/2006/relationships/hyperlink" Target="https://pbs.twimg.com/tweet_video_thumb/D6mgYzHWAAAuPgq.jpg" TargetMode="External" /><Relationship Id="rId278" Type="http://schemas.openxmlformats.org/officeDocument/2006/relationships/hyperlink" Target="https://pbs.twimg.com/tweet_video_thumb/D6mhNWFWkAIWBXz.jpg" TargetMode="External" /><Relationship Id="rId279" Type="http://schemas.openxmlformats.org/officeDocument/2006/relationships/hyperlink" Target="https://pbs.twimg.com/media/D6nCIj_WwAANo8w.jpg" TargetMode="External" /><Relationship Id="rId280" Type="http://schemas.openxmlformats.org/officeDocument/2006/relationships/hyperlink" Target="https://pbs.twimg.com/tweet_video_thumb/D6mhNWFWkAIWBXz.jpg" TargetMode="External" /><Relationship Id="rId281" Type="http://schemas.openxmlformats.org/officeDocument/2006/relationships/hyperlink" Target="https://pbs.twimg.com/media/D6nCIj_WwAANo8w.jpg" TargetMode="External" /><Relationship Id="rId282" Type="http://schemas.openxmlformats.org/officeDocument/2006/relationships/hyperlink" Target="https://pbs.twimg.com/tweet_video_thumb/D6mhNWFWkAIWBXz.jpg" TargetMode="External" /><Relationship Id="rId283" Type="http://schemas.openxmlformats.org/officeDocument/2006/relationships/hyperlink" Target="https://pbs.twimg.com/media/D6nCIj_WwAANo8w.jpg" TargetMode="External" /><Relationship Id="rId284" Type="http://schemas.openxmlformats.org/officeDocument/2006/relationships/hyperlink" Target="https://pbs.twimg.com/media/D6nCIj_WwAANo8w.jpg" TargetMode="External" /><Relationship Id="rId285" Type="http://schemas.openxmlformats.org/officeDocument/2006/relationships/hyperlink" Target="https://pbs.twimg.com/tweet_video_thumb/D6mhNWFWkAIWBXz.jpg" TargetMode="External" /><Relationship Id="rId286" Type="http://schemas.openxmlformats.org/officeDocument/2006/relationships/hyperlink" Target="https://pbs.twimg.com/media/D6nCIj_WwAANo8w.jpg" TargetMode="External" /><Relationship Id="rId287" Type="http://schemas.openxmlformats.org/officeDocument/2006/relationships/hyperlink" Target="https://pbs.twimg.com/media/D6nCIj_WwAANo8w.jpg" TargetMode="External" /><Relationship Id="rId288" Type="http://schemas.openxmlformats.org/officeDocument/2006/relationships/hyperlink" Target="https://pbs.twimg.com/media/D6nCIj_WwAANo8w.jpg" TargetMode="External" /><Relationship Id="rId289" Type="http://schemas.openxmlformats.org/officeDocument/2006/relationships/hyperlink" Target="https://pbs.twimg.com/ext_tw_video_thumb/1127151073280630784/pu/img/TM6ajrkurDh_IpPr.jpg" TargetMode="External" /><Relationship Id="rId290" Type="http://schemas.openxmlformats.org/officeDocument/2006/relationships/hyperlink" Target="https://pbs.twimg.com/media/D6R_bJEWAAERYxL.jpg" TargetMode="External" /><Relationship Id="rId291" Type="http://schemas.openxmlformats.org/officeDocument/2006/relationships/hyperlink" Target="https://pbs.twimg.com/ext_tw_video_thumb/1127201419667345408/pu/img/-snxRbQQKcqYRMHT.jpg" TargetMode="External" /><Relationship Id="rId292" Type="http://schemas.openxmlformats.org/officeDocument/2006/relationships/hyperlink" Target="https://pbs.twimg.com/ext_tw_video_thumb/1127255833602068480/pu/img/d7sstgtDJYHMYmPE.jpg" TargetMode="External" /><Relationship Id="rId293" Type="http://schemas.openxmlformats.org/officeDocument/2006/relationships/hyperlink" Target="https://pbs.twimg.com/media/D6TSwxGW4AAZTnm.jpg" TargetMode="External" /><Relationship Id="rId294" Type="http://schemas.openxmlformats.org/officeDocument/2006/relationships/hyperlink" Target="https://pbs.twimg.com/media/D6TTDJZWkAEi4GT.jpg" TargetMode="External" /><Relationship Id="rId295" Type="http://schemas.openxmlformats.org/officeDocument/2006/relationships/hyperlink" Target="https://pbs.twimg.com/media/D6l7764X4AA8cza.jpg" TargetMode="External" /><Relationship Id="rId296" Type="http://schemas.openxmlformats.org/officeDocument/2006/relationships/hyperlink" Target="https://pbs.twimg.com/tweet_video_thumb/D6mOW2CWkAExBZz.jpg" TargetMode="External" /><Relationship Id="rId297" Type="http://schemas.openxmlformats.org/officeDocument/2006/relationships/hyperlink" Target="https://pbs.twimg.com/tweet_video_thumb/D6mgYzHWAAAuPgq.jpg" TargetMode="External" /><Relationship Id="rId298" Type="http://schemas.openxmlformats.org/officeDocument/2006/relationships/hyperlink" Target="https://pbs.twimg.com/media/D6nCIj_WwAANo8w.jpg" TargetMode="External" /><Relationship Id="rId299" Type="http://schemas.openxmlformats.org/officeDocument/2006/relationships/hyperlink" Target="https://pbs.twimg.com/media/D6nChnVWsAAD8Qm.jpg" TargetMode="External" /><Relationship Id="rId300" Type="http://schemas.openxmlformats.org/officeDocument/2006/relationships/hyperlink" Target="https://pbs.twimg.com/media/D6nE9XMW4AAbcbA.jpg" TargetMode="External" /><Relationship Id="rId301" Type="http://schemas.openxmlformats.org/officeDocument/2006/relationships/hyperlink" Target="https://pbs.twimg.com/media/D6l7764X4AA8cza.jpg" TargetMode="External" /><Relationship Id="rId302" Type="http://schemas.openxmlformats.org/officeDocument/2006/relationships/hyperlink" Target="https://pbs.twimg.com/tweet_video_thumb/D6mhNWFWkAIWBXz.jpg" TargetMode="External" /><Relationship Id="rId303" Type="http://schemas.openxmlformats.org/officeDocument/2006/relationships/hyperlink" Target="https://pbs.twimg.com/media/Dx5WI6BWsAERUSj.jpg" TargetMode="External" /><Relationship Id="rId304" Type="http://schemas.openxmlformats.org/officeDocument/2006/relationships/hyperlink" Target="https://pbs.twimg.com/media/D53fe06WsAAsrzR.jpg" TargetMode="External" /><Relationship Id="rId305" Type="http://schemas.openxmlformats.org/officeDocument/2006/relationships/hyperlink" Target="https://pbs.twimg.com/media/D55mg6PXkAEexMc.jpg" TargetMode="External" /><Relationship Id="rId306" Type="http://schemas.openxmlformats.org/officeDocument/2006/relationships/hyperlink" Target="https://pbs.twimg.com/media/D5_nCc0WkAMvFXF.jpg" TargetMode="External" /><Relationship Id="rId307" Type="http://schemas.openxmlformats.org/officeDocument/2006/relationships/hyperlink" Target="https://pbs.twimg.com/media/D6ACgerWkAAia2v.jpg" TargetMode="External" /><Relationship Id="rId308" Type="http://schemas.openxmlformats.org/officeDocument/2006/relationships/hyperlink" Target="https://pbs.twimg.com/media/D6MF1YnUUAELxp4.jpg" TargetMode="External" /><Relationship Id="rId309" Type="http://schemas.openxmlformats.org/officeDocument/2006/relationships/hyperlink" Target="https://pbs.twimg.com/media/D6OM3-oWkAEZ9_F.jpg" TargetMode="External" /><Relationship Id="rId310" Type="http://schemas.openxmlformats.org/officeDocument/2006/relationships/hyperlink" Target="https://pbs.twimg.com/media/D6UNZbfW0AAKpCY.jpg" TargetMode="External" /><Relationship Id="rId311" Type="http://schemas.openxmlformats.org/officeDocument/2006/relationships/hyperlink" Target="https://pbs.twimg.com/media/D6Uo32vW4AE1AyL.jpg" TargetMode="External" /><Relationship Id="rId312" Type="http://schemas.openxmlformats.org/officeDocument/2006/relationships/hyperlink" Target="https://pbs.twimg.com/media/D6YElrTW4AA1xSs.png" TargetMode="External" /><Relationship Id="rId313" Type="http://schemas.openxmlformats.org/officeDocument/2006/relationships/hyperlink" Target="https://pbs.twimg.com/media/D6gsM4pXoAAbz4u.jpg" TargetMode="External" /><Relationship Id="rId314" Type="http://schemas.openxmlformats.org/officeDocument/2006/relationships/hyperlink" Target="https://pbs.twimg.com/media/D6hJ9MyXsAAD0DS.png" TargetMode="External" /><Relationship Id="rId315" Type="http://schemas.openxmlformats.org/officeDocument/2006/relationships/hyperlink" Target="https://pbs.twimg.com/media/D6izO9uXoAAXk8K.jpg" TargetMode="External" /><Relationship Id="rId316" Type="http://schemas.openxmlformats.org/officeDocument/2006/relationships/hyperlink" Target="http://pbs.twimg.com/profile_images/1993896420/FotoCongresoEcValencianaC_maraTwitter2_normal.JPG" TargetMode="External" /><Relationship Id="rId317" Type="http://schemas.openxmlformats.org/officeDocument/2006/relationships/hyperlink" Target="http://pbs.twimg.com/profile_images/998152181000814593/m1t7a_g8_normal.jpg" TargetMode="External" /><Relationship Id="rId318" Type="http://schemas.openxmlformats.org/officeDocument/2006/relationships/hyperlink" Target="http://pbs.twimg.com/profile_images/1075298922581643264/LDe2dCZH_normal.jpg" TargetMode="External" /><Relationship Id="rId319" Type="http://schemas.openxmlformats.org/officeDocument/2006/relationships/hyperlink" Target="http://pbs.twimg.com/profile_images/1120820733817626625/akbVMZ8c_normal.jpg" TargetMode="External" /><Relationship Id="rId320" Type="http://schemas.openxmlformats.org/officeDocument/2006/relationships/hyperlink" Target="http://pbs.twimg.com/profile_images/1114612382997917696/t3wuIbIi_normal.jpg" TargetMode="External" /><Relationship Id="rId321" Type="http://schemas.openxmlformats.org/officeDocument/2006/relationships/hyperlink" Target="http://pbs.twimg.com/profile_images/743117325650530304/cMLKx-Z-_normal.jpg" TargetMode="External" /><Relationship Id="rId322" Type="http://schemas.openxmlformats.org/officeDocument/2006/relationships/hyperlink" Target="http://pbs.twimg.com/profile_images/1111328961202659329/VLUa7qp__normal.jpg" TargetMode="External" /><Relationship Id="rId323" Type="http://schemas.openxmlformats.org/officeDocument/2006/relationships/hyperlink" Target="http://pbs.twimg.com/profile_images/1111328961202659329/VLUa7qp__normal.jpg" TargetMode="External" /><Relationship Id="rId324" Type="http://schemas.openxmlformats.org/officeDocument/2006/relationships/hyperlink" Target="http://pbs.twimg.com/profile_images/1111328961202659329/VLUa7qp__normal.jpg" TargetMode="External" /><Relationship Id="rId325" Type="http://schemas.openxmlformats.org/officeDocument/2006/relationships/hyperlink" Target="http://pbs.twimg.com/profile_images/1111328961202659329/VLUa7qp__normal.jpg" TargetMode="External" /><Relationship Id="rId326" Type="http://schemas.openxmlformats.org/officeDocument/2006/relationships/hyperlink" Target="http://pbs.twimg.com/profile_images/1092413554127441920/XEldDMcT_normal.jpg" TargetMode="External" /><Relationship Id="rId327" Type="http://schemas.openxmlformats.org/officeDocument/2006/relationships/hyperlink" Target="http://pbs.twimg.com/profile_images/905184528158875649/PFeBsDaA_normal.jpg" TargetMode="External" /><Relationship Id="rId328" Type="http://schemas.openxmlformats.org/officeDocument/2006/relationships/hyperlink" Target="http://pbs.twimg.com/profile_images/520620417795784705/yu5m8-Kj_normal.jpeg" TargetMode="External" /><Relationship Id="rId329" Type="http://schemas.openxmlformats.org/officeDocument/2006/relationships/hyperlink" Target="http://pbs.twimg.com/profile_images/1120460976002936835/YztxTDNY_normal.jpg" TargetMode="External" /><Relationship Id="rId330" Type="http://schemas.openxmlformats.org/officeDocument/2006/relationships/hyperlink" Target="http://pbs.twimg.com/profile_images/1095488514358161410/bhFcONbT_normal.png" TargetMode="External" /><Relationship Id="rId331" Type="http://schemas.openxmlformats.org/officeDocument/2006/relationships/hyperlink" Target="http://pbs.twimg.com/profile_images/1095488514358161410/bhFcONbT_normal.png" TargetMode="External" /><Relationship Id="rId332" Type="http://schemas.openxmlformats.org/officeDocument/2006/relationships/hyperlink" Target="http://pbs.twimg.com/profile_images/1095488514358161410/bhFcONbT_normal.png" TargetMode="External" /><Relationship Id="rId333" Type="http://schemas.openxmlformats.org/officeDocument/2006/relationships/hyperlink" Target="http://pbs.twimg.com/profile_images/1095488514358161410/bhFcONbT_normal.png" TargetMode="External" /><Relationship Id="rId334" Type="http://schemas.openxmlformats.org/officeDocument/2006/relationships/hyperlink" Target="http://pbs.twimg.com/profile_images/1095488514358161410/bhFcONbT_normal.png" TargetMode="External" /><Relationship Id="rId335" Type="http://schemas.openxmlformats.org/officeDocument/2006/relationships/hyperlink" Target="http://pbs.twimg.com/profile_images/775315922785538048/mWzEN1W1_normal.jpg" TargetMode="External" /><Relationship Id="rId336" Type="http://schemas.openxmlformats.org/officeDocument/2006/relationships/hyperlink" Target="http://pbs.twimg.com/profile_images/775315922785538048/mWzEN1W1_normal.jpg" TargetMode="External" /><Relationship Id="rId337" Type="http://schemas.openxmlformats.org/officeDocument/2006/relationships/hyperlink" Target="http://pbs.twimg.com/profile_images/775315922785538048/mWzEN1W1_normal.jpg" TargetMode="External" /><Relationship Id="rId338" Type="http://schemas.openxmlformats.org/officeDocument/2006/relationships/hyperlink" Target="http://pbs.twimg.com/profile_images/775315922785538048/mWzEN1W1_normal.jpg" TargetMode="External" /><Relationship Id="rId339" Type="http://schemas.openxmlformats.org/officeDocument/2006/relationships/hyperlink" Target="http://pbs.twimg.com/profile_images/775315922785538048/mWzEN1W1_normal.jpg" TargetMode="External" /><Relationship Id="rId340" Type="http://schemas.openxmlformats.org/officeDocument/2006/relationships/hyperlink" Target="http://pbs.twimg.com/profile_images/775315922785538048/mWzEN1W1_normal.jpg" TargetMode="External" /><Relationship Id="rId341" Type="http://schemas.openxmlformats.org/officeDocument/2006/relationships/hyperlink" Target="http://pbs.twimg.com/profile_images/1081469011651637248/tOEza-nY_normal.png" TargetMode="External" /><Relationship Id="rId342" Type="http://schemas.openxmlformats.org/officeDocument/2006/relationships/hyperlink" Target="http://pbs.twimg.com/profile_images/1072794173676371968/ILwT7waZ_normal.jpg" TargetMode="External" /><Relationship Id="rId343" Type="http://schemas.openxmlformats.org/officeDocument/2006/relationships/hyperlink" Target="http://pbs.twimg.com/profile_images/910441711024984064/hzbjI9WE_normal.jpg" TargetMode="External" /><Relationship Id="rId344" Type="http://schemas.openxmlformats.org/officeDocument/2006/relationships/hyperlink" Target="http://pbs.twimg.com/profile_images/910441711024984064/hzbjI9WE_normal.jpg" TargetMode="External" /><Relationship Id="rId345" Type="http://schemas.openxmlformats.org/officeDocument/2006/relationships/hyperlink" Target="http://pbs.twimg.com/profile_images/910441711024984064/hzbjI9WE_normal.jpg" TargetMode="External" /><Relationship Id="rId346" Type="http://schemas.openxmlformats.org/officeDocument/2006/relationships/hyperlink" Target="http://pbs.twimg.com/profile_images/1092481790504300544/Eags8ZFb_normal.jpg" TargetMode="External" /><Relationship Id="rId347" Type="http://schemas.openxmlformats.org/officeDocument/2006/relationships/hyperlink" Target="http://pbs.twimg.com/profile_images/1092481790504300544/Eags8ZFb_normal.jpg" TargetMode="External" /><Relationship Id="rId348" Type="http://schemas.openxmlformats.org/officeDocument/2006/relationships/hyperlink" Target="http://pbs.twimg.com/profile_images/1118738520435118080/6atbpy2x_normal.jpg" TargetMode="External" /><Relationship Id="rId349" Type="http://schemas.openxmlformats.org/officeDocument/2006/relationships/hyperlink" Target="http://pbs.twimg.com/profile_images/1107664340105248776/FmX6IX4s_normal.png" TargetMode="External" /><Relationship Id="rId350" Type="http://schemas.openxmlformats.org/officeDocument/2006/relationships/hyperlink" Target="http://pbs.twimg.com/profile_images/1107664340105248776/FmX6IX4s_normal.png" TargetMode="External" /><Relationship Id="rId351" Type="http://schemas.openxmlformats.org/officeDocument/2006/relationships/hyperlink" Target="http://pbs.twimg.com/profile_images/557499655701819393/NUGpDgnM_normal.jpeg" TargetMode="External" /><Relationship Id="rId352" Type="http://schemas.openxmlformats.org/officeDocument/2006/relationships/hyperlink" Target="http://pbs.twimg.com/profile_images/557499655701819393/NUGpDgnM_normal.jpeg" TargetMode="External" /><Relationship Id="rId353" Type="http://schemas.openxmlformats.org/officeDocument/2006/relationships/hyperlink" Target="http://pbs.twimg.com/profile_images/984377965424160768/iTalbQO-_normal.jpg" TargetMode="External" /><Relationship Id="rId354" Type="http://schemas.openxmlformats.org/officeDocument/2006/relationships/hyperlink" Target="http://pbs.twimg.com/profile_images/935616175345668097/3ZdV1qc7_normal.jpg" TargetMode="External" /><Relationship Id="rId355" Type="http://schemas.openxmlformats.org/officeDocument/2006/relationships/hyperlink" Target="http://pbs.twimg.com/profile_images/935616175345668097/3ZdV1qc7_normal.jp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pbs.twimg.com/profile_images/1105531190830919683/iGjecAbV_normal.png" TargetMode="External" /><Relationship Id="rId358" Type="http://schemas.openxmlformats.org/officeDocument/2006/relationships/hyperlink" Target="http://pbs.twimg.com/profile_images/1069887308441235456/hh_gqxXQ_normal.jpg" TargetMode="External" /><Relationship Id="rId359" Type="http://schemas.openxmlformats.org/officeDocument/2006/relationships/hyperlink" Target="http://pbs.twimg.com/profile_images/911523600901050369/8FxzQv6I_normal.jpg" TargetMode="External" /><Relationship Id="rId360" Type="http://schemas.openxmlformats.org/officeDocument/2006/relationships/hyperlink" Target="http://pbs.twimg.com/profile_images/1049754622045380608/1Cv9MwO2_normal.jpg" TargetMode="External" /><Relationship Id="rId361" Type="http://schemas.openxmlformats.org/officeDocument/2006/relationships/hyperlink" Target="http://pbs.twimg.com/profile_images/873446564345384960/3J2cfJtT_normal.jpg" TargetMode="External" /><Relationship Id="rId362" Type="http://schemas.openxmlformats.org/officeDocument/2006/relationships/hyperlink" Target="http://pbs.twimg.com/profile_images/948690353405689856/vT1_e9p1_normal.jpg" TargetMode="External" /><Relationship Id="rId363" Type="http://schemas.openxmlformats.org/officeDocument/2006/relationships/hyperlink" Target="http://pbs.twimg.com/profile_images/1110590668550885377/iev8KLCv_normal.png" TargetMode="External" /><Relationship Id="rId364" Type="http://schemas.openxmlformats.org/officeDocument/2006/relationships/hyperlink" Target="http://pbs.twimg.com/profile_images/1111610771476283392/UCMsJ0x6_normal.jpg" TargetMode="External" /><Relationship Id="rId365" Type="http://schemas.openxmlformats.org/officeDocument/2006/relationships/hyperlink" Target="http://pbs.twimg.com/profile_images/1050647321896091648/V0zPw2Re_normal.jpg" TargetMode="External" /><Relationship Id="rId366" Type="http://schemas.openxmlformats.org/officeDocument/2006/relationships/hyperlink" Target="http://pbs.twimg.com/profile_images/948690353405689856/vT1_e9p1_normal.jpg" TargetMode="External" /><Relationship Id="rId367" Type="http://schemas.openxmlformats.org/officeDocument/2006/relationships/hyperlink" Target="http://pbs.twimg.com/profile_images/1110590668550885377/iev8KLCv_normal.png" TargetMode="External" /><Relationship Id="rId368" Type="http://schemas.openxmlformats.org/officeDocument/2006/relationships/hyperlink" Target="http://pbs.twimg.com/profile_images/1050647321896091648/V0zPw2Re_normal.jpg" TargetMode="External" /><Relationship Id="rId369" Type="http://schemas.openxmlformats.org/officeDocument/2006/relationships/hyperlink" Target="http://pbs.twimg.com/profile_images/1049754622045380608/1Cv9MwO2_normal.jpg" TargetMode="External" /><Relationship Id="rId370" Type="http://schemas.openxmlformats.org/officeDocument/2006/relationships/hyperlink" Target="http://pbs.twimg.com/profile_images/731085523821965312/tlyE2MA1_normal.jpg" TargetMode="External" /><Relationship Id="rId371" Type="http://schemas.openxmlformats.org/officeDocument/2006/relationships/hyperlink" Target="http://pbs.twimg.com/profile_images/948690353405689856/vT1_e9p1_normal.jpg" TargetMode="External" /><Relationship Id="rId372" Type="http://schemas.openxmlformats.org/officeDocument/2006/relationships/hyperlink" Target="http://pbs.twimg.com/profile_images/1110590668550885377/iev8KLCv_normal.png" TargetMode="External" /><Relationship Id="rId373" Type="http://schemas.openxmlformats.org/officeDocument/2006/relationships/hyperlink" Target="http://pbs.twimg.com/profile_images/1050647321896091648/V0zPw2Re_normal.jpg" TargetMode="External" /><Relationship Id="rId374" Type="http://schemas.openxmlformats.org/officeDocument/2006/relationships/hyperlink" Target="http://pbs.twimg.com/profile_images/1111610771476283392/UCMsJ0x6_normal.jpg" TargetMode="External" /><Relationship Id="rId375" Type="http://schemas.openxmlformats.org/officeDocument/2006/relationships/hyperlink" Target="http://pbs.twimg.com/profile_images/1111610771476283392/UCMsJ0x6_normal.jpg" TargetMode="External" /><Relationship Id="rId376" Type="http://schemas.openxmlformats.org/officeDocument/2006/relationships/hyperlink" Target="http://pbs.twimg.com/profile_images/1111610771476283392/UCMsJ0x6_normal.jpg" TargetMode="External" /><Relationship Id="rId377" Type="http://schemas.openxmlformats.org/officeDocument/2006/relationships/hyperlink" Target="http://pbs.twimg.com/profile_images/1050647321896091648/V0zPw2Re_normal.jpg" TargetMode="External" /><Relationship Id="rId378" Type="http://schemas.openxmlformats.org/officeDocument/2006/relationships/hyperlink" Target="http://pbs.twimg.com/profile_images/1012552959698325505/avZOHudc_normal.jpg" TargetMode="External" /><Relationship Id="rId379" Type="http://schemas.openxmlformats.org/officeDocument/2006/relationships/hyperlink" Target="https://pbs.twimg.com/media/D55l1EYXkAA6nlO.jpg" TargetMode="External" /><Relationship Id="rId380" Type="http://schemas.openxmlformats.org/officeDocument/2006/relationships/hyperlink" Target="https://pbs.twimg.com/media/D564OhyXsAAsGNg.jpg" TargetMode="External" /><Relationship Id="rId381" Type="http://schemas.openxmlformats.org/officeDocument/2006/relationships/hyperlink" Target="https://pbs.twimg.com/media/D564OhyXsAAsGNg.jpg" TargetMode="External" /><Relationship Id="rId382" Type="http://schemas.openxmlformats.org/officeDocument/2006/relationships/hyperlink" Target="https://pbs.twimg.com/media/D58Kn75W4AEfuun.jpg" TargetMode="External" /><Relationship Id="rId383" Type="http://schemas.openxmlformats.org/officeDocument/2006/relationships/hyperlink" Target="https://pbs.twimg.com/media/D6BUNsVW4AAFJNh.jpg" TargetMode="External" /><Relationship Id="rId384" Type="http://schemas.openxmlformats.org/officeDocument/2006/relationships/hyperlink" Target="https://pbs.twimg.com/media/D6D5AmiW0AcBsyi.jpg" TargetMode="External" /><Relationship Id="rId385" Type="http://schemas.openxmlformats.org/officeDocument/2006/relationships/hyperlink" Target="https://pbs.twimg.com/media/D6D5AmiW0AcBsyi.jpg" TargetMode="External" /><Relationship Id="rId386" Type="http://schemas.openxmlformats.org/officeDocument/2006/relationships/hyperlink" Target="https://pbs.twimg.com/media/D6EUebfWkAAhXUU.jpg" TargetMode="External" /><Relationship Id="rId387" Type="http://schemas.openxmlformats.org/officeDocument/2006/relationships/hyperlink" Target="https://pbs.twimg.com/media/D6JeEGsXsAM2J29.jpg" TargetMode="External" /><Relationship Id="rId388" Type="http://schemas.openxmlformats.org/officeDocument/2006/relationships/hyperlink" Target="https://pbs.twimg.com/media/D6LnZPoU8AAGUY8.jpg" TargetMode="External" /><Relationship Id="rId389" Type="http://schemas.openxmlformats.org/officeDocument/2006/relationships/hyperlink" Target="https://pbs.twimg.com/media/D6LnZPoU8AAGUY8.jpg" TargetMode="External" /><Relationship Id="rId390" Type="http://schemas.openxmlformats.org/officeDocument/2006/relationships/hyperlink" Target="https://pbs.twimg.com/media/D6MeU32UEAA8n-P.jpg" TargetMode="External" /><Relationship Id="rId391" Type="http://schemas.openxmlformats.org/officeDocument/2006/relationships/hyperlink" Target="https://pbs.twimg.com/media/D6Rn6iqXsAAz71B.jpg" TargetMode="External" /><Relationship Id="rId392" Type="http://schemas.openxmlformats.org/officeDocument/2006/relationships/hyperlink" Target="https://pbs.twimg.com/media/D6TxPpyXsAUJnl_.jpg" TargetMode="External" /><Relationship Id="rId393" Type="http://schemas.openxmlformats.org/officeDocument/2006/relationships/hyperlink" Target="https://pbs.twimg.com/media/D6TxPpyXsAUJnl_.jpg" TargetMode="External" /><Relationship Id="rId394" Type="http://schemas.openxmlformats.org/officeDocument/2006/relationships/hyperlink" Target="https://pbs.twimg.com/media/D6UoLScW4AATLUV.jpg" TargetMode="External" /><Relationship Id="rId395" Type="http://schemas.openxmlformats.org/officeDocument/2006/relationships/hyperlink" Target="https://pbs.twimg.com/media/D6ZxxeRX4AAGady.jpg" TargetMode="External" /><Relationship Id="rId396" Type="http://schemas.openxmlformats.org/officeDocument/2006/relationships/hyperlink" Target="https://pbs.twimg.com/media/D6b7GNdW4AA1d4Y.jpg" TargetMode="External" /><Relationship Id="rId397" Type="http://schemas.openxmlformats.org/officeDocument/2006/relationships/hyperlink" Target="https://pbs.twimg.com/media/D6b7GNdW4AA1d4Y.jpg" TargetMode="External" /><Relationship Id="rId398" Type="http://schemas.openxmlformats.org/officeDocument/2006/relationships/hyperlink" Target="https://pbs.twimg.com/media/D6do9WVW4AAehxe.jpg" TargetMode="External" /><Relationship Id="rId399" Type="http://schemas.openxmlformats.org/officeDocument/2006/relationships/hyperlink" Target="http://pbs.twimg.com/profile_images/1012552959698325505/avZOHudc_normal.jpg" TargetMode="External" /><Relationship Id="rId400" Type="http://schemas.openxmlformats.org/officeDocument/2006/relationships/hyperlink" Target="http://pbs.twimg.com/profile_images/1012552959698325505/avZOHudc_normal.jpg" TargetMode="External" /><Relationship Id="rId401" Type="http://schemas.openxmlformats.org/officeDocument/2006/relationships/hyperlink" Target="http://pbs.twimg.com/profile_images/1078432813966348288/y0uTQfvA_normal.jpg" TargetMode="External" /><Relationship Id="rId402" Type="http://schemas.openxmlformats.org/officeDocument/2006/relationships/hyperlink" Target="http://pbs.twimg.com/profile_images/1078432813966348288/y0uTQfvA_normal.jpg" TargetMode="External" /><Relationship Id="rId403" Type="http://schemas.openxmlformats.org/officeDocument/2006/relationships/hyperlink" Target="http://pbs.twimg.com/profile_images/825041309580873729/8Jn1_YX7_normal.jpg" TargetMode="External" /><Relationship Id="rId404" Type="http://schemas.openxmlformats.org/officeDocument/2006/relationships/hyperlink" Target="http://pbs.twimg.com/profile_images/825041309580873729/8Jn1_YX7_normal.jpg" TargetMode="External" /><Relationship Id="rId405" Type="http://schemas.openxmlformats.org/officeDocument/2006/relationships/hyperlink" Target="http://pbs.twimg.com/profile_images/825041309580873729/8Jn1_YX7_normal.jpg" TargetMode="External" /><Relationship Id="rId406" Type="http://schemas.openxmlformats.org/officeDocument/2006/relationships/hyperlink" Target="http://pbs.twimg.com/profile_images/825041309580873729/8Jn1_YX7_normal.jpg" TargetMode="External" /><Relationship Id="rId407" Type="http://schemas.openxmlformats.org/officeDocument/2006/relationships/hyperlink" Target="http://pbs.twimg.com/profile_images/825041309580873729/8Jn1_YX7_normal.jpg" TargetMode="External" /><Relationship Id="rId408" Type="http://schemas.openxmlformats.org/officeDocument/2006/relationships/hyperlink" Target="http://pbs.twimg.com/profile_images/825041309580873729/8Jn1_YX7_normal.jpg" TargetMode="External" /><Relationship Id="rId409" Type="http://schemas.openxmlformats.org/officeDocument/2006/relationships/hyperlink" Target="http://pbs.twimg.com/profile_images/825041309580873729/8Jn1_YX7_normal.jpg" TargetMode="External" /><Relationship Id="rId410" Type="http://schemas.openxmlformats.org/officeDocument/2006/relationships/hyperlink" Target="http://pbs.twimg.com/profile_images/825041309580873729/8Jn1_YX7_normal.jpg" TargetMode="External" /><Relationship Id="rId411" Type="http://schemas.openxmlformats.org/officeDocument/2006/relationships/hyperlink" Target="http://pbs.twimg.com/profile_images/825041309580873729/8Jn1_YX7_normal.jpg" TargetMode="External" /><Relationship Id="rId412" Type="http://schemas.openxmlformats.org/officeDocument/2006/relationships/hyperlink" Target="http://pbs.twimg.com/profile_images/1087494850424045568/JnMfljfN_normal.jpg" TargetMode="External" /><Relationship Id="rId413" Type="http://schemas.openxmlformats.org/officeDocument/2006/relationships/hyperlink" Target="http://pbs.twimg.com/profile_images/790694507561889792/wFxmdzvM_normal.jpg" TargetMode="External" /><Relationship Id="rId414" Type="http://schemas.openxmlformats.org/officeDocument/2006/relationships/hyperlink" Target="http://pbs.twimg.com/profile_images/1123387523412185088/CCkBAcMI_normal.png" TargetMode="External" /><Relationship Id="rId415" Type="http://schemas.openxmlformats.org/officeDocument/2006/relationships/hyperlink" Target="http://pbs.twimg.com/profile_images/1123387523412185088/CCkBAcMI_normal.png" TargetMode="External" /><Relationship Id="rId416" Type="http://schemas.openxmlformats.org/officeDocument/2006/relationships/hyperlink" Target="http://pbs.twimg.com/profile_images/1087494850424045568/JnMfljfN_normal.jpg" TargetMode="External" /><Relationship Id="rId417" Type="http://schemas.openxmlformats.org/officeDocument/2006/relationships/hyperlink" Target="http://pbs.twimg.com/profile_images/1087494850424045568/JnMfljfN_normal.jpg" TargetMode="External" /><Relationship Id="rId418" Type="http://schemas.openxmlformats.org/officeDocument/2006/relationships/hyperlink" Target="http://pbs.twimg.com/profile_images/1087494850424045568/JnMfljfN_normal.jpg" TargetMode="External" /><Relationship Id="rId419" Type="http://schemas.openxmlformats.org/officeDocument/2006/relationships/hyperlink" Target="http://pbs.twimg.com/profile_images/1087494850424045568/JnMfljfN_normal.jpg" TargetMode="External" /><Relationship Id="rId420" Type="http://schemas.openxmlformats.org/officeDocument/2006/relationships/hyperlink" Target="http://pbs.twimg.com/profile_images/1087494850424045568/JnMfljfN_normal.jpg" TargetMode="External" /><Relationship Id="rId421" Type="http://schemas.openxmlformats.org/officeDocument/2006/relationships/hyperlink" Target="http://pbs.twimg.com/profile_images/1087494850424045568/JnMfljfN_normal.jpg" TargetMode="External" /><Relationship Id="rId422" Type="http://schemas.openxmlformats.org/officeDocument/2006/relationships/hyperlink" Target="http://pbs.twimg.com/profile_images/1087494850424045568/JnMfljfN_normal.jpg" TargetMode="External" /><Relationship Id="rId423" Type="http://schemas.openxmlformats.org/officeDocument/2006/relationships/hyperlink" Target="http://pbs.twimg.com/profile_images/1087494850424045568/JnMfljfN_normal.jpg" TargetMode="External" /><Relationship Id="rId424" Type="http://schemas.openxmlformats.org/officeDocument/2006/relationships/hyperlink" Target="http://pbs.twimg.com/profile_images/1087494850424045568/JnMfljfN_normal.jpg" TargetMode="External" /><Relationship Id="rId425" Type="http://schemas.openxmlformats.org/officeDocument/2006/relationships/hyperlink" Target="http://pbs.twimg.com/profile_images/1087494850424045568/JnMfljfN_normal.jpg" TargetMode="External" /><Relationship Id="rId426" Type="http://schemas.openxmlformats.org/officeDocument/2006/relationships/hyperlink" Target="http://pbs.twimg.com/profile_images/1087494850424045568/JnMfljfN_normal.jpg" TargetMode="External" /><Relationship Id="rId427" Type="http://schemas.openxmlformats.org/officeDocument/2006/relationships/hyperlink" Target="http://pbs.twimg.com/profile_images/1087494850424045568/JnMfljfN_normal.jpg" TargetMode="External" /><Relationship Id="rId428" Type="http://schemas.openxmlformats.org/officeDocument/2006/relationships/hyperlink" Target="http://pbs.twimg.com/profile_images/1087494850424045568/JnMfljfN_normal.jpg" TargetMode="External" /><Relationship Id="rId429" Type="http://schemas.openxmlformats.org/officeDocument/2006/relationships/hyperlink" Target="http://pbs.twimg.com/profile_images/1087494850424045568/JnMfljfN_normal.jpg" TargetMode="External" /><Relationship Id="rId430" Type="http://schemas.openxmlformats.org/officeDocument/2006/relationships/hyperlink" Target="http://pbs.twimg.com/profile_images/1087494850424045568/JnMfljfN_normal.jpg" TargetMode="External" /><Relationship Id="rId431" Type="http://schemas.openxmlformats.org/officeDocument/2006/relationships/hyperlink" Target="http://pbs.twimg.com/profile_images/1087494850424045568/JnMfljfN_normal.jpg" TargetMode="External" /><Relationship Id="rId432" Type="http://schemas.openxmlformats.org/officeDocument/2006/relationships/hyperlink" Target="http://pbs.twimg.com/profile_images/1038756552403025921/1Jhsrt3N_normal.jpg" TargetMode="External" /><Relationship Id="rId433" Type="http://schemas.openxmlformats.org/officeDocument/2006/relationships/hyperlink" Target="http://pbs.twimg.com/profile_images/1038756552403025921/1Jhsrt3N_normal.jpg" TargetMode="External" /><Relationship Id="rId434" Type="http://schemas.openxmlformats.org/officeDocument/2006/relationships/hyperlink" Target="http://pbs.twimg.com/profile_images/1038756552403025921/1Jhsrt3N_normal.jpg" TargetMode="External" /><Relationship Id="rId435" Type="http://schemas.openxmlformats.org/officeDocument/2006/relationships/hyperlink" Target="http://pbs.twimg.com/profile_images/1038756552403025921/1Jhsrt3N_normal.jpg" TargetMode="External" /><Relationship Id="rId436" Type="http://schemas.openxmlformats.org/officeDocument/2006/relationships/hyperlink" Target="http://pbs.twimg.com/profile_images/1038756552403025921/1Jhsrt3N_normal.jpg" TargetMode="External" /><Relationship Id="rId437" Type="http://schemas.openxmlformats.org/officeDocument/2006/relationships/hyperlink" Target="http://pbs.twimg.com/profile_images/1038756552403025921/1Jhsrt3N_normal.jpg" TargetMode="External" /><Relationship Id="rId438" Type="http://schemas.openxmlformats.org/officeDocument/2006/relationships/hyperlink" Target="http://pbs.twimg.com/profile_images/1038756552403025921/1Jhsrt3N_normal.jpg" TargetMode="External" /><Relationship Id="rId439" Type="http://schemas.openxmlformats.org/officeDocument/2006/relationships/hyperlink" Target="http://pbs.twimg.com/profile_images/1038756552403025921/1Jhsrt3N_normal.jpg" TargetMode="External" /><Relationship Id="rId440" Type="http://schemas.openxmlformats.org/officeDocument/2006/relationships/hyperlink" Target="http://pbs.twimg.com/profile_images/1038756552403025921/1Jhsrt3N_normal.jpg" TargetMode="External" /><Relationship Id="rId441" Type="http://schemas.openxmlformats.org/officeDocument/2006/relationships/hyperlink" Target="http://pbs.twimg.com/profile_images/1038756552403025921/1Jhsrt3N_normal.jpg" TargetMode="External" /><Relationship Id="rId442" Type="http://schemas.openxmlformats.org/officeDocument/2006/relationships/hyperlink" Target="http://pbs.twimg.com/profile_images/1038756552403025921/1Jhsrt3N_normal.jpg" TargetMode="External" /><Relationship Id="rId443" Type="http://schemas.openxmlformats.org/officeDocument/2006/relationships/hyperlink" Target="http://pbs.twimg.com/profile_images/1038756552403025921/1Jhsrt3N_normal.jpg" TargetMode="External" /><Relationship Id="rId444" Type="http://schemas.openxmlformats.org/officeDocument/2006/relationships/hyperlink" Target="http://pbs.twimg.com/profile_images/1038756552403025921/1Jhsrt3N_normal.jpg" TargetMode="External" /><Relationship Id="rId445" Type="http://schemas.openxmlformats.org/officeDocument/2006/relationships/hyperlink" Target="http://pbs.twimg.com/profile_images/1038756552403025921/1Jhsrt3N_normal.jpg" TargetMode="External" /><Relationship Id="rId446" Type="http://schemas.openxmlformats.org/officeDocument/2006/relationships/hyperlink" Target="http://pbs.twimg.com/profile_images/964114958257672193/DWvzpcpQ_normal.jpg" TargetMode="External" /><Relationship Id="rId447" Type="http://schemas.openxmlformats.org/officeDocument/2006/relationships/hyperlink" Target="http://pbs.twimg.com/profile_images/964114958257672193/DWvzpcpQ_normal.jpg" TargetMode="External" /><Relationship Id="rId448" Type="http://schemas.openxmlformats.org/officeDocument/2006/relationships/hyperlink" Target="http://pbs.twimg.com/profile_images/1083389496694050817/bzeJOjBJ_normal.jpg" TargetMode="External" /><Relationship Id="rId449" Type="http://schemas.openxmlformats.org/officeDocument/2006/relationships/hyperlink" Target="http://pbs.twimg.com/profile_images/1083389496694050817/bzeJOjBJ_normal.jpg" TargetMode="External" /><Relationship Id="rId450" Type="http://schemas.openxmlformats.org/officeDocument/2006/relationships/hyperlink" Target="http://pbs.twimg.com/profile_images/1083389496694050817/bzeJOjBJ_normal.jpg" TargetMode="External" /><Relationship Id="rId451" Type="http://schemas.openxmlformats.org/officeDocument/2006/relationships/hyperlink" Target="http://pbs.twimg.com/profile_images/1083389496694050817/bzeJOjBJ_normal.jpg" TargetMode="External" /><Relationship Id="rId452" Type="http://schemas.openxmlformats.org/officeDocument/2006/relationships/hyperlink" Target="http://pbs.twimg.com/profile_images/1083389496694050817/bzeJOjBJ_normal.jpg" TargetMode="External" /><Relationship Id="rId453" Type="http://schemas.openxmlformats.org/officeDocument/2006/relationships/hyperlink" Target="http://pbs.twimg.com/profile_images/1083389496694050817/bzeJOjBJ_normal.jpg" TargetMode="External" /><Relationship Id="rId454" Type="http://schemas.openxmlformats.org/officeDocument/2006/relationships/hyperlink" Target="http://pbs.twimg.com/profile_images/1014494295275995136/zLy6rLNZ_normal.jpg" TargetMode="External" /><Relationship Id="rId455" Type="http://schemas.openxmlformats.org/officeDocument/2006/relationships/hyperlink" Target="http://pbs.twimg.com/profile_images/1014494295275995136/zLy6rLNZ_normal.jpg" TargetMode="External" /><Relationship Id="rId456" Type="http://schemas.openxmlformats.org/officeDocument/2006/relationships/hyperlink" Target="http://pbs.twimg.com/profile_images/951575754130837507/SPNAmXW5_normal.jpg" TargetMode="External" /><Relationship Id="rId457" Type="http://schemas.openxmlformats.org/officeDocument/2006/relationships/hyperlink" Target="http://pbs.twimg.com/profile_images/951575754130837507/SPNAmXW5_normal.jpg" TargetMode="External" /><Relationship Id="rId458" Type="http://schemas.openxmlformats.org/officeDocument/2006/relationships/hyperlink" Target="http://pbs.twimg.com/profile_images/948961733179256832/s8ma1iAd_normal.jpg" TargetMode="External" /><Relationship Id="rId459" Type="http://schemas.openxmlformats.org/officeDocument/2006/relationships/hyperlink" Target="http://pbs.twimg.com/profile_images/948961733179256832/s8ma1iAd_normal.jpg" TargetMode="External" /><Relationship Id="rId460" Type="http://schemas.openxmlformats.org/officeDocument/2006/relationships/hyperlink" Target="http://pbs.twimg.com/profile_images/1022069643350102016/qI7Vnvzi_normal.jpg" TargetMode="External" /><Relationship Id="rId461" Type="http://schemas.openxmlformats.org/officeDocument/2006/relationships/hyperlink" Target="http://pbs.twimg.com/profile_images/1074181571282903040/T0ZfZxbw_normal.jpg" TargetMode="External" /><Relationship Id="rId462" Type="http://schemas.openxmlformats.org/officeDocument/2006/relationships/hyperlink" Target="http://pbs.twimg.com/profile_images/1074181571282903040/T0ZfZxbw_normal.jpg" TargetMode="External" /><Relationship Id="rId463" Type="http://schemas.openxmlformats.org/officeDocument/2006/relationships/hyperlink" Target="http://pbs.twimg.com/profile_images/573568188660633601/0B9tIeFz_normal.jpeg" TargetMode="External" /><Relationship Id="rId464" Type="http://schemas.openxmlformats.org/officeDocument/2006/relationships/hyperlink" Target="https://pbs.twimg.com/tweet_video_thumb/D6C1RxnXsAAHZZJ.jpg" TargetMode="External" /><Relationship Id="rId465" Type="http://schemas.openxmlformats.org/officeDocument/2006/relationships/hyperlink" Target="http://pbs.twimg.com/profile_images/1074181571282903040/T0ZfZxbw_normal.jpg" TargetMode="External" /><Relationship Id="rId466" Type="http://schemas.openxmlformats.org/officeDocument/2006/relationships/hyperlink" Target="http://pbs.twimg.com/profile_images/1074181571282903040/T0ZfZxbw_normal.jpg" TargetMode="External" /><Relationship Id="rId467" Type="http://schemas.openxmlformats.org/officeDocument/2006/relationships/hyperlink" Target="http://pbs.twimg.com/profile_images/1074181571282903040/T0ZfZxbw_normal.jpg" TargetMode="External" /><Relationship Id="rId468" Type="http://schemas.openxmlformats.org/officeDocument/2006/relationships/hyperlink" Target="http://pbs.twimg.com/profile_images/1074181571282903040/T0ZfZxbw_normal.jpg" TargetMode="External" /><Relationship Id="rId469" Type="http://schemas.openxmlformats.org/officeDocument/2006/relationships/hyperlink" Target="http://pbs.twimg.com/profile_images/1074181571282903040/T0ZfZxbw_normal.jpg" TargetMode="External" /><Relationship Id="rId470" Type="http://schemas.openxmlformats.org/officeDocument/2006/relationships/hyperlink" Target="http://pbs.twimg.com/profile_images/1074181571282903040/T0ZfZxbw_normal.jpg" TargetMode="External" /><Relationship Id="rId471" Type="http://schemas.openxmlformats.org/officeDocument/2006/relationships/hyperlink" Target="http://pbs.twimg.com/profile_images/1074181571282903040/T0ZfZxbw_normal.jpg" TargetMode="External" /><Relationship Id="rId472" Type="http://schemas.openxmlformats.org/officeDocument/2006/relationships/hyperlink" Target="http://pbs.twimg.com/profile_images/1074181571282903040/T0ZfZxbw_normal.jpg" TargetMode="External" /><Relationship Id="rId473" Type="http://schemas.openxmlformats.org/officeDocument/2006/relationships/hyperlink" Target="http://pbs.twimg.com/profile_images/1074181571282903040/T0ZfZxbw_normal.jpg" TargetMode="External" /><Relationship Id="rId474" Type="http://schemas.openxmlformats.org/officeDocument/2006/relationships/hyperlink" Target="http://pbs.twimg.com/profile_images/1074181571282903040/T0ZfZxbw_normal.jpg" TargetMode="External" /><Relationship Id="rId475" Type="http://schemas.openxmlformats.org/officeDocument/2006/relationships/hyperlink" Target="http://pbs.twimg.com/profile_images/1074181571282903040/T0ZfZxbw_normal.jpg" TargetMode="External" /><Relationship Id="rId476" Type="http://schemas.openxmlformats.org/officeDocument/2006/relationships/hyperlink" Target="http://pbs.twimg.com/profile_images/1074181571282903040/T0ZfZxbw_normal.jpg" TargetMode="External" /><Relationship Id="rId477" Type="http://schemas.openxmlformats.org/officeDocument/2006/relationships/hyperlink" Target="http://pbs.twimg.com/profile_images/1074181571282903040/T0ZfZxbw_normal.jpg" TargetMode="External" /><Relationship Id="rId478" Type="http://schemas.openxmlformats.org/officeDocument/2006/relationships/hyperlink" Target="http://pbs.twimg.com/profile_images/1074181571282903040/T0ZfZxbw_normal.jpg" TargetMode="External" /><Relationship Id="rId479" Type="http://schemas.openxmlformats.org/officeDocument/2006/relationships/hyperlink" Target="http://pbs.twimg.com/profile_images/1074181571282903040/T0ZfZxbw_normal.jpg" TargetMode="External" /><Relationship Id="rId480" Type="http://schemas.openxmlformats.org/officeDocument/2006/relationships/hyperlink" Target="http://pbs.twimg.com/profile_images/984377965424160768/iTalbQO-_normal.jpg" TargetMode="External" /><Relationship Id="rId481" Type="http://schemas.openxmlformats.org/officeDocument/2006/relationships/hyperlink" Target="http://pbs.twimg.com/profile_images/1074181571282903040/T0ZfZxbw_normal.jpg" TargetMode="External" /><Relationship Id="rId482" Type="http://schemas.openxmlformats.org/officeDocument/2006/relationships/hyperlink" Target="http://pbs.twimg.com/profile_images/1074181571282903040/T0ZfZxbw_normal.jpg" TargetMode="External" /><Relationship Id="rId483" Type="http://schemas.openxmlformats.org/officeDocument/2006/relationships/hyperlink" Target="http://pbs.twimg.com/profile_images/1074181571282903040/T0ZfZxbw_normal.jpg" TargetMode="External" /><Relationship Id="rId484" Type="http://schemas.openxmlformats.org/officeDocument/2006/relationships/hyperlink" Target="http://pbs.twimg.com/profile_images/1074181571282903040/T0ZfZxbw_normal.jpg" TargetMode="External" /><Relationship Id="rId485" Type="http://schemas.openxmlformats.org/officeDocument/2006/relationships/hyperlink" Target="http://pbs.twimg.com/profile_images/1074181571282903040/T0ZfZxbw_normal.jpg" TargetMode="External" /><Relationship Id="rId486" Type="http://schemas.openxmlformats.org/officeDocument/2006/relationships/hyperlink" Target="http://pbs.twimg.com/profile_images/1074181571282903040/T0ZfZxbw_normal.jpg" TargetMode="External" /><Relationship Id="rId487" Type="http://schemas.openxmlformats.org/officeDocument/2006/relationships/hyperlink" Target="http://pbs.twimg.com/profile_images/1074181571282903040/T0ZfZxbw_normal.jpg" TargetMode="External" /><Relationship Id="rId488" Type="http://schemas.openxmlformats.org/officeDocument/2006/relationships/hyperlink" Target="http://pbs.twimg.com/profile_images/1074181571282903040/T0ZfZxbw_normal.jpg" TargetMode="External" /><Relationship Id="rId489" Type="http://schemas.openxmlformats.org/officeDocument/2006/relationships/hyperlink" Target="https://pbs.twimg.com/ext_tw_video_thumb/1127255833602068480/pu/img/d7sstgtDJYHMYmPE.jpg" TargetMode="External" /><Relationship Id="rId490" Type="http://schemas.openxmlformats.org/officeDocument/2006/relationships/hyperlink" Target="https://pbs.twimg.com/media/D6TSwxGW4AAZTnm.jpg" TargetMode="External" /><Relationship Id="rId491" Type="http://schemas.openxmlformats.org/officeDocument/2006/relationships/hyperlink" Target="http://pbs.twimg.com/profile_images/1049754622045380608/1Cv9MwO2_normal.jpg" TargetMode="External" /><Relationship Id="rId492" Type="http://schemas.openxmlformats.org/officeDocument/2006/relationships/hyperlink" Target="http://pbs.twimg.com/profile_images/1049754622045380608/1Cv9MwO2_normal.jpg" TargetMode="External" /><Relationship Id="rId493" Type="http://schemas.openxmlformats.org/officeDocument/2006/relationships/hyperlink" Target="http://pbs.twimg.com/profile_images/1049754622045380608/1Cv9MwO2_normal.jpg" TargetMode="External" /><Relationship Id="rId494" Type="http://schemas.openxmlformats.org/officeDocument/2006/relationships/hyperlink" Target="http://pbs.twimg.com/profile_images/1049754622045380608/1Cv9MwO2_normal.jpg" TargetMode="External" /><Relationship Id="rId495" Type="http://schemas.openxmlformats.org/officeDocument/2006/relationships/hyperlink" Target="http://pbs.twimg.com/profile_images/1049754622045380608/1Cv9MwO2_normal.jpg" TargetMode="External" /><Relationship Id="rId496" Type="http://schemas.openxmlformats.org/officeDocument/2006/relationships/hyperlink" Target="http://pbs.twimg.com/profile_images/1049754622045380608/1Cv9MwO2_normal.jpg" TargetMode="External" /><Relationship Id="rId497" Type="http://schemas.openxmlformats.org/officeDocument/2006/relationships/hyperlink" Target="https://pbs.twimg.com/ext_tw_video_thumb/1127255833602068480/pu/img/d7sstgtDJYHMYmPE.jpg" TargetMode="External" /><Relationship Id="rId498" Type="http://schemas.openxmlformats.org/officeDocument/2006/relationships/hyperlink" Target="https://pbs.twimg.com/media/D6TSwxGW4AAZTnm.jpg" TargetMode="External" /><Relationship Id="rId499" Type="http://schemas.openxmlformats.org/officeDocument/2006/relationships/hyperlink" Target="https://pbs.twimg.com/tweet_video_thumb/D6SH5PDWwAA1kzm.jpg" TargetMode="External" /><Relationship Id="rId500" Type="http://schemas.openxmlformats.org/officeDocument/2006/relationships/hyperlink" Target="https://pbs.twimg.com/ext_tw_video_thumb/1127255833602068480/pu/img/d7sstgtDJYHMYmPE.jpg" TargetMode="External" /><Relationship Id="rId501" Type="http://schemas.openxmlformats.org/officeDocument/2006/relationships/hyperlink" Target="https://pbs.twimg.com/media/D6TSwxGW4AAZTnm.jpg" TargetMode="External" /><Relationship Id="rId502" Type="http://schemas.openxmlformats.org/officeDocument/2006/relationships/hyperlink" Target="https://pbs.twimg.com/ext_tw_video_thumb/1127255833602068480/pu/img/d7sstgtDJYHMYmPE.jpg" TargetMode="External" /><Relationship Id="rId503" Type="http://schemas.openxmlformats.org/officeDocument/2006/relationships/hyperlink" Target="https://pbs.twimg.com/media/D6TSwxGW4AAZTnm.jpg" TargetMode="External" /><Relationship Id="rId504" Type="http://schemas.openxmlformats.org/officeDocument/2006/relationships/hyperlink" Target="http://pbs.twimg.com/profile_images/785631877445013508/7ZAImL2K_normal.jpg" TargetMode="External" /><Relationship Id="rId505" Type="http://schemas.openxmlformats.org/officeDocument/2006/relationships/hyperlink" Target="http://pbs.twimg.com/profile_images/785631877445013508/7ZAImL2K_normal.jpg" TargetMode="External" /><Relationship Id="rId506" Type="http://schemas.openxmlformats.org/officeDocument/2006/relationships/hyperlink" Target="http://pbs.twimg.com/profile_images/731085523821965312/tlyE2MA1_normal.jpg" TargetMode="External" /><Relationship Id="rId507" Type="http://schemas.openxmlformats.org/officeDocument/2006/relationships/hyperlink" Target="http://pbs.twimg.com/profile_images/728492656268091392/SXuCtWvB_normal.jpg" TargetMode="External" /><Relationship Id="rId508" Type="http://schemas.openxmlformats.org/officeDocument/2006/relationships/hyperlink" Target="http://pbs.twimg.com/profile_images/948690353405689856/vT1_e9p1_normal.jpg" TargetMode="External" /><Relationship Id="rId509" Type="http://schemas.openxmlformats.org/officeDocument/2006/relationships/hyperlink" Target="http://pbs.twimg.com/profile_images/1110590668550885377/iev8KLCv_normal.png" TargetMode="External" /><Relationship Id="rId510" Type="http://schemas.openxmlformats.org/officeDocument/2006/relationships/hyperlink" Target="http://pbs.twimg.com/profile_images/1050647321896091648/V0zPw2Re_normal.jpg" TargetMode="External" /><Relationship Id="rId511" Type="http://schemas.openxmlformats.org/officeDocument/2006/relationships/hyperlink" Target="http://pbs.twimg.com/profile_images/1074181571282903040/T0ZfZxbw_normal.jpg" TargetMode="External" /><Relationship Id="rId512" Type="http://schemas.openxmlformats.org/officeDocument/2006/relationships/hyperlink" Target="https://pbs.twimg.com/ext_tw_video_thumb/1127151073280630784/pu/img/TM6ajrkurDh_IpPr.jpg" TargetMode="External" /><Relationship Id="rId513" Type="http://schemas.openxmlformats.org/officeDocument/2006/relationships/hyperlink" Target="https://pbs.twimg.com/tweet_video_thumb/D6R2CdKXoAMVaf8.jpg" TargetMode="External" /><Relationship Id="rId514" Type="http://schemas.openxmlformats.org/officeDocument/2006/relationships/hyperlink" Target="https://pbs.twimg.com/tweet_video_thumb/D6SH5PDWwAA1kzm.jpg" TargetMode="External" /><Relationship Id="rId515" Type="http://schemas.openxmlformats.org/officeDocument/2006/relationships/hyperlink" Target="https://pbs.twimg.com/ext_tw_video_thumb/1127201419667345408/pu/img/-snxRbQQKcqYRMHT.jpg" TargetMode="External" /><Relationship Id="rId516" Type="http://schemas.openxmlformats.org/officeDocument/2006/relationships/hyperlink" Target="https://pbs.twimg.com/ext_tw_video_thumb/1127255833602068480/pu/img/d7sstgtDJYHMYmPE.jpg" TargetMode="External" /><Relationship Id="rId517" Type="http://schemas.openxmlformats.org/officeDocument/2006/relationships/hyperlink" Target="https://pbs.twimg.com/media/D6TSwxGW4AAZTnm.jpg" TargetMode="External" /><Relationship Id="rId518" Type="http://schemas.openxmlformats.org/officeDocument/2006/relationships/hyperlink" Target="https://pbs.twimg.com/ext_tw_video_thumb/1127255833602068480/pu/img/d7sstgtDJYHMYmPE.jpg" TargetMode="External" /><Relationship Id="rId519" Type="http://schemas.openxmlformats.org/officeDocument/2006/relationships/hyperlink" Target="https://pbs.twimg.com/media/D6TSwxGW4AAZTnm.jpg" TargetMode="External" /><Relationship Id="rId520" Type="http://schemas.openxmlformats.org/officeDocument/2006/relationships/hyperlink" Target="http://pbs.twimg.com/profile_images/731085523821965312/tlyE2MA1_normal.jpg" TargetMode="External" /><Relationship Id="rId521" Type="http://schemas.openxmlformats.org/officeDocument/2006/relationships/hyperlink" Target="http://pbs.twimg.com/profile_images/948690353405689856/vT1_e9p1_normal.jpg" TargetMode="External" /><Relationship Id="rId522" Type="http://schemas.openxmlformats.org/officeDocument/2006/relationships/hyperlink" Target="http://pbs.twimg.com/profile_images/948690353405689856/vT1_e9p1_normal.jpg" TargetMode="External" /><Relationship Id="rId523" Type="http://schemas.openxmlformats.org/officeDocument/2006/relationships/hyperlink" Target="http://pbs.twimg.com/profile_images/1110590668550885377/iev8KLCv_normal.png" TargetMode="External" /><Relationship Id="rId524" Type="http://schemas.openxmlformats.org/officeDocument/2006/relationships/hyperlink" Target="http://pbs.twimg.com/profile_images/1110590668550885377/iev8KLCv_normal.png" TargetMode="External" /><Relationship Id="rId525" Type="http://schemas.openxmlformats.org/officeDocument/2006/relationships/hyperlink" Target="http://pbs.twimg.com/profile_images/1050647321896091648/V0zPw2Re_normal.jpg" TargetMode="External" /><Relationship Id="rId526" Type="http://schemas.openxmlformats.org/officeDocument/2006/relationships/hyperlink" Target="http://pbs.twimg.com/profile_images/1050647321896091648/V0zPw2Re_normal.jpg" TargetMode="External" /><Relationship Id="rId527" Type="http://schemas.openxmlformats.org/officeDocument/2006/relationships/hyperlink" Target="https://pbs.twimg.com/ext_tw_video_thumb/1127255833602068480/pu/img/d7sstgtDJYHMYmPE.jpg" TargetMode="External" /><Relationship Id="rId528" Type="http://schemas.openxmlformats.org/officeDocument/2006/relationships/hyperlink" Target="https://pbs.twimg.com/media/D6TSwxGW4AAZTnm.jpg" TargetMode="External" /><Relationship Id="rId529" Type="http://schemas.openxmlformats.org/officeDocument/2006/relationships/hyperlink" Target="http://pbs.twimg.com/profile_images/728492656268091392/SXuCtWvB_normal.jpg" TargetMode="External" /><Relationship Id="rId530" Type="http://schemas.openxmlformats.org/officeDocument/2006/relationships/hyperlink" Target="http://pbs.twimg.com/profile_images/728492656268091392/SXuCtWvB_normal.jpg" TargetMode="External" /><Relationship Id="rId531" Type="http://schemas.openxmlformats.org/officeDocument/2006/relationships/hyperlink" Target="http://pbs.twimg.com/profile_images/728492656268091392/SXuCtWvB_normal.jpg" TargetMode="External" /><Relationship Id="rId532" Type="http://schemas.openxmlformats.org/officeDocument/2006/relationships/hyperlink" Target="http://pbs.twimg.com/profile_images/728492656268091392/SXuCtWvB_normal.jpg" TargetMode="External" /><Relationship Id="rId533" Type="http://schemas.openxmlformats.org/officeDocument/2006/relationships/hyperlink" Target="http://pbs.twimg.com/profile_images/728492656268091392/SXuCtWvB_normal.jpg" TargetMode="External" /><Relationship Id="rId534" Type="http://schemas.openxmlformats.org/officeDocument/2006/relationships/hyperlink" Target="http://pbs.twimg.com/profile_images/728492656268091392/SXuCtWvB_normal.jpg" TargetMode="External" /><Relationship Id="rId535" Type="http://schemas.openxmlformats.org/officeDocument/2006/relationships/hyperlink" Target="http://pbs.twimg.com/profile_images/728492656268091392/SXuCtWvB_normal.jpg" TargetMode="External" /><Relationship Id="rId536" Type="http://schemas.openxmlformats.org/officeDocument/2006/relationships/hyperlink" Target="http://pbs.twimg.com/profile_images/728492656268091392/SXuCtWvB_normal.jpg" TargetMode="External" /><Relationship Id="rId537" Type="http://schemas.openxmlformats.org/officeDocument/2006/relationships/hyperlink" Target="http://pbs.twimg.com/profile_images/728492656268091392/SXuCtWvB_normal.jpg" TargetMode="External" /><Relationship Id="rId538" Type="http://schemas.openxmlformats.org/officeDocument/2006/relationships/hyperlink" Target="https://pbs.twimg.com/media/D6TTDJZWkAEi4GT.jpg" TargetMode="External" /><Relationship Id="rId539" Type="http://schemas.openxmlformats.org/officeDocument/2006/relationships/hyperlink" Target="http://pbs.twimg.com/profile_images/1069887308441235456/hh_gqxXQ_normal.jpg" TargetMode="External" /><Relationship Id="rId540" Type="http://schemas.openxmlformats.org/officeDocument/2006/relationships/hyperlink" Target="http://pbs.twimg.com/profile_images/1069887308441235456/hh_gqxXQ_normal.jpg" TargetMode="External" /><Relationship Id="rId541" Type="http://schemas.openxmlformats.org/officeDocument/2006/relationships/hyperlink" Target="https://pbs.twimg.com/media/D6TTDJZWkAEi4GT.jpg" TargetMode="External" /><Relationship Id="rId542" Type="http://schemas.openxmlformats.org/officeDocument/2006/relationships/hyperlink" Target="https://pbs.twimg.com/ext_tw_video_thumb/1127255833602068480/pu/img/d7sstgtDJYHMYmPE.jpg" TargetMode="External" /><Relationship Id="rId543" Type="http://schemas.openxmlformats.org/officeDocument/2006/relationships/hyperlink" Target="https://pbs.twimg.com/media/D6TSwxGW4AAZTnm.jpg" TargetMode="External" /><Relationship Id="rId544" Type="http://schemas.openxmlformats.org/officeDocument/2006/relationships/hyperlink" Target="https://pbs.twimg.com/media/D6TTDJZWkAEi4GT.jpg" TargetMode="External" /><Relationship Id="rId545" Type="http://schemas.openxmlformats.org/officeDocument/2006/relationships/hyperlink" Target="https://pbs.twimg.com/ext_tw_video_thumb/1127255833602068480/pu/img/d7sstgtDJYHMYmPE.jpg" TargetMode="External" /><Relationship Id="rId546" Type="http://schemas.openxmlformats.org/officeDocument/2006/relationships/hyperlink" Target="https://pbs.twimg.com/media/D6TSwxGW4AAZTnm.jpg" TargetMode="External" /><Relationship Id="rId547" Type="http://schemas.openxmlformats.org/officeDocument/2006/relationships/hyperlink" Target="https://pbs.twimg.com/media/D6TTDJZWkAEi4GT.jpg" TargetMode="External" /><Relationship Id="rId548" Type="http://schemas.openxmlformats.org/officeDocument/2006/relationships/hyperlink" Target="http://pbs.twimg.com/profile_images/731085523821965312/tlyE2MA1_normal.jpg" TargetMode="External" /><Relationship Id="rId549" Type="http://schemas.openxmlformats.org/officeDocument/2006/relationships/hyperlink" Target="http://pbs.twimg.com/profile_images/731085523821965312/tlyE2MA1_normal.jpg" TargetMode="External" /><Relationship Id="rId550" Type="http://schemas.openxmlformats.org/officeDocument/2006/relationships/hyperlink" Target="http://pbs.twimg.com/profile_images/948690353405689856/vT1_e9p1_normal.jpg" TargetMode="External" /><Relationship Id="rId551" Type="http://schemas.openxmlformats.org/officeDocument/2006/relationships/hyperlink" Target="http://pbs.twimg.com/profile_images/948690353405689856/vT1_e9p1_normal.jpg" TargetMode="External" /><Relationship Id="rId552" Type="http://schemas.openxmlformats.org/officeDocument/2006/relationships/hyperlink" Target="http://pbs.twimg.com/profile_images/948690353405689856/vT1_e9p1_normal.jpg" TargetMode="External" /><Relationship Id="rId553" Type="http://schemas.openxmlformats.org/officeDocument/2006/relationships/hyperlink" Target="http://pbs.twimg.com/profile_images/948690353405689856/vT1_e9p1_normal.jpg" TargetMode="External" /><Relationship Id="rId554" Type="http://schemas.openxmlformats.org/officeDocument/2006/relationships/hyperlink" Target="http://pbs.twimg.com/profile_images/948690353405689856/vT1_e9p1_normal.jpg" TargetMode="External" /><Relationship Id="rId555" Type="http://schemas.openxmlformats.org/officeDocument/2006/relationships/hyperlink" Target="http://pbs.twimg.com/profile_images/948690353405689856/vT1_e9p1_normal.jpg" TargetMode="External" /><Relationship Id="rId556" Type="http://schemas.openxmlformats.org/officeDocument/2006/relationships/hyperlink" Target="http://pbs.twimg.com/profile_images/948690353405689856/vT1_e9p1_normal.jpg" TargetMode="External" /><Relationship Id="rId557" Type="http://schemas.openxmlformats.org/officeDocument/2006/relationships/hyperlink" Target="http://pbs.twimg.com/profile_images/948690353405689856/vT1_e9p1_normal.jpg" TargetMode="External" /><Relationship Id="rId558" Type="http://schemas.openxmlformats.org/officeDocument/2006/relationships/hyperlink" Target="http://pbs.twimg.com/profile_images/948690353405689856/vT1_e9p1_normal.jpg" TargetMode="External" /><Relationship Id="rId559" Type="http://schemas.openxmlformats.org/officeDocument/2006/relationships/hyperlink" Target="http://pbs.twimg.com/profile_images/948690353405689856/vT1_e9p1_normal.jpg" TargetMode="External" /><Relationship Id="rId560" Type="http://schemas.openxmlformats.org/officeDocument/2006/relationships/hyperlink" Target="http://pbs.twimg.com/profile_images/948690353405689856/vT1_e9p1_normal.jpg" TargetMode="External" /><Relationship Id="rId561" Type="http://schemas.openxmlformats.org/officeDocument/2006/relationships/hyperlink" Target="http://pbs.twimg.com/profile_images/948690353405689856/vT1_e9p1_normal.jpg" TargetMode="External" /><Relationship Id="rId562" Type="http://schemas.openxmlformats.org/officeDocument/2006/relationships/hyperlink" Target="http://pbs.twimg.com/profile_images/948690353405689856/vT1_e9p1_normal.jpg" TargetMode="External" /><Relationship Id="rId563" Type="http://schemas.openxmlformats.org/officeDocument/2006/relationships/hyperlink" Target="http://pbs.twimg.com/profile_images/948690353405689856/vT1_e9p1_normal.jpg" TargetMode="External" /><Relationship Id="rId564" Type="http://schemas.openxmlformats.org/officeDocument/2006/relationships/hyperlink" Target="http://pbs.twimg.com/profile_images/948690353405689856/vT1_e9p1_normal.jpg" TargetMode="External" /><Relationship Id="rId565" Type="http://schemas.openxmlformats.org/officeDocument/2006/relationships/hyperlink" Target="http://pbs.twimg.com/profile_images/948690353405689856/vT1_e9p1_normal.jpg" TargetMode="External" /><Relationship Id="rId566" Type="http://schemas.openxmlformats.org/officeDocument/2006/relationships/hyperlink" Target="http://pbs.twimg.com/profile_images/948690353405689856/vT1_e9p1_normal.jpg" TargetMode="External" /><Relationship Id="rId567" Type="http://schemas.openxmlformats.org/officeDocument/2006/relationships/hyperlink" Target="http://pbs.twimg.com/profile_images/1110590668550885377/iev8KLCv_normal.png" TargetMode="External" /><Relationship Id="rId568" Type="http://schemas.openxmlformats.org/officeDocument/2006/relationships/hyperlink" Target="http://pbs.twimg.com/profile_images/1110590668550885377/iev8KLCv_normal.png" TargetMode="External" /><Relationship Id="rId569" Type="http://schemas.openxmlformats.org/officeDocument/2006/relationships/hyperlink" Target="http://pbs.twimg.com/profile_images/1110590668550885377/iev8KLCv_normal.png" TargetMode="External" /><Relationship Id="rId570" Type="http://schemas.openxmlformats.org/officeDocument/2006/relationships/hyperlink" Target="http://pbs.twimg.com/profile_images/1050647321896091648/V0zPw2Re_normal.jpg" TargetMode="External" /><Relationship Id="rId571" Type="http://schemas.openxmlformats.org/officeDocument/2006/relationships/hyperlink" Target="http://pbs.twimg.com/profile_images/1050647321896091648/V0zPw2Re_normal.jpg" TargetMode="External" /><Relationship Id="rId572" Type="http://schemas.openxmlformats.org/officeDocument/2006/relationships/hyperlink" Target="http://pbs.twimg.com/profile_images/1050647321896091648/V0zPw2Re_normal.jpg" TargetMode="External" /><Relationship Id="rId573" Type="http://schemas.openxmlformats.org/officeDocument/2006/relationships/hyperlink" Target="http://pbs.twimg.com/profile_images/1074181571282903040/T0ZfZxbw_normal.jpg" TargetMode="External" /><Relationship Id="rId574" Type="http://schemas.openxmlformats.org/officeDocument/2006/relationships/hyperlink" Target="https://pbs.twimg.com/tweet_video_thumb/D6R2CdKXoAMVaf8.jpg" TargetMode="External" /><Relationship Id="rId575" Type="http://schemas.openxmlformats.org/officeDocument/2006/relationships/hyperlink" Target="https://pbs.twimg.com/tweet_video_thumb/D6SH5PDWwAA1kzm.jpg" TargetMode="External" /><Relationship Id="rId576" Type="http://schemas.openxmlformats.org/officeDocument/2006/relationships/hyperlink" Target="https://pbs.twimg.com/ext_tw_video_thumb/1127201419667345408/pu/img/-snxRbQQKcqYRMHT.jpg" TargetMode="External" /><Relationship Id="rId577" Type="http://schemas.openxmlformats.org/officeDocument/2006/relationships/hyperlink" Target="https://pbs.twimg.com/ext_tw_video_thumb/1127255833602068480/pu/img/d7sstgtDJYHMYmPE.jpg" TargetMode="External" /><Relationship Id="rId578" Type="http://schemas.openxmlformats.org/officeDocument/2006/relationships/hyperlink" Target="https://pbs.twimg.com/media/D6TSwxGW4AAZTnm.jpg" TargetMode="External" /><Relationship Id="rId579" Type="http://schemas.openxmlformats.org/officeDocument/2006/relationships/hyperlink" Target="https://pbs.twimg.com/media/D6TTDJZWkAEi4GT.jpg" TargetMode="External" /><Relationship Id="rId580" Type="http://schemas.openxmlformats.org/officeDocument/2006/relationships/hyperlink" Target="http://pbs.twimg.com/profile_images/873446564345384960/3J2cfJtT_normal.jpg" TargetMode="External" /><Relationship Id="rId581" Type="http://schemas.openxmlformats.org/officeDocument/2006/relationships/hyperlink" Target="http://pbs.twimg.com/profile_images/873446564345384960/3J2cfJtT_normal.jpg" TargetMode="External" /><Relationship Id="rId582" Type="http://schemas.openxmlformats.org/officeDocument/2006/relationships/hyperlink" Target="https://pbs.twimg.com/media/D6SYHvgXsAIcxXb.jpg" TargetMode="External" /><Relationship Id="rId583" Type="http://schemas.openxmlformats.org/officeDocument/2006/relationships/hyperlink" Target="https://pbs.twimg.com/media/D6SYHvgXsAIcxXb.jpg" TargetMode="External" /><Relationship Id="rId584" Type="http://schemas.openxmlformats.org/officeDocument/2006/relationships/hyperlink" Target="http://pbs.twimg.com/profile_images/873446564345384960/3J2cfJtT_normal.jpg" TargetMode="External" /><Relationship Id="rId585" Type="http://schemas.openxmlformats.org/officeDocument/2006/relationships/hyperlink" Target="http://pbs.twimg.com/profile_images/873446564345384960/3J2cfJtT_normal.jpg" TargetMode="External" /><Relationship Id="rId586" Type="http://schemas.openxmlformats.org/officeDocument/2006/relationships/hyperlink" Target="http://pbs.twimg.com/profile_images/873446564345384960/3J2cfJtT_normal.jpg" TargetMode="External" /><Relationship Id="rId587" Type="http://schemas.openxmlformats.org/officeDocument/2006/relationships/hyperlink" Target="http://pbs.twimg.com/profile_images/873446564345384960/3J2cfJtT_normal.jpg" TargetMode="External" /><Relationship Id="rId588" Type="http://schemas.openxmlformats.org/officeDocument/2006/relationships/hyperlink" Target="http://pbs.twimg.com/profile_images/873446564345384960/3J2cfJtT_normal.jpg" TargetMode="External" /><Relationship Id="rId589" Type="http://schemas.openxmlformats.org/officeDocument/2006/relationships/hyperlink" Target="http://pbs.twimg.com/profile_images/873446564345384960/3J2cfJtT_normal.jpg" TargetMode="External" /><Relationship Id="rId590" Type="http://schemas.openxmlformats.org/officeDocument/2006/relationships/hyperlink" Target="https://pbs.twimg.com/media/D6TTDJZWkAEi4GT.jpg" TargetMode="External" /><Relationship Id="rId591" Type="http://schemas.openxmlformats.org/officeDocument/2006/relationships/hyperlink" Target="http://pbs.twimg.com/profile_images/911523600901050369/8FxzQv6I_normal.jpg" TargetMode="External" /><Relationship Id="rId592" Type="http://schemas.openxmlformats.org/officeDocument/2006/relationships/hyperlink" Target="http://pbs.twimg.com/profile_images/911523600901050369/8FxzQv6I_normal.jpg" TargetMode="External" /><Relationship Id="rId593" Type="http://schemas.openxmlformats.org/officeDocument/2006/relationships/hyperlink" Target="http://pbs.twimg.com/profile_images/911523600901050369/8FxzQv6I_normal.jpg" TargetMode="External" /><Relationship Id="rId594" Type="http://schemas.openxmlformats.org/officeDocument/2006/relationships/hyperlink" Target="https://pbs.twimg.com/media/D6TTDJZWkAEi4GT.jpg" TargetMode="External" /><Relationship Id="rId595" Type="http://schemas.openxmlformats.org/officeDocument/2006/relationships/hyperlink" Target="http://pbs.twimg.com/profile_images/731085523821965312/tlyE2MA1_normal.jpg" TargetMode="External" /><Relationship Id="rId596" Type="http://schemas.openxmlformats.org/officeDocument/2006/relationships/hyperlink" Target="http://pbs.twimg.com/profile_images/731085523821965312/tlyE2MA1_normal.jpg" TargetMode="External" /><Relationship Id="rId597" Type="http://schemas.openxmlformats.org/officeDocument/2006/relationships/hyperlink" Target="http://pbs.twimg.com/profile_images/731085523821965312/tlyE2MA1_normal.jpg" TargetMode="External" /><Relationship Id="rId598" Type="http://schemas.openxmlformats.org/officeDocument/2006/relationships/hyperlink" Target="http://pbs.twimg.com/profile_images/731085523821965312/tlyE2MA1_normal.jpg" TargetMode="External" /><Relationship Id="rId599" Type="http://schemas.openxmlformats.org/officeDocument/2006/relationships/hyperlink" Target="http://pbs.twimg.com/profile_images/1110590668550885377/iev8KLCv_normal.png" TargetMode="External" /><Relationship Id="rId600" Type="http://schemas.openxmlformats.org/officeDocument/2006/relationships/hyperlink" Target="http://pbs.twimg.com/profile_images/1110590668550885377/iev8KLCv_normal.png" TargetMode="External" /><Relationship Id="rId601" Type="http://schemas.openxmlformats.org/officeDocument/2006/relationships/hyperlink" Target="http://pbs.twimg.com/profile_images/1110590668550885377/iev8KLCv_normal.png" TargetMode="External" /><Relationship Id="rId602" Type="http://schemas.openxmlformats.org/officeDocument/2006/relationships/hyperlink" Target="http://pbs.twimg.com/profile_images/1110590668550885377/iev8KLCv_normal.png" TargetMode="External" /><Relationship Id="rId603" Type="http://schemas.openxmlformats.org/officeDocument/2006/relationships/hyperlink" Target="https://pbs.twimg.com/media/D6SYHvgXsAIcxXb.jpg" TargetMode="External" /><Relationship Id="rId604" Type="http://schemas.openxmlformats.org/officeDocument/2006/relationships/hyperlink" Target="http://pbs.twimg.com/profile_images/1110590668550885377/iev8KLCv_normal.png" TargetMode="External" /><Relationship Id="rId605" Type="http://schemas.openxmlformats.org/officeDocument/2006/relationships/hyperlink" Target="http://pbs.twimg.com/profile_images/1110590668550885377/iev8KLCv_normal.png" TargetMode="External" /><Relationship Id="rId606" Type="http://schemas.openxmlformats.org/officeDocument/2006/relationships/hyperlink" Target="http://pbs.twimg.com/profile_images/1110590668550885377/iev8KLCv_normal.png" TargetMode="External" /><Relationship Id="rId607" Type="http://schemas.openxmlformats.org/officeDocument/2006/relationships/hyperlink" Target="http://pbs.twimg.com/profile_images/1110590668550885377/iev8KLCv_normal.png" TargetMode="External" /><Relationship Id="rId608" Type="http://schemas.openxmlformats.org/officeDocument/2006/relationships/hyperlink" Target="http://pbs.twimg.com/profile_images/1110590668550885377/iev8KLCv_normal.png" TargetMode="External" /><Relationship Id="rId609" Type="http://schemas.openxmlformats.org/officeDocument/2006/relationships/hyperlink" Target="http://pbs.twimg.com/profile_images/1110590668550885377/iev8KLCv_normal.png" TargetMode="External" /><Relationship Id="rId610" Type="http://schemas.openxmlformats.org/officeDocument/2006/relationships/hyperlink" Target="http://pbs.twimg.com/profile_images/1110590668550885377/iev8KLCv_normal.png" TargetMode="External" /><Relationship Id="rId611" Type="http://schemas.openxmlformats.org/officeDocument/2006/relationships/hyperlink" Target="http://pbs.twimg.com/profile_images/1110590668550885377/iev8KLCv_normal.png" TargetMode="External" /><Relationship Id="rId612" Type="http://schemas.openxmlformats.org/officeDocument/2006/relationships/hyperlink" Target="http://pbs.twimg.com/profile_images/1126864847134707713/FHAruHKk_normal.jpg" TargetMode="External" /><Relationship Id="rId613" Type="http://schemas.openxmlformats.org/officeDocument/2006/relationships/hyperlink" Target="http://pbs.twimg.com/profile_images/1050647321896091648/V0zPw2Re_normal.jpg" TargetMode="External" /><Relationship Id="rId614" Type="http://schemas.openxmlformats.org/officeDocument/2006/relationships/hyperlink" Target="http://pbs.twimg.com/profile_images/1050647321896091648/V0zPw2Re_normal.jpg" TargetMode="External" /><Relationship Id="rId615" Type="http://schemas.openxmlformats.org/officeDocument/2006/relationships/hyperlink" Target="http://pbs.twimg.com/profile_images/1050647321896091648/V0zPw2Re_normal.jpg" TargetMode="External" /><Relationship Id="rId616" Type="http://schemas.openxmlformats.org/officeDocument/2006/relationships/hyperlink" Target="http://pbs.twimg.com/profile_images/1050647321896091648/V0zPw2Re_normal.jpg" TargetMode="External" /><Relationship Id="rId617" Type="http://schemas.openxmlformats.org/officeDocument/2006/relationships/hyperlink" Target="http://pbs.twimg.com/profile_images/1050647321896091648/V0zPw2Re_normal.jpg" TargetMode="External" /><Relationship Id="rId618" Type="http://schemas.openxmlformats.org/officeDocument/2006/relationships/hyperlink" Target="https://pbs.twimg.com/tweet_video_thumb/D6RoCn7W4AERoiU.jpg" TargetMode="External" /><Relationship Id="rId619" Type="http://schemas.openxmlformats.org/officeDocument/2006/relationships/hyperlink" Target="http://pbs.twimg.com/profile_images/1074181571282903040/T0ZfZxbw_normal.jpg" TargetMode="External" /><Relationship Id="rId620" Type="http://schemas.openxmlformats.org/officeDocument/2006/relationships/hyperlink" Target="https://pbs.twimg.com/ext_tw_video_thumb/1127151073280630784/pu/img/TM6ajrkurDh_IpPr.jpg" TargetMode="External" /><Relationship Id="rId621" Type="http://schemas.openxmlformats.org/officeDocument/2006/relationships/hyperlink" Target="https://pbs.twimg.com/tweet_video_thumb/D6R2CdKXoAMVaf8.jpg" TargetMode="External" /><Relationship Id="rId622" Type="http://schemas.openxmlformats.org/officeDocument/2006/relationships/hyperlink" Target="https://pbs.twimg.com/media/D6R_bJEWAAERYxL.jpg" TargetMode="External" /><Relationship Id="rId623" Type="http://schemas.openxmlformats.org/officeDocument/2006/relationships/hyperlink" Target="https://pbs.twimg.com/tweet_video_thumb/D6SH5PDWwAA1kzm.jpg" TargetMode="External" /><Relationship Id="rId624" Type="http://schemas.openxmlformats.org/officeDocument/2006/relationships/hyperlink" Target="https://pbs.twimg.com/media/D6SYHvgXsAIcxXb.jpg" TargetMode="External" /><Relationship Id="rId625" Type="http://schemas.openxmlformats.org/officeDocument/2006/relationships/hyperlink" Target="https://pbs.twimg.com/ext_tw_video_thumb/1127201419667345408/pu/img/-snxRbQQKcqYRMHT.jpg" TargetMode="External" /><Relationship Id="rId626" Type="http://schemas.openxmlformats.org/officeDocument/2006/relationships/hyperlink" Target="https://pbs.twimg.com/ext_tw_video_thumb/1127255833602068480/pu/img/d7sstgtDJYHMYmPE.jpg" TargetMode="External" /><Relationship Id="rId627" Type="http://schemas.openxmlformats.org/officeDocument/2006/relationships/hyperlink" Target="https://pbs.twimg.com/media/D6TSwxGW4AAZTnm.jpg" TargetMode="External" /><Relationship Id="rId628" Type="http://schemas.openxmlformats.org/officeDocument/2006/relationships/hyperlink" Target="https://pbs.twimg.com/media/D6TTDJZWkAEi4GT.jpg" TargetMode="External" /><Relationship Id="rId629" Type="http://schemas.openxmlformats.org/officeDocument/2006/relationships/hyperlink" Target="http://pbs.twimg.com/profile_images/899926429852459009/uE9YgT-s_normal.jpg" TargetMode="External" /><Relationship Id="rId630" Type="http://schemas.openxmlformats.org/officeDocument/2006/relationships/hyperlink" Target="http://pbs.twimg.com/profile_images/731085523821965312/tlyE2MA1_normal.jpg" TargetMode="External" /><Relationship Id="rId631" Type="http://schemas.openxmlformats.org/officeDocument/2006/relationships/hyperlink" Target="http://pbs.twimg.com/profile_images/1126864847134707713/FHAruHKk_normal.jpg" TargetMode="External" /><Relationship Id="rId632" Type="http://schemas.openxmlformats.org/officeDocument/2006/relationships/hyperlink" Target="http://pbs.twimg.com/profile_images/1050647321896091648/V0zPw2Re_normal.jpg" TargetMode="External" /><Relationship Id="rId633" Type="http://schemas.openxmlformats.org/officeDocument/2006/relationships/hyperlink" Target="https://pbs.twimg.com/media/D6TTDJZWkAEi4GT.jpg" TargetMode="External" /><Relationship Id="rId634" Type="http://schemas.openxmlformats.org/officeDocument/2006/relationships/hyperlink" Target="http://pbs.twimg.com/profile_images/731085523821965312/tlyE2MA1_normal.jpg" TargetMode="External" /><Relationship Id="rId635" Type="http://schemas.openxmlformats.org/officeDocument/2006/relationships/hyperlink" Target="http://pbs.twimg.com/profile_images/1126864847134707713/FHAruHKk_normal.jpg" TargetMode="External" /><Relationship Id="rId636" Type="http://schemas.openxmlformats.org/officeDocument/2006/relationships/hyperlink" Target="http://pbs.twimg.com/profile_images/1050647321896091648/V0zPw2Re_normal.jpg" TargetMode="External" /><Relationship Id="rId637" Type="http://schemas.openxmlformats.org/officeDocument/2006/relationships/hyperlink" Target="http://pbs.twimg.com/profile_images/1050647321896091648/V0zPw2Re_normal.jpg" TargetMode="External" /><Relationship Id="rId638" Type="http://schemas.openxmlformats.org/officeDocument/2006/relationships/hyperlink" Target="http://pbs.twimg.com/profile_images/1050647321896091648/V0zPw2Re_normal.jpg" TargetMode="External" /><Relationship Id="rId639" Type="http://schemas.openxmlformats.org/officeDocument/2006/relationships/hyperlink" Target="http://pbs.twimg.com/profile_images/1050647321896091648/V0zPw2Re_normal.jpg" TargetMode="External" /><Relationship Id="rId640" Type="http://schemas.openxmlformats.org/officeDocument/2006/relationships/hyperlink" Target="http://pbs.twimg.com/profile_images/1050647321896091648/V0zPw2Re_normal.jpg" TargetMode="External" /><Relationship Id="rId641" Type="http://schemas.openxmlformats.org/officeDocument/2006/relationships/hyperlink" Target="http://pbs.twimg.com/profile_images/1050647321896091648/V0zPw2Re_normal.jpg" TargetMode="External" /><Relationship Id="rId642" Type="http://schemas.openxmlformats.org/officeDocument/2006/relationships/hyperlink" Target="http://pbs.twimg.com/profile_images/1050647321896091648/V0zPw2Re_normal.jpg" TargetMode="External" /><Relationship Id="rId643" Type="http://schemas.openxmlformats.org/officeDocument/2006/relationships/hyperlink" Target="http://pbs.twimg.com/profile_images/1050647321896091648/V0zPw2Re_normal.jpg" TargetMode="External" /><Relationship Id="rId644" Type="http://schemas.openxmlformats.org/officeDocument/2006/relationships/hyperlink" Target="https://pbs.twimg.com/ext_tw_video_thumb/1127255833602068480/pu/img/d7sstgtDJYHMYmPE.jpg" TargetMode="External" /><Relationship Id="rId645" Type="http://schemas.openxmlformats.org/officeDocument/2006/relationships/hyperlink" Target="https://pbs.twimg.com/media/D6TSwxGW4AAZTnm.jpg" TargetMode="External" /><Relationship Id="rId646" Type="http://schemas.openxmlformats.org/officeDocument/2006/relationships/hyperlink" Target="https://pbs.twimg.com/media/D6TTDJZWkAEi4GT.jpg" TargetMode="External" /><Relationship Id="rId647" Type="http://schemas.openxmlformats.org/officeDocument/2006/relationships/hyperlink" Target="http://pbs.twimg.com/profile_images/731085523821965312/tlyE2MA1_normal.jpg" TargetMode="External" /><Relationship Id="rId648" Type="http://schemas.openxmlformats.org/officeDocument/2006/relationships/hyperlink" Target="http://pbs.twimg.com/profile_images/731085523821965312/tlyE2MA1_normal.jpg" TargetMode="External" /><Relationship Id="rId649" Type="http://schemas.openxmlformats.org/officeDocument/2006/relationships/hyperlink" Target="http://pbs.twimg.com/profile_images/731085523821965312/tlyE2MA1_normal.jpg" TargetMode="External" /><Relationship Id="rId650" Type="http://schemas.openxmlformats.org/officeDocument/2006/relationships/hyperlink" Target="http://pbs.twimg.com/profile_images/731085523821965312/tlyE2MA1_normal.jpg" TargetMode="External" /><Relationship Id="rId651" Type="http://schemas.openxmlformats.org/officeDocument/2006/relationships/hyperlink" Target="http://pbs.twimg.com/profile_images/731085523821965312/tlyE2MA1_normal.jpg" TargetMode="External" /><Relationship Id="rId652" Type="http://schemas.openxmlformats.org/officeDocument/2006/relationships/hyperlink" Target="http://pbs.twimg.com/profile_images/1126864847134707713/FHAruHKk_normal.jpg" TargetMode="External" /><Relationship Id="rId653" Type="http://schemas.openxmlformats.org/officeDocument/2006/relationships/hyperlink" Target="https://pbs.twimg.com/media/D6TTDJZWkAEi4GT.jpg" TargetMode="External" /><Relationship Id="rId654" Type="http://schemas.openxmlformats.org/officeDocument/2006/relationships/hyperlink" Target="http://pbs.twimg.com/profile_images/1126864847134707713/FHAruHKk_normal.jpg" TargetMode="External" /><Relationship Id="rId655" Type="http://schemas.openxmlformats.org/officeDocument/2006/relationships/hyperlink" Target="https://pbs.twimg.com/media/D6TTDJZWkAEi4GT.jpg" TargetMode="External" /><Relationship Id="rId656" Type="http://schemas.openxmlformats.org/officeDocument/2006/relationships/hyperlink" Target="http://pbs.twimg.com/profile_images/1074181571282903040/T0ZfZxbw_normal.jpg" TargetMode="External" /><Relationship Id="rId657" Type="http://schemas.openxmlformats.org/officeDocument/2006/relationships/hyperlink" Target="http://pbs.twimg.com/profile_images/1074181571282903040/T0ZfZxbw_normal.jpg" TargetMode="External" /><Relationship Id="rId658" Type="http://schemas.openxmlformats.org/officeDocument/2006/relationships/hyperlink" Target="http://pbs.twimg.com/profile_images/1074181571282903040/T0ZfZxbw_normal.jpg" TargetMode="External" /><Relationship Id="rId659" Type="http://schemas.openxmlformats.org/officeDocument/2006/relationships/hyperlink" Target="http://pbs.twimg.com/profile_images/1074181571282903040/T0ZfZxbw_normal.jpg" TargetMode="External" /><Relationship Id="rId660" Type="http://schemas.openxmlformats.org/officeDocument/2006/relationships/hyperlink" Target="http://pbs.twimg.com/profile_images/1074181571282903040/T0ZfZxbw_normal.jpg" TargetMode="External" /><Relationship Id="rId661" Type="http://schemas.openxmlformats.org/officeDocument/2006/relationships/hyperlink" Target="http://pbs.twimg.com/profile_images/1074181571282903040/T0ZfZxbw_normal.jpg" TargetMode="External" /><Relationship Id="rId662" Type="http://schemas.openxmlformats.org/officeDocument/2006/relationships/hyperlink" Target="http://pbs.twimg.com/profile_images/1074181571282903040/T0ZfZxbw_normal.jpg" TargetMode="External" /><Relationship Id="rId663" Type="http://schemas.openxmlformats.org/officeDocument/2006/relationships/hyperlink" Target="http://pbs.twimg.com/profile_images/1074181571282903040/T0ZfZxbw_normal.jpg" TargetMode="External" /><Relationship Id="rId664" Type="http://schemas.openxmlformats.org/officeDocument/2006/relationships/hyperlink" Target="http://pbs.twimg.com/profile_images/1074181571282903040/T0ZfZxbw_normal.jpg" TargetMode="External" /><Relationship Id="rId665" Type="http://schemas.openxmlformats.org/officeDocument/2006/relationships/hyperlink" Target="http://pbs.twimg.com/profile_images/1074181571282903040/T0ZfZxbw_normal.jpg" TargetMode="External" /><Relationship Id="rId666" Type="http://schemas.openxmlformats.org/officeDocument/2006/relationships/hyperlink" Target="http://pbs.twimg.com/profile_images/1074181571282903040/T0ZfZxbw_normal.jpg" TargetMode="External" /><Relationship Id="rId667" Type="http://schemas.openxmlformats.org/officeDocument/2006/relationships/hyperlink" Target="http://pbs.twimg.com/profile_images/1074181571282903040/T0ZfZxbw_normal.jpg" TargetMode="External" /><Relationship Id="rId668" Type="http://schemas.openxmlformats.org/officeDocument/2006/relationships/hyperlink" Target="http://pbs.twimg.com/profile_images/1074181571282903040/T0ZfZxbw_normal.jpg" TargetMode="External" /><Relationship Id="rId669" Type="http://schemas.openxmlformats.org/officeDocument/2006/relationships/hyperlink" Target="http://pbs.twimg.com/profile_images/1074181571282903040/T0ZfZxbw_normal.jpg" TargetMode="External" /><Relationship Id="rId670" Type="http://schemas.openxmlformats.org/officeDocument/2006/relationships/hyperlink" Target="http://pbs.twimg.com/profile_images/1074181571282903040/T0ZfZxbw_normal.jpg" TargetMode="External" /><Relationship Id="rId671" Type="http://schemas.openxmlformats.org/officeDocument/2006/relationships/hyperlink" Target="http://pbs.twimg.com/profile_images/1074181571282903040/T0ZfZxbw_normal.jpg" TargetMode="External" /><Relationship Id="rId672" Type="http://schemas.openxmlformats.org/officeDocument/2006/relationships/hyperlink" Target="http://pbs.twimg.com/profile_images/1074181571282903040/T0ZfZxbw_normal.jpg" TargetMode="External" /><Relationship Id="rId673" Type="http://schemas.openxmlformats.org/officeDocument/2006/relationships/hyperlink" Target="http://pbs.twimg.com/profile_images/1074181571282903040/T0ZfZxbw_normal.jpg" TargetMode="External" /><Relationship Id="rId674" Type="http://schemas.openxmlformats.org/officeDocument/2006/relationships/hyperlink" Target="http://pbs.twimg.com/profile_images/1074181571282903040/T0ZfZxbw_normal.jpg" TargetMode="External" /><Relationship Id="rId675" Type="http://schemas.openxmlformats.org/officeDocument/2006/relationships/hyperlink" Target="http://pbs.twimg.com/profile_images/1074181571282903040/T0ZfZxbw_normal.jpg" TargetMode="External" /><Relationship Id="rId676" Type="http://schemas.openxmlformats.org/officeDocument/2006/relationships/hyperlink" Target="http://pbs.twimg.com/profile_images/1074181571282903040/T0ZfZxbw_normal.jpg" TargetMode="External" /><Relationship Id="rId677" Type="http://schemas.openxmlformats.org/officeDocument/2006/relationships/hyperlink" Target="http://pbs.twimg.com/profile_images/1074181571282903040/T0ZfZxbw_normal.jpg" TargetMode="External" /><Relationship Id="rId678" Type="http://schemas.openxmlformats.org/officeDocument/2006/relationships/hyperlink" Target="http://pbs.twimg.com/profile_images/1074181571282903040/T0ZfZxbw_normal.jpg" TargetMode="External" /><Relationship Id="rId679" Type="http://schemas.openxmlformats.org/officeDocument/2006/relationships/hyperlink" Target="http://pbs.twimg.com/profile_images/1074181571282903040/T0ZfZxbw_normal.jpg" TargetMode="External" /><Relationship Id="rId680" Type="http://schemas.openxmlformats.org/officeDocument/2006/relationships/hyperlink" Target="https://pbs.twimg.com/tweet_video_thumb/D6ioE1_WkAEPorq.jpg" TargetMode="External" /><Relationship Id="rId681" Type="http://schemas.openxmlformats.org/officeDocument/2006/relationships/hyperlink" Target="https://pbs.twimg.com/tweet_video_thumb/D6ioE1_WkAEPorq.jpg" TargetMode="External" /><Relationship Id="rId682" Type="http://schemas.openxmlformats.org/officeDocument/2006/relationships/hyperlink" Target="http://pbs.twimg.com/profile_images/1085831424186478592/_XDYQHvZ_normal.jpg" TargetMode="External" /><Relationship Id="rId683" Type="http://schemas.openxmlformats.org/officeDocument/2006/relationships/hyperlink" Target="http://pbs.twimg.com/profile_images/1074181571282903040/T0ZfZxbw_normal.jpg" TargetMode="External" /><Relationship Id="rId684" Type="http://schemas.openxmlformats.org/officeDocument/2006/relationships/hyperlink" Target="http://pbs.twimg.com/profile_images/1074181571282903040/T0ZfZxbw_normal.jpg" TargetMode="External" /><Relationship Id="rId685" Type="http://schemas.openxmlformats.org/officeDocument/2006/relationships/hyperlink" Target="http://pbs.twimg.com/profile_images/1074181571282903040/T0ZfZxbw_normal.jpg" TargetMode="External" /><Relationship Id="rId686" Type="http://schemas.openxmlformats.org/officeDocument/2006/relationships/hyperlink" Target="http://pbs.twimg.com/profile_images/1074181571282903040/T0ZfZxbw_normal.jpg" TargetMode="External" /><Relationship Id="rId687" Type="http://schemas.openxmlformats.org/officeDocument/2006/relationships/hyperlink" Target="https://pbs.twimg.com/tweet_video_thumb/D6ioE1_WkAEPorq.jpg" TargetMode="External" /><Relationship Id="rId688" Type="http://schemas.openxmlformats.org/officeDocument/2006/relationships/hyperlink" Target="https://pbs.twimg.com/tweet_video_thumb/D6ioE1_WkAEPorq.jpg" TargetMode="External" /><Relationship Id="rId689" Type="http://schemas.openxmlformats.org/officeDocument/2006/relationships/hyperlink" Target="https://pbs.twimg.com/tweet_video_thumb/D6i2nsjW0AALEBj.jpg" TargetMode="External" /><Relationship Id="rId690" Type="http://schemas.openxmlformats.org/officeDocument/2006/relationships/hyperlink" Target="http://pbs.twimg.com/profile_images/1074181571282903040/T0ZfZxbw_normal.jpg" TargetMode="External" /><Relationship Id="rId691" Type="http://schemas.openxmlformats.org/officeDocument/2006/relationships/hyperlink" Target="http://pbs.twimg.com/profile_images/1074181571282903040/T0ZfZxbw_normal.jpg" TargetMode="External" /><Relationship Id="rId692" Type="http://schemas.openxmlformats.org/officeDocument/2006/relationships/hyperlink" Target="http://pbs.twimg.com/profile_images/1074181571282903040/T0ZfZxbw_normal.jpg" TargetMode="External" /><Relationship Id="rId693" Type="http://schemas.openxmlformats.org/officeDocument/2006/relationships/hyperlink" Target="http://pbs.twimg.com/profile_images/1074181571282903040/T0ZfZxbw_normal.jpg" TargetMode="External" /><Relationship Id="rId694" Type="http://schemas.openxmlformats.org/officeDocument/2006/relationships/hyperlink" Target="http://pbs.twimg.com/profile_images/1074181571282903040/T0ZfZxbw_normal.jpg" TargetMode="External" /><Relationship Id="rId695" Type="http://schemas.openxmlformats.org/officeDocument/2006/relationships/hyperlink" Target="http://pbs.twimg.com/profile_images/1074181571282903040/T0ZfZxbw_normal.jpg" TargetMode="External" /><Relationship Id="rId696" Type="http://schemas.openxmlformats.org/officeDocument/2006/relationships/hyperlink" Target="http://pbs.twimg.com/profile_images/1074181571282903040/T0ZfZxbw_normal.jpg" TargetMode="External" /><Relationship Id="rId697" Type="http://schemas.openxmlformats.org/officeDocument/2006/relationships/hyperlink" Target="http://pbs.twimg.com/profile_images/1074181571282903040/T0ZfZxbw_normal.jpg" TargetMode="External" /><Relationship Id="rId698" Type="http://schemas.openxmlformats.org/officeDocument/2006/relationships/hyperlink" Target="http://pbs.twimg.com/profile_images/1074181571282903040/T0ZfZxbw_normal.jpg" TargetMode="External" /><Relationship Id="rId699" Type="http://schemas.openxmlformats.org/officeDocument/2006/relationships/hyperlink" Target="http://pbs.twimg.com/profile_images/790694507561889792/wFxmdzvM_normal.jpg" TargetMode="External" /><Relationship Id="rId700" Type="http://schemas.openxmlformats.org/officeDocument/2006/relationships/hyperlink" Target="http://pbs.twimg.com/profile_images/790694507561889792/wFxmdzvM_normal.jpg" TargetMode="External" /><Relationship Id="rId701" Type="http://schemas.openxmlformats.org/officeDocument/2006/relationships/hyperlink" Target="https://pbs.twimg.com/media/D58pEnnXkAAWQvC.jpg" TargetMode="External" /><Relationship Id="rId702" Type="http://schemas.openxmlformats.org/officeDocument/2006/relationships/hyperlink" Target="https://pbs.twimg.com/media/D5-wGvIWsAA7FmD.jpg" TargetMode="External" /><Relationship Id="rId703" Type="http://schemas.openxmlformats.org/officeDocument/2006/relationships/hyperlink" Target="https://pbs.twimg.com/media/D6RPbN0WkAAlPcf.jpg" TargetMode="External" /><Relationship Id="rId704" Type="http://schemas.openxmlformats.org/officeDocument/2006/relationships/hyperlink" Target="https://pbs.twimg.com/media/D6TWdz7WsAACs13.jpg" TargetMode="External" /><Relationship Id="rId705" Type="http://schemas.openxmlformats.org/officeDocument/2006/relationships/hyperlink" Target="https://pbs.twimg.com/media/D6l1ySVWsAAahtO.jpg" TargetMode="External" /><Relationship Id="rId706" Type="http://schemas.openxmlformats.org/officeDocument/2006/relationships/hyperlink" Target="http://pbs.twimg.com/profile_images/1123387523412185088/CCkBAcMI_normal.png" TargetMode="External" /><Relationship Id="rId707" Type="http://schemas.openxmlformats.org/officeDocument/2006/relationships/hyperlink" Target="http://pbs.twimg.com/profile_images/1123387523412185088/CCkBAcMI_normal.png" TargetMode="External" /><Relationship Id="rId708" Type="http://schemas.openxmlformats.org/officeDocument/2006/relationships/hyperlink" Target="http://pbs.twimg.com/profile_images/1123387523412185088/CCkBAcMI_normal.png" TargetMode="External" /><Relationship Id="rId709" Type="http://schemas.openxmlformats.org/officeDocument/2006/relationships/hyperlink" Target="http://pbs.twimg.com/profile_images/1123387523412185088/CCkBAcMI_normal.png" TargetMode="External" /><Relationship Id="rId710" Type="http://schemas.openxmlformats.org/officeDocument/2006/relationships/hyperlink" Target="https://pbs.twimg.com/media/D58pEnnXkAAWQvC.jpg" TargetMode="External" /><Relationship Id="rId711" Type="http://schemas.openxmlformats.org/officeDocument/2006/relationships/hyperlink" Target="https://pbs.twimg.com/media/D5-wGvIWsAA7FmD.jpg" TargetMode="External" /><Relationship Id="rId712" Type="http://schemas.openxmlformats.org/officeDocument/2006/relationships/hyperlink" Target="https://pbs.twimg.com/media/D6RPbN0WkAAlPcf.jpg" TargetMode="External" /><Relationship Id="rId713" Type="http://schemas.openxmlformats.org/officeDocument/2006/relationships/hyperlink" Target="https://pbs.twimg.com/media/D6TWdz7WsAACs13.jpg" TargetMode="External" /><Relationship Id="rId714" Type="http://schemas.openxmlformats.org/officeDocument/2006/relationships/hyperlink" Target="https://pbs.twimg.com/media/D6l1ySVWsAAahtO.jpg" TargetMode="External" /><Relationship Id="rId715" Type="http://schemas.openxmlformats.org/officeDocument/2006/relationships/hyperlink" Target="https://pbs.twimg.com/tweet_video_thumb/D6mhNWFWkAIWBXz.jpg" TargetMode="External" /><Relationship Id="rId716" Type="http://schemas.openxmlformats.org/officeDocument/2006/relationships/hyperlink" Target="https://pbs.twimg.com/tweet_video_thumb/D6mhNWFWkAIWBXz.jpg" TargetMode="External" /><Relationship Id="rId717" Type="http://schemas.openxmlformats.org/officeDocument/2006/relationships/hyperlink" Target="https://pbs.twimg.com/media/D5aRgtlWsAwuqXW.jpg" TargetMode="External" /><Relationship Id="rId718" Type="http://schemas.openxmlformats.org/officeDocument/2006/relationships/hyperlink" Target="https://pbs.twimg.com/media/D5wO2FhW0AIXrGy.jpg" TargetMode="External" /><Relationship Id="rId719" Type="http://schemas.openxmlformats.org/officeDocument/2006/relationships/hyperlink" Target="https://pbs.twimg.com/media/D5_Lki6WAAEfKor.jpg" TargetMode="External" /><Relationship Id="rId720" Type="http://schemas.openxmlformats.org/officeDocument/2006/relationships/hyperlink" Target="https://pbs.twimg.com/media/D6jqKmcWsAIKQuh.jpg" TargetMode="External" /><Relationship Id="rId721" Type="http://schemas.openxmlformats.org/officeDocument/2006/relationships/hyperlink" Target="https://pbs.twimg.com/tweet_video_thumb/D6mhNWFWkAIWBXz.jpg" TargetMode="External" /><Relationship Id="rId722" Type="http://schemas.openxmlformats.org/officeDocument/2006/relationships/hyperlink" Target="https://pbs.twimg.com/tweet_video_thumb/D6mgYzHWAAAuPgq.jpg" TargetMode="External" /><Relationship Id="rId723" Type="http://schemas.openxmlformats.org/officeDocument/2006/relationships/hyperlink" Target="https://pbs.twimg.com/tweet_video_thumb/D6mhNWFWkAIWBXz.jpg" TargetMode="External" /><Relationship Id="rId724" Type="http://schemas.openxmlformats.org/officeDocument/2006/relationships/hyperlink" Target="https://pbs.twimg.com/media/D6nCIj_WwAANo8w.jpg" TargetMode="External" /><Relationship Id="rId725" Type="http://schemas.openxmlformats.org/officeDocument/2006/relationships/hyperlink" Target="http://pbs.twimg.com/profile_images/1022069643350102016/qI7Vnvzi_normal.jpg" TargetMode="External" /><Relationship Id="rId726" Type="http://schemas.openxmlformats.org/officeDocument/2006/relationships/hyperlink" Target="http://pbs.twimg.com/profile_images/1022069643350102016/qI7Vnvzi_normal.jpg" TargetMode="External" /><Relationship Id="rId727" Type="http://schemas.openxmlformats.org/officeDocument/2006/relationships/hyperlink" Target="http://pbs.twimg.com/profile_images/1022069643350102016/qI7Vnvzi_normal.jpg" TargetMode="External" /><Relationship Id="rId728" Type="http://schemas.openxmlformats.org/officeDocument/2006/relationships/hyperlink" Target="https://pbs.twimg.com/tweet_video_thumb/D6mgYzHWAAAuPgq.jpg" TargetMode="External" /><Relationship Id="rId729" Type="http://schemas.openxmlformats.org/officeDocument/2006/relationships/hyperlink" Target="https://pbs.twimg.com/tweet_video_thumb/D6mhNWFWkAIWBXz.jpg" TargetMode="External" /><Relationship Id="rId730" Type="http://schemas.openxmlformats.org/officeDocument/2006/relationships/hyperlink" Target="https://pbs.twimg.com/media/D6nCIj_WwAANo8w.jpg" TargetMode="External" /><Relationship Id="rId731" Type="http://schemas.openxmlformats.org/officeDocument/2006/relationships/hyperlink" Target="https://pbs.twimg.com/tweet_video_thumb/D6mgYzHWAAAuPgq.jpg" TargetMode="External" /><Relationship Id="rId732" Type="http://schemas.openxmlformats.org/officeDocument/2006/relationships/hyperlink" Target="https://pbs.twimg.com/tweet_video_thumb/D6mhNWFWkAIWBXz.jpg" TargetMode="External" /><Relationship Id="rId733" Type="http://schemas.openxmlformats.org/officeDocument/2006/relationships/hyperlink" Target="https://pbs.twimg.com/media/D6nCIj_WwAANo8w.jpg" TargetMode="External" /><Relationship Id="rId734" Type="http://schemas.openxmlformats.org/officeDocument/2006/relationships/hyperlink" Target="https://pbs.twimg.com/tweet_video_thumb/D6mOW2CWkAExBZz.jpg" TargetMode="External" /><Relationship Id="rId735" Type="http://schemas.openxmlformats.org/officeDocument/2006/relationships/hyperlink" Target="https://pbs.twimg.com/tweet_video_thumb/D6mgYzHWAAAuPgq.jpg" TargetMode="External" /><Relationship Id="rId736" Type="http://schemas.openxmlformats.org/officeDocument/2006/relationships/hyperlink" Target="https://pbs.twimg.com/tweet_video_thumb/D6mhNWFWkAIWBXz.jpg" TargetMode="External" /><Relationship Id="rId737" Type="http://schemas.openxmlformats.org/officeDocument/2006/relationships/hyperlink" Target="https://pbs.twimg.com/media/D6nCIj_WwAANo8w.jpg" TargetMode="External" /><Relationship Id="rId738" Type="http://schemas.openxmlformats.org/officeDocument/2006/relationships/hyperlink" Target="http://pbs.twimg.com/profile_images/1074181571282903040/T0ZfZxbw_normal.jpg" TargetMode="External" /><Relationship Id="rId739" Type="http://schemas.openxmlformats.org/officeDocument/2006/relationships/hyperlink" Target="https://pbs.twimg.com/tweet_video_thumb/D6mhNWFWkAIWBXz.jpg" TargetMode="External" /><Relationship Id="rId740" Type="http://schemas.openxmlformats.org/officeDocument/2006/relationships/hyperlink" Target="https://pbs.twimg.com/media/D6nCIj_WwAANo8w.jpg" TargetMode="External" /><Relationship Id="rId741" Type="http://schemas.openxmlformats.org/officeDocument/2006/relationships/hyperlink" Target="https://pbs.twimg.com/tweet_video_thumb/D6mhNWFWkAIWBXz.jpg" TargetMode="External" /><Relationship Id="rId742" Type="http://schemas.openxmlformats.org/officeDocument/2006/relationships/hyperlink" Target="https://pbs.twimg.com/media/D6nCIj_WwAANo8w.jpg" TargetMode="External" /><Relationship Id="rId743" Type="http://schemas.openxmlformats.org/officeDocument/2006/relationships/hyperlink" Target="https://pbs.twimg.com/media/D6nCIj_WwAANo8w.jpg" TargetMode="External" /><Relationship Id="rId744" Type="http://schemas.openxmlformats.org/officeDocument/2006/relationships/hyperlink" Target="https://pbs.twimg.com/tweet_video_thumb/D6mhNWFWkAIWBXz.jpg" TargetMode="External" /><Relationship Id="rId745" Type="http://schemas.openxmlformats.org/officeDocument/2006/relationships/hyperlink" Target="https://pbs.twimg.com/media/D6nCIj_WwAANo8w.jpg" TargetMode="External" /><Relationship Id="rId746" Type="http://schemas.openxmlformats.org/officeDocument/2006/relationships/hyperlink" Target="https://pbs.twimg.com/media/D6nCIj_WwAANo8w.jpg" TargetMode="External" /><Relationship Id="rId747" Type="http://schemas.openxmlformats.org/officeDocument/2006/relationships/hyperlink" Target="https://pbs.twimg.com/media/D6nCIj_WwAANo8w.jpg" TargetMode="External" /><Relationship Id="rId748" Type="http://schemas.openxmlformats.org/officeDocument/2006/relationships/hyperlink" Target="http://pbs.twimg.com/profile_images/1074181571282903040/T0ZfZxbw_normal.jpg" TargetMode="External" /><Relationship Id="rId749" Type="http://schemas.openxmlformats.org/officeDocument/2006/relationships/hyperlink" Target="https://pbs.twimg.com/ext_tw_video_thumb/1127151073280630784/pu/img/TM6ajrkurDh_IpPr.jpg" TargetMode="External" /><Relationship Id="rId750" Type="http://schemas.openxmlformats.org/officeDocument/2006/relationships/hyperlink" Target="https://pbs.twimg.com/media/D6R_bJEWAAERYxL.jpg" TargetMode="External" /><Relationship Id="rId751" Type="http://schemas.openxmlformats.org/officeDocument/2006/relationships/hyperlink" Target="https://pbs.twimg.com/ext_tw_video_thumb/1127201419667345408/pu/img/-snxRbQQKcqYRMHT.jpg" TargetMode="External" /><Relationship Id="rId752" Type="http://schemas.openxmlformats.org/officeDocument/2006/relationships/hyperlink" Target="https://pbs.twimg.com/ext_tw_video_thumb/1127255833602068480/pu/img/d7sstgtDJYHMYmPE.jpg" TargetMode="External" /><Relationship Id="rId753" Type="http://schemas.openxmlformats.org/officeDocument/2006/relationships/hyperlink" Target="https://pbs.twimg.com/media/D6TSwxGW4AAZTnm.jpg" TargetMode="External" /><Relationship Id="rId754" Type="http://schemas.openxmlformats.org/officeDocument/2006/relationships/hyperlink" Target="https://pbs.twimg.com/media/D6TTDJZWkAEi4GT.jpg" TargetMode="External" /><Relationship Id="rId755" Type="http://schemas.openxmlformats.org/officeDocument/2006/relationships/hyperlink" Target="https://pbs.twimg.com/media/D6l7764X4AA8cza.jpg" TargetMode="External" /><Relationship Id="rId756" Type="http://schemas.openxmlformats.org/officeDocument/2006/relationships/hyperlink" Target="https://pbs.twimg.com/tweet_video_thumb/D6mOW2CWkAExBZz.jpg" TargetMode="External" /><Relationship Id="rId757" Type="http://schemas.openxmlformats.org/officeDocument/2006/relationships/hyperlink" Target="https://pbs.twimg.com/tweet_video_thumb/D6mgYzHWAAAuPgq.jpg" TargetMode="External" /><Relationship Id="rId758" Type="http://schemas.openxmlformats.org/officeDocument/2006/relationships/hyperlink" Target="https://pbs.twimg.com/media/D6nCIj_WwAANo8w.jpg" TargetMode="External" /><Relationship Id="rId759" Type="http://schemas.openxmlformats.org/officeDocument/2006/relationships/hyperlink" Target="https://pbs.twimg.com/media/D6nChnVWsAAD8Qm.jpg" TargetMode="External" /><Relationship Id="rId760" Type="http://schemas.openxmlformats.org/officeDocument/2006/relationships/hyperlink" Target="https://pbs.twimg.com/media/D6nE9XMW4AAbcbA.jpg" TargetMode="External" /><Relationship Id="rId761" Type="http://schemas.openxmlformats.org/officeDocument/2006/relationships/hyperlink" Target="http://pbs.twimg.com/profile_images/1074181571282903040/T0ZfZxbw_normal.jpg" TargetMode="External" /><Relationship Id="rId762" Type="http://schemas.openxmlformats.org/officeDocument/2006/relationships/hyperlink" Target="http://pbs.twimg.com/profile_images/1074181571282903040/T0ZfZxbw_normal.jpg" TargetMode="External" /><Relationship Id="rId763" Type="http://schemas.openxmlformats.org/officeDocument/2006/relationships/hyperlink" Target="https://pbs.twimg.com/media/D6l7764X4AA8cza.jpg" TargetMode="External" /><Relationship Id="rId764" Type="http://schemas.openxmlformats.org/officeDocument/2006/relationships/hyperlink" Target="https://pbs.twimg.com/tweet_video_thumb/D6mhNWFWkAIWBXz.jpg" TargetMode="External" /><Relationship Id="rId765" Type="http://schemas.openxmlformats.org/officeDocument/2006/relationships/hyperlink" Target="http://pbs.twimg.com/profile_images/1074181571282903040/T0ZfZxbw_normal.jpg" TargetMode="External" /><Relationship Id="rId766" Type="http://schemas.openxmlformats.org/officeDocument/2006/relationships/hyperlink" Target="https://pbs.twimg.com/media/Dx5WI6BWsAERUSj.jpg" TargetMode="External" /><Relationship Id="rId767" Type="http://schemas.openxmlformats.org/officeDocument/2006/relationships/hyperlink" Target="http://pbs.twimg.com/profile_images/1074181571282903040/T0ZfZxbw_normal.jpg" TargetMode="External" /><Relationship Id="rId768" Type="http://schemas.openxmlformats.org/officeDocument/2006/relationships/hyperlink" Target="https://pbs.twimg.com/media/D53fe06WsAAsrzR.jpg" TargetMode="External" /><Relationship Id="rId769" Type="http://schemas.openxmlformats.org/officeDocument/2006/relationships/hyperlink" Target="http://pbs.twimg.com/profile_images/1074181571282903040/T0ZfZxbw_normal.jpg" TargetMode="External" /><Relationship Id="rId770" Type="http://schemas.openxmlformats.org/officeDocument/2006/relationships/hyperlink" Target="http://pbs.twimg.com/profile_images/1074181571282903040/T0ZfZxbw_normal.jpg" TargetMode="External" /><Relationship Id="rId771" Type="http://schemas.openxmlformats.org/officeDocument/2006/relationships/hyperlink" Target="https://pbs.twimg.com/media/D55mg6PXkAEexMc.jpg" TargetMode="External" /><Relationship Id="rId772" Type="http://schemas.openxmlformats.org/officeDocument/2006/relationships/hyperlink" Target="http://pbs.twimg.com/profile_images/1074181571282903040/T0ZfZxbw_normal.jpg" TargetMode="External" /><Relationship Id="rId773" Type="http://schemas.openxmlformats.org/officeDocument/2006/relationships/hyperlink" Target="http://pbs.twimg.com/profile_images/1074181571282903040/T0ZfZxbw_normal.jpg" TargetMode="External" /><Relationship Id="rId774" Type="http://schemas.openxmlformats.org/officeDocument/2006/relationships/hyperlink" Target="http://pbs.twimg.com/profile_images/1074181571282903040/T0ZfZxbw_normal.jpg" TargetMode="External" /><Relationship Id="rId775" Type="http://schemas.openxmlformats.org/officeDocument/2006/relationships/hyperlink" Target="http://pbs.twimg.com/profile_images/1074181571282903040/T0ZfZxbw_normal.jpg" TargetMode="External" /><Relationship Id="rId776" Type="http://schemas.openxmlformats.org/officeDocument/2006/relationships/hyperlink" Target="http://pbs.twimg.com/profile_images/1074181571282903040/T0ZfZxbw_normal.jpg" TargetMode="External" /><Relationship Id="rId777" Type="http://schemas.openxmlformats.org/officeDocument/2006/relationships/hyperlink" Target="http://pbs.twimg.com/profile_images/1074181571282903040/T0ZfZxbw_normal.jpg" TargetMode="External" /><Relationship Id="rId778" Type="http://schemas.openxmlformats.org/officeDocument/2006/relationships/hyperlink" Target="https://pbs.twimg.com/media/D5_nCc0WkAMvFXF.jpg" TargetMode="External" /><Relationship Id="rId779" Type="http://schemas.openxmlformats.org/officeDocument/2006/relationships/hyperlink" Target="http://pbs.twimg.com/profile_images/1074181571282903040/T0ZfZxbw_normal.jpg" TargetMode="External" /><Relationship Id="rId780" Type="http://schemas.openxmlformats.org/officeDocument/2006/relationships/hyperlink" Target="https://pbs.twimg.com/media/D6ACgerWkAAia2v.jpg" TargetMode="External" /><Relationship Id="rId781" Type="http://schemas.openxmlformats.org/officeDocument/2006/relationships/hyperlink" Target="http://pbs.twimg.com/profile_images/1074181571282903040/T0ZfZxbw_normal.jpg" TargetMode="External" /><Relationship Id="rId782" Type="http://schemas.openxmlformats.org/officeDocument/2006/relationships/hyperlink" Target="http://pbs.twimg.com/profile_images/1074181571282903040/T0ZfZxbw_normal.jpg" TargetMode="External" /><Relationship Id="rId783" Type="http://schemas.openxmlformats.org/officeDocument/2006/relationships/hyperlink" Target="http://pbs.twimg.com/profile_images/1074181571282903040/T0ZfZxbw_normal.jpg" TargetMode="External" /><Relationship Id="rId784" Type="http://schemas.openxmlformats.org/officeDocument/2006/relationships/hyperlink" Target="http://pbs.twimg.com/profile_images/1074181571282903040/T0ZfZxbw_normal.jpg" TargetMode="External" /><Relationship Id="rId785" Type="http://schemas.openxmlformats.org/officeDocument/2006/relationships/hyperlink" Target="http://pbs.twimg.com/profile_images/1074181571282903040/T0ZfZxbw_normal.jpg" TargetMode="External" /><Relationship Id="rId786" Type="http://schemas.openxmlformats.org/officeDocument/2006/relationships/hyperlink" Target="http://pbs.twimg.com/profile_images/1074181571282903040/T0ZfZxbw_normal.jpg" TargetMode="External" /><Relationship Id="rId787" Type="http://schemas.openxmlformats.org/officeDocument/2006/relationships/hyperlink" Target="http://pbs.twimg.com/profile_images/1074181571282903040/T0ZfZxbw_normal.jpg" TargetMode="External" /><Relationship Id="rId788" Type="http://schemas.openxmlformats.org/officeDocument/2006/relationships/hyperlink" Target="http://pbs.twimg.com/profile_images/1074181571282903040/T0ZfZxbw_normal.jpg" TargetMode="External" /><Relationship Id="rId789" Type="http://schemas.openxmlformats.org/officeDocument/2006/relationships/hyperlink" Target="http://pbs.twimg.com/profile_images/1074181571282903040/T0ZfZxbw_normal.jpg" TargetMode="External" /><Relationship Id="rId790" Type="http://schemas.openxmlformats.org/officeDocument/2006/relationships/hyperlink" Target="http://pbs.twimg.com/profile_images/1074181571282903040/T0ZfZxbw_normal.jpg" TargetMode="External" /><Relationship Id="rId791" Type="http://schemas.openxmlformats.org/officeDocument/2006/relationships/hyperlink" Target="http://pbs.twimg.com/profile_images/1074181571282903040/T0ZfZxbw_normal.jpg" TargetMode="External" /><Relationship Id="rId792" Type="http://schemas.openxmlformats.org/officeDocument/2006/relationships/hyperlink" Target="http://pbs.twimg.com/profile_images/1074181571282903040/T0ZfZxbw_normal.jpg" TargetMode="External" /><Relationship Id="rId793" Type="http://schemas.openxmlformats.org/officeDocument/2006/relationships/hyperlink" Target="http://pbs.twimg.com/profile_images/1074181571282903040/T0ZfZxbw_normal.jpg" TargetMode="External" /><Relationship Id="rId794" Type="http://schemas.openxmlformats.org/officeDocument/2006/relationships/hyperlink" Target="http://pbs.twimg.com/profile_images/1074181571282903040/T0ZfZxbw_normal.jpg" TargetMode="External" /><Relationship Id="rId795" Type="http://schemas.openxmlformats.org/officeDocument/2006/relationships/hyperlink" Target="http://pbs.twimg.com/profile_images/1074181571282903040/T0ZfZxbw_normal.jpg" TargetMode="External" /><Relationship Id="rId796" Type="http://schemas.openxmlformats.org/officeDocument/2006/relationships/hyperlink" Target="http://pbs.twimg.com/profile_images/1074181571282903040/T0ZfZxbw_normal.jpg" TargetMode="External" /><Relationship Id="rId797" Type="http://schemas.openxmlformats.org/officeDocument/2006/relationships/hyperlink" Target="http://pbs.twimg.com/profile_images/1074181571282903040/T0ZfZxbw_normal.jpg" TargetMode="External" /><Relationship Id="rId798" Type="http://schemas.openxmlformats.org/officeDocument/2006/relationships/hyperlink" Target="http://pbs.twimg.com/profile_images/1074181571282903040/T0ZfZxbw_normal.jpg" TargetMode="External" /><Relationship Id="rId799" Type="http://schemas.openxmlformats.org/officeDocument/2006/relationships/hyperlink" Target="http://pbs.twimg.com/profile_images/1074181571282903040/T0ZfZxbw_normal.jpg" TargetMode="External" /><Relationship Id="rId800" Type="http://schemas.openxmlformats.org/officeDocument/2006/relationships/hyperlink" Target="http://pbs.twimg.com/profile_images/1074181571282903040/T0ZfZxbw_normal.jpg" TargetMode="External" /><Relationship Id="rId801" Type="http://schemas.openxmlformats.org/officeDocument/2006/relationships/hyperlink" Target="http://pbs.twimg.com/profile_images/1074181571282903040/T0ZfZxbw_normal.jpg" TargetMode="External" /><Relationship Id="rId802" Type="http://schemas.openxmlformats.org/officeDocument/2006/relationships/hyperlink" Target="https://pbs.twimg.com/media/D6MF1YnUUAELxp4.jpg" TargetMode="External" /><Relationship Id="rId803" Type="http://schemas.openxmlformats.org/officeDocument/2006/relationships/hyperlink" Target="http://pbs.twimg.com/profile_images/1074181571282903040/T0ZfZxbw_normal.jpg" TargetMode="External" /><Relationship Id="rId804" Type="http://schemas.openxmlformats.org/officeDocument/2006/relationships/hyperlink" Target="https://pbs.twimg.com/media/D6OM3-oWkAEZ9_F.jpg" TargetMode="External" /><Relationship Id="rId805" Type="http://schemas.openxmlformats.org/officeDocument/2006/relationships/hyperlink" Target="http://pbs.twimg.com/profile_images/1074181571282903040/T0ZfZxbw_normal.jpg" TargetMode="External" /><Relationship Id="rId806" Type="http://schemas.openxmlformats.org/officeDocument/2006/relationships/hyperlink" Target="http://pbs.twimg.com/profile_images/1074181571282903040/T0ZfZxbw_normal.jpg" TargetMode="External" /><Relationship Id="rId807" Type="http://schemas.openxmlformats.org/officeDocument/2006/relationships/hyperlink" Target="http://pbs.twimg.com/profile_images/1074181571282903040/T0ZfZxbw_normal.jpg" TargetMode="External" /><Relationship Id="rId808" Type="http://schemas.openxmlformats.org/officeDocument/2006/relationships/hyperlink" Target="http://pbs.twimg.com/profile_images/1074181571282903040/T0ZfZxbw_normal.jpg" TargetMode="External" /><Relationship Id="rId809" Type="http://schemas.openxmlformats.org/officeDocument/2006/relationships/hyperlink" Target="http://pbs.twimg.com/profile_images/1074181571282903040/T0ZfZxbw_normal.jpg" TargetMode="External" /><Relationship Id="rId810" Type="http://schemas.openxmlformats.org/officeDocument/2006/relationships/hyperlink" Target="http://pbs.twimg.com/profile_images/1074181571282903040/T0ZfZxbw_normal.jpg" TargetMode="External" /><Relationship Id="rId811" Type="http://schemas.openxmlformats.org/officeDocument/2006/relationships/hyperlink" Target="https://pbs.twimg.com/media/D6UNZbfW0AAKpCY.jpg" TargetMode="External" /><Relationship Id="rId812" Type="http://schemas.openxmlformats.org/officeDocument/2006/relationships/hyperlink" Target="http://pbs.twimg.com/profile_images/1074181571282903040/T0ZfZxbw_normal.jpg" TargetMode="External" /><Relationship Id="rId813" Type="http://schemas.openxmlformats.org/officeDocument/2006/relationships/hyperlink" Target="https://pbs.twimg.com/media/D6Uo32vW4AE1AyL.jpg" TargetMode="External" /><Relationship Id="rId814" Type="http://schemas.openxmlformats.org/officeDocument/2006/relationships/hyperlink" Target="http://pbs.twimg.com/profile_images/1074181571282903040/T0ZfZxbw_normal.jpg" TargetMode="External" /><Relationship Id="rId815" Type="http://schemas.openxmlformats.org/officeDocument/2006/relationships/hyperlink" Target="http://pbs.twimg.com/profile_images/1074181571282903040/T0ZfZxbw_normal.jpg" TargetMode="External" /><Relationship Id="rId816" Type="http://schemas.openxmlformats.org/officeDocument/2006/relationships/hyperlink" Target="http://pbs.twimg.com/profile_images/1074181571282903040/T0ZfZxbw_normal.jpg" TargetMode="External" /><Relationship Id="rId817" Type="http://schemas.openxmlformats.org/officeDocument/2006/relationships/hyperlink" Target="http://pbs.twimg.com/profile_images/1074181571282903040/T0ZfZxbw_normal.jpg" TargetMode="External" /><Relationship Id="rId818" Type="http://schemas.openxmlformats.org/officeDocument/2006/relationships/hyperlink" Target="https://pbs.twimg.com/media/D6YElrTW4AA1xSs.png" TargetMode="External" /><Relationship Id="rId819" Type="http://schemas.openxmlformats.org/officeDocument/2006/relationships/hyperlink" Target="http://pbs.twimg.com/profile_images/1074181571282903040/T0ZfZxbw_normal.jpg" TargetMode="External" /><Relationship Id="rId820" Type="http://schemas.openxmlformats.org/officeDocument/2006/relationships/hyperlink" Target="http://pbs.twimg.com/profile_images/1074181571282903040/T0ZfZxbw_normal.jpg" TargetMode="External" /><Relationship Id="rId821" Type="http://schemas.openxmlformats.org/officeDocument/2006/relationships/hyperlink" Target="http://pbs.twimg.com/profile_images/1074181571282903040/T0ZfZxbw_normal.jpg" TargetMode="External" /><Relationship Id="rId822" Type="http://schemas.openxmlformats.org/officeDocument/2006/relationships/hyperlink" Target="http://pbs.twimg.com/profile_images/1074181571282903040/T0ZfZxbw_normal.jpg" TargetMode="External" /><Relationship Id="rId823" Type="http://schemas.openxmlformats.org/officeDocument/2006/relationships/hyperlink" Target="http://pbs.twimg.com/profile_images/1074181571282903040/T0ZfZxbw_normal.jpg" TargetMode="External" /><Relationship Id="rId824" Type="http://schemas.openxmlformats.org/officeDocument/2006/relationships/hyperlink" Target="https://pbs.twimg.com/media/D6gsM4pXoAAbz4u.jpg" TargetMode="External" /><Relationship Id="rId825" Type="http://schemas.openxmlformats.org/officeDocument/2006/relationships/hyperlink" Target="https://pbs.twimg.com/media/D6hJ9MyXsAAD0DS.png" TargetMode="External" /><Relationship Id="rId826" Type="http://schemas.openxmlformats.org/officeDocument/2006/relationships/hyperlink" Target="http://pbs.twimg.com/profile_images/1074181571282903040/T0ZfZxbw_normal.jpg" TargetMode="External" /><Relationship Id="rId827" Type="http://schemas.openxmlformats.org/officeDocument/2006/relationships/hyperlink" Target="http://pbs.twimg.com/profile_images/1074181571282903040/T0ZfZxbw_normal.jpg" TargetMode="External" /><Relationship Id="rId828" Type="http://schemas.openxmlformats.org/officeDocument/2006/relationships/hyperlink" Target="http://pbs.twimg.com/profile_images/1074181571282903040/T0ZfZxbw_normal.jpg" TargetMode="External" /><Relationship Id="rId829" Type="http://schemas.openxmlformats.org/officeDocument/2006/relationships/hyperlink" Target="http://pbs.twimg.com/profile_images/1074181571282903040/T0ZfZxbw_normal.jpg" TargetMode="External" /><Relationship Id="rId830" Type="http://schemas.openxmlformats.org/officeDocument/2006/relationships/hyperlink" Target="http://pbs.twimg.com/profile_images/1074181571282903040/T0ZfZxbw_normal.jpg" TargetMode="External" /><Relationship Id="rId831" Type="http://schemas.openxmlformats.org/officeDocument/2006/relationships/hyperlink" Target="https://pbs.twimg.com/media/D6izO9uXoAAXk8K.jpg" TargetMode="External" /><Relationship Id="rId832" Type="http://schemas.openxmlformats.org/officeDocument/2006/relationships/hyperlink" Target="http://pbs.twimg.com/profile_images/1074181571282903040/T0ZfZxbw_normal.jpg" TargetMode="External" /><Relationship Id="rId833" Type="http://schemas.openxmlformats.org/officeDocument/2006/relationships/hyperlink" Target="http://pbs.twimg.com/profile_images/1074181571282903040/T0ZfZxbw_normal.jpg" TargetMode="External" /><Relationship Id="rId834" Type="http://schemas.openxmlformats.org/officeDocument/2006/relationships/hyperlink" Target="http://pbs.twimg.com/profile_images/1074181571282903040/T0ZfZxbw_normal.jpg" TargetMode="External" /><Relationship Id="rId835" Type="http://schemas.openxmlformats.org/officeDocument/2006/relationships/hyperlink" Target="http://pbs.twimg.com/profile_images/1074181571282903040/T0ZfZxbw_normal.jpg" TargetMode="External" /><Relationship Id="rId836" Type="http://schemas.openxmlformats.org/officeDocument/2006/relationships/hyperlink" Target="https://twitter.com/#!/gomezgras/status/1125633365351309312" TargetMode="External" /><Relationship Id="rId837" Type="http://schemas.openxmlformats.org/officeDocument/2006/relationships/hyperlink" Target="https://twitter.com/#!/etomast/status/1125635570632404992" TargetMode="External" /><Relationship Id="rId838" Type="http://schemas.openxmlformats.org/officeDocument/2006/relationships/hyperlink" Target="https://twitter.com/#!/albercordoba/status/1125642958517280768" TargetMode="External" /><Relationship Id="rId839" Type="http://schemas.openxmlformats.org/officeDocument/2006/relationships/hyperlink" Target="https://twitter.com/#!/erodrigo/status/1125696742006169600" TargetMode="External" /><Relationship Id="rId840" Type="http://schemas.openxmlformats.org/officeDocument/2006/relationships/hyperlink" Target="https://twitter.com/#!/mireia_gargallo/status/1125732445607944192" TargetMode="External" /><Relationship Id="rId841" Type="http://schemas.openxmlformats.org/officeDocument/2006/relationships/hyperlink" Target="https://twitter.com/#!/louisebaionnes/status/1126038859505131520" TargetMode="External" /><Relationship Id="rId842" Type="http://schemas.openxmlformats.org/officeDocument/2006/relationships/hyperlink" Target="https://twitter.com/#!/enriorienta/status/1126130480041140224" TargetMode="External" /><Relationship Id="rId843" Type="http://schemas.openxmlformats.org/officeDocument/2006/relationships/hyperlink" Target="https://twitter.com/#!/enriorienta/status/1126130480041140224" TargetMode="External" /><Relationship Id="rId844" Type="http://schemas.openxmlformats.org/officeDocument/2006/relationships/hyperlink" Target="https://twitter.com/#!/enriorienta/status/1126130480041140224" TargetMode="External" /><Relationship Id="rId845" Type="http://schemas.openxmlformats.org/officeDocument/2006/relationships/hyperlink" Target="https://twitter.com/#!/enriorienta/status/1126130480041140224" TargetMode="External" /><Relationship Id="rId846" Type="http://schemas.openxmlformats.org/officeDocument/2006/relationships/hyperlink" Target="https://twitter.com/#!/meme_romero_/status/1126548574710452224" TargetMode="External" /><Relationship Id="rId847" Type="http://schemas.openxmlformats.org/officeDocument/2006/relationships/hyperlink" Target="https://twitter.com/#!/adriancruzadof/status/1126565266874351623" TargetMode="External" /><Relationship Id="rId848" Type="http://schemas.openxmlformats.org/officeDocument/2006/relationships/hyperlink" Target="https://twitter.com/#!/helenegrorienta/status/1126566313093206016" TargetMode="External" /><Relationship Id="rId849" Type="http://schemas.openxmlformats.org/officeDocument/2006/relationships/hyperlink" Target="https://twitter.com/#!/mmorillofoto/status/1126571039478169600" TargetMode="External" /><Relationship Id="rId850" Type="http://schemas.openxmlformats.org/officeDocument/2006/relationships/hyperlink" Target="https://twitter.com/#!/activithink/status/1126208501557223427" TargetMode="External" /><Relationship Id="rId851" Type="http://schemas.openxmlformats.org/officeDocument/2006/relationships/hyperlink" Target="https://twitter.com/#!/activithink/status/1126208501557223427" TargetMode="External" /><Relationship Id="rId852" Type="http://schemas.openxmlformats.org/officeDocument/2006/relationships/hyperlink" Target="https://twitter.com/#!/activithink/status/1126208501557223427" TargetMode="External" /><Relationship Id="rId853" Type="http://schemas.openxmlformats.org/officeDocument/2006/relationships/hyperlink" Target="https://twitter.com/#!/activithink/status/1126208501557223427" TargetMode="External" /><Relationship Id="rId854" Type="http://schemas.openxmlformats.org/officeDocument/2006/relationships/hyperlink" Target="https://twitter.com/#!/activithink/status/1126813612306255873" TargetMode="External" /><Relationship Id="rId855" Type="http://schemas.openxmlformats.org/officeDocument/2006/relationships/hyperlink" Target="https://twitter.com/#!/leikoleo/status/1126399929931456512" TargetMode="External" /><Relationship Id="rId856" Type="http://schemas.openxmlformats.org/officeDocument/2006/relationships/hyperlink" Target="https://twitter.com/#!/leikoleo/status/1126399929931456512" TargetMode="External" /><Relationship Id="rId857" Type="http://schemas.openxmlformats.org/officeDocument/2006/relationships/hyperlink" Target="https://twitter.com/#!/leikoleo/status/1126399929931456512" TargetMode="External" /><Relationship Id="rId858" Type="http://schemas.openxmlformats.org/officeDocument/2006/relationships/hyperlink" Target="https://twitter.com/#!/leikoleo/status/1126399929931456512" TargetMode="External" /><Relationship Id="rId859" Type="http://schemas.openxmlformats.org/officeDocument/2006/relationships/hyperlink" Target="https://twitter.com/#!/leikoleo/status/1127141646045515776" TargetMode="External" /><Relationship Id="rId860" Type="http://schemas.openxmlformats.org/officeDocument/2006/relationships/hyperlink" Target="https://twitter.com/#!/leikoleo/status/1127141646045515776" TargetMode="External" /><Relationship Id="rId861" Type="http://schemas.openxmlformats.org/officeDocument/2006/relationships/hyperlink" Target="https://twitter.com/#!/fadanconsultant/status/1127156677583802368" TargetMode="External" /><Relationship Id="rId862" Type="http://schemas.openxmlformats.org/officeDocument/2006/relationships/hyperlink" Target="https://twitter.com/#!/paolitah1/status/1127167830296879104" TargetMode="External" /><Relationship Id="rId863" Type="http://schemas.openxmlformats.org/officeDocument/2006/relationships/hyperlink" Target="https://twitter.com/#!/angie_granada1/status/1127180629752328192" TargetMode="External" /><Relationship Id="rId864" Type="http://schemas.openxmlformats.org/officeDocument/2006/relationships/hyperlink" Target="https://twitter.com/#!/angie_granada1/status/1127180629752328192" TargetMode="External" /><Relationship Id="rId865" Type="http://schemas.openxmlformats.org/officeDocument/2006/relationships/hyperlink" Target="https://twitter.com/#!/angie_granada1/status/1127180629752328192" TargetMode="External" /><Relationship Id="rId866" Type="http://schemas.openxmlformats.org/officeDocument/2006/relationships/hyperlink" Target="https://twitter.com/#!/maylopezes/status/1127218276898082817" TargetMode="External" /><Relationship Id="rId867" Type="http://schemas.openxmlformats.org/officeDocument/2006/relationships/hyperlink" Target="https://twitter.com/#!/maylopezes/status/1127218276898082817" TargetMode="External" /><Relationship Id="rId868" Type="http://schemas.openxmlformats.org/officeDocument/2006/relationships/hyperlink" Target="https://twitter.com/#!/santinosdigital/status/1127249464043769857" TargetMode="External" /><Relationship Id="rId869" Type="http://schemas.openxmlformats.org/officeDocument/2006/relationships/hyperlink" Target="https://twitter.com/#!/suea76493824/status/1125872553715732480" TargetMode="External" /><Relationship Id="rId870" Type="http://schemas.openxmlformats.org/officeDocument/2006/relationships/hyperlink" Target="https://twitter.com/#!/suea76493824/status/1127322156365438976" TargetMode="External" /><Relationship Id="rId871" Type="http://schemas.openxmlformats.org/officeDocument/2006/relationships/hyperlink" Target="https://twitter.com/#!/sourav21maha/status/1125872734876176385" TargetMode="External" /><Relationship Id="rId872" Type="http://schemas.openxmlformats.org/officeDocument/2006/relationships/hyperlink" Target="https://twitter.com/#!/sourav21maha/status/1127322367242510336" TargetMode="External" /><Relationship Id="rId873" Type="http://schemas.openxmlformats.org/officeDocument/2006/relationships/hyperlink" Target="https://twitter.com/#!/creativee007/status/1127010507532038145" TargetMode="External" /><Relationship Id="rId874" Type="http://schemas.openxmlformats.org/officeDocument/2006/relationships/hyperlink" Target="https://twitter.com/#!/huhuzgz/status/1127496787219161088" TargetMode="External" /><Relationship Id="rId875" Type="http://schemas.openxmlformats.org/officeDocument/2006/relationships/hyperlink" Target="https://twitter.com/#!/huhuzgz/status/1127496787219161088" TargetMode="External" /><Relationship Id="rId876" Type="http://schemas.openxmlformats.org/officeDocument/2006/relationships/hyperlink" Target="https://twitter.com/#!/benjohn987/status/1127547543427137536" TargetMode="External" /><Relationship Id="rId877" Type="http://schemas.openxmlformats.org/officeDocument/2006/relationships/hyperlink" Target="https://twitter.com/#!/codigobuho/status/1127592646443139073" TargetMode="External" /><Relationship Id="rId878" Type="http://schemas.openxmlformats.org/officeDocument/2006/relationships/hyperlink" Target="https://twitter.com/#!/cecymezabaides/status/1127180913396396032" TargetMode="External" /><Relationship Id="rId879" Type="http://schemas.openxmlformats.org/officeDocument/2006/relationships/hyperlink" Target="https://twitter.com/#!/rcagranada/status/1127168082462564352" TargetMode="External" /><Relationship Id="rId880" Type="http://schemas.openxmlformats.org/officeDocument/2006/relationships/hyperlink" Target="https://twitter.com/#!/carmenros35/status/1127166827581386752" TargetMode="External" /><Relationship Id="rId881" Type="http://schemas.openxmlformats.org/officeDocument/2006/relationships/hyperlink" Target="https://twitter.com/#!/chelisuarez/status/1127169239402594310" TargetMode="External" /><Relationship Id="rId882" Type="http://schemas.openxmlformats.org/officeDocument/2006/relationships/hyperlink" Target="https://twitter.com/#!/raykolorenzo/status/1127168411216285698" TargetMode="External" /><Relationship Id="rId883" Type="http://schemas.openxmlformats.org/officeDocument/2006/relationships/hyperlink" Target="https://twitter.com/#!/granadaesmkt/status/1127169635676237825" TargetMode="External" /><Relationship Id="rId884" Type="http://schemas.openxmlformats.org/officeDocument/2006/relationships/hyperlink" Target="https://twitter.com/#!/jmalex/status/1127167823762083840" TargetMode="External" /><Relationship Id="rId885" Type="http://schemas.openxmlformats.org/officeDocument/2006/relationships/hyperlink" Target="https://twitter.com/#!/allopher/status/1127169740219326465" TargetMode="External" /><Relationship Id="rId886" Type="http://schemas.openxmlformats.org/officeDocument/2006/relationships/hyperlink" Target="https://twitter.com/#!/raykolorenzo/status/1127273360390537217" TargetMode="External" /><Relationship Id="rId887" Type="http://schemas.openxmlformats.org/officeDocument/2006/relationships/hyperlink" Target="https://twitter.com/#!/granadaesmkt/status/1127274815017103360" TargetMode="External" /><Relationship Id="rId888" Type="http://schemas.openxmlformats.org/officeDocument/2006/relationships/hyperlink" Target="https://twitter.com/#!/allopher/status/1127271828915990528" TargetMode="External" /><Relationship Id="rId889" Type="http://schemas.openxmlformats.org/officeDocument/2006/relationships/hyperlink" Target="https://twitter.com/#!/carmenros35/status/1127257625555546114" TargetMode="External" /><Relationship Id="rId890" Type="http://schemas.openxmlformats.org/officeDocument/2006/relationships/hyperlink" Target="https://twitter.com/#!/eipgranada/status/1127259697743060993" TargetMode="External" /><Relationship Id="rId891" Type="http://schemas.openxmlformats.org/officeDocument/2006/relationships/hyperlink" Target="https://twitter.com/#!/raykolorenzo/status/1127257192795705344" TargetMode="External" /><Relationship Id="rId892" Type="http://schemas.openxmlformats.org/officeDocument/2006/relationships/hyperlink" Target="https://twitter.com/#!/granadaesmkt/status/1127274743764324353" TargetMode="External" /><Relationship Id="rId893" Type="http://schemas.openxmlformats.org/officeDocument/2006/relationships/hyperlink" Target="https://twitter.com/#!/allopher/status/1127271928929103872" TargetMode="External" /><Relationship Id="rId894" Type="http://schemas.openxmlformats.org/officeDocument/2006/relationships/hyperlink" Target="https://twitter.com/#!/jmalex/status/1127167823762083840" TargetMode="External" /><Relationship Id="rId895" Type="http://schemas.openxmlformats.org/officeDocument/2006/relationships/hyperlink" Target="https://twitter.com/#!/jmalex/status/1127167823762083840" TargetMode="External" /><Relationship Id="rId896" Type="http://schemas.openxmlformats.org/officeDocument/2006/relationships/hyperlink" Target="https://twitter.com/#!/jmalex/status/1127674451477311489" TargetMode="External" /><Relationship Id="rId897" Type="http://schemas.openxmlformats.org/officeDocument/2006/relationships/hyperlink" Target="https://twitter.com/#!/allopher/status/1127983338730467328" TargetMode="External" /><Relationship Id="rId898" Type="http://schemas.openxmlformats.org/officeDocument/2006/relationships/hyperlink" Target="https://twitter.com/#!/impulsaeventos/status/1128171971911585793" TargetMode="External" /><Relationship Id="rId899" Type="http://schemas.openxmlformats.org/officeDocument/2006/relationships/hyperlink" Target="https://twitter.com/#!/hashtagteam_/status/1125448921793400835" TargetMode="External" /><Relationship Id="rId900" Type="http://schemas.openxmlformats.org/officeDocument/2006/relationships/hyperlink" Target="https://twitter.com/#!/hashtagteam_/status/1125539518818541574" TargetMode="External" /><Relationship Id="rId901" Type="http://schemas.openxmlformats.org/officeDocument/2006/relationships/hyperlink" Target="https://twitter.com/#!/hashtagteam_/status/1125539518818541574" TargetMode="External" /><Relationship Id="rId902" Type="http://schemas.openxmlformats.org/officeDocument/2006/relationships/hyperlink" Target="https://twitter.com/#!/hashtagteam_/status/1125630115348717568" TargetMode="External" /><Relationship Id="rId903" Type="http://schemas.openxmlformats.org/officeDocument/2006/relationships/hyperlink" Target="https://twitter.com/#!/hashtagteam_/status/1125992503247876096" TargetMode="External" /><Relationship Id="rId904" Type="http://schemas.openxmlformats.org/officeDocument/2006/relationships/hyperlink" Target="https://twitter.com/#!/hashtagteam_/status/1126173697641988096" TargetMode="External" /><Relationship Id="rId905" Type="http://schemas.openxmlformats.org/officeDocument/2006/relationships/hyperlink" Target="https://twitter.com/#!/hashtagteam_/status/1126173697641988096" TargetMode="External" /><Relationship Id="rId906" Type="http://schemas.openxmlformats.org/officeDocument/2006/relationships/hyperlink" Target="https://twitter.com/#!/hashtagteam_/status/1126203897146748929" TargetMode="External" /><Relationship Id="rId907" Type="http://schemas.openxmlformats.org/officeDocument/2006/relationships/hyperlink" Target="https://twitter.com/#!/hashtagteam_/status/1126566283271659520" TargetMode="External" /><Relationship Id="rId908" Type="http://schemas.openxmlformats.org/officeDocument/2006/relationships/hyperlink" Target="https://twitter.com/#!/hashtagteam_/status/1126717279838789632" TargetMode="External" /><Relationship Id="rId909" Type="http://schemas.openxmlformats.org/officeDocument/2006/relationships/hyperlink" Target="https://twitter.com/#!/hashtagteam_/status/1126717279838789632" TargetMode="External" /><Relationship Id="rId910" Type="http://schemas.openxmlformats.org/officeDocument/2006/relationships/hyperlink" Target="https://twitter.com/#!/hashtagteam_/status/1126777678256693249" TargetMode="External" /><Relationship Id="rId911" Type="http://schemas.openxmlformats.org/officeDocument/2006/relationships/hyperlink" Target="https://twitter.com/#!/hashtagteam_/status/1127140064268554240" TargetMode="External" /><Relationship Id="rId912" Type="http://schemas.openxmlformats.org/officeDocument/2006/relationships/hyperlink" Target="https://twitter.com/#!/hashtagteam_/status/1127291059946569728" TargetMode="External" /><Relationship Id="rId913" Type="http://schemas.openxmlformats.org/officeDocument/2006/relationships/hyperlink" Target="https://twitter.com/#!/hashtagteam_/status/1127291059946569728" TargetMode="External" /><Relationship Id="rId914" Type="http://schemas.openxmlformats.org/officeDocument/2006/relationships/hyperlink" Target="https://twitter.com/#!/hashtagteam_/status/1127351458788249607" TargetMode="External" /><Relationship Id="rId915" Type="http://schemas.openxmlformats.org/officeDocument/2006/relationships/hyperlink" Target="https://twitter.com/#!/hashtagteam_/status/1127713873937805314" TargetMode="External" /><Relationship Id="rId916" Type="http://schemas.openxmlformats.org/officeDocument/2006/relationships/hyperlink" Target="https://twitter.com/#!/hashtagteam_/status/1127864843032248320" TargetMode="External" /><Relationship Id="rId917" Type="http://schemas.openxmlformats.org/officeDocument/2006/relationships/hyperlink" Target="https://twitter.com/#!/hashtagteam_/status/1127864843032248320" TargetMode="External" /><Relationship Id="rId918" Type="http://schemas.openxmlformats.org/officeDocument/2006/relationships/hyperlink" Target="https://twitter.com/#!/hashtagteam_/status/1127985637100011521" TargetMode="External" /><Relationship Id="rId919" Type="http://schemas.openxmlformats.org/officeDocument/2006/relationships/hyperlink" Target="https://twitter.com/#!/impulsaeventos/status/1128172039762784256" TargetMode="External" /><Relationship Id="rId920" Type="http://schemas.openxmlformats.org/officeDocument/2006/relationships/hyperlink" Target="https://twitter.com/#!/impulsaeventos/status/1125695819376660480" TargetMode="External" /><Relationship Id="rId921" Type="http://schemas.openxmlformats.org/officeDocument/2006/relationships/hyperlink" Target="https://twitter.com/#!/to_navas/status/1128582266656120832" TargetMode="External" /><Relationship Id="rId922" Type="http://schemas.openxmlformats.org/officeDocument/2006/relationships/hyperlink" Target="https://twitter.com/#!/to_navas/status/1128582266656120832" TargetMode="External" /><Relationship Id="rId923" Type="http://schemas.openxmlformats.org/officeDocument/2006/relationships/hyperlink" Target="https://twitter.com/#!/natalia_y_punto/status/1128618323904798722" TargetMode="External" /><Relationship Id="rId924" Type="http://schemas.openxmlformats.org/officeDocument/2006/relationships/hyperlink" Target="https://twitter.com/#!/natalia_y_punto/status/1128618323904798722" TargetMode="External" /><Relationship Id="rId925" Type="http://schemas.openxmlformats.org/officeDocument/2006/relationships/hyperlink" Target="https://twitter.com/#!/natalia_y_punto/status/1128618323904798722" TargetMode="External" /><Relationship Id="rId926" Type="http://schemas.openxmlformats.org/officeDocument/2006/relationships/hyperlink" Target="https://twitter.com/#!/natalia_y_punto/status/1128618323904798722" TargetMode="External" /><Relationship Id="rId927" Type="http://schemas.openxmlformats.org/officeDocument/2006/relationships/hyperlink" Target="https://twitter.com/#!/natalia_y_punto/status/1128618323904798722" TargetMode="External" /><Relationship Id="rId928" Type="http://schemas.openxmlformats.org/officeDocument/2006/relationships/hyperlink" Target="https://twitter.com/#!/natalia_y_punto/status/1128618323904798722" TargetMode="External" /><Relationship Id="rId929" Type="http://schemas.openxmlformats.org/officeDocument/2006/relationships/hyperlink" Target="https://twitter.com/#!/natalia_y_punto/status/1128618323904798722" TargetMode="External" /><Relationship Id="rId930" Type="http://schemas.openxmlformats.org/officeDocument/2006/relationships/hyperlink" Target="https://twitter.com/#!/natalia_y_punto/status/1128618323904798722" TargetMode="External" /><Relationship Id="rId931" Type="http://schemas.openxmlformats.org/officeDocument/2006/relationships/hyperlink" Target="https://twitter.com/#!/natalia_y_punto/status/1128618323904798722" TargetMode="External" /><Relationship Id="rId932" Type="http://schemas.openxmlformats.org/officeDocument/2006/relationships/hyperlink" Target="https://twitter.com/#!/sonafpro/status/1126165226582413312" TargetMode="External" /><Relationship Id="rId933" Type="http://schemas.openxmlformats.org/officeDocument/2006/relationships/hyperlink" Target="https://twitter.com/#!/altaestrategia/status/1125739469368381440" TargetMode="External" /><Relationship Id="rId934" Type="http://schemas.openxmlformats.org/officeDocument/2006/relationships/hyperlink" Target="https://twitter.com/#!/fernandodeleone/status/1127645920244523008" TargetMode="External" /><Relationship Id="rId935" Type="http://schemas.openxmlformats.org/officeDocument/2006/relationships/hyperlink" Target="https://twitter.com/#!/fernandodeleone/status/1127646037424975874" TargetMode="External" /><Relationship Id="rId936" Type="http://schemas.openxmlformats.org/officeDocument/2006/relationships/hyperlink" Target="https://twitter.com/#!/sonafpro/status/1128565259583803392" TargetMode="External" /><Relationship Id="rId937" Type="http://schemas.openxmlformats.org/officeDocument/2006/relationships/hyperlink" Target="https://twitter.com/#!/sonafpro/status/1126165226582413312" TargetMode="External" /><Relationship Id="rId938" Type="http://schemas.openxmlformats.org/officeDocument/2006/relationships/hyperlink" Target="https://twitter.com/#!/sonafpro/status/1126165226582413312" TargetMode="External" /><Relationship Id="rId939" Type="http://schemas.openxmlformats.org/officeDocument/2006/relationships/hyperlink" Target="https://twitter.com/#!/sonafpro/status/1126165226582413312" TargetMode="External" /><Relationship Id="rId940" Type="http://schemas.openxmlformats.org/officeDocument/2006/relationships/hyperlink" Target="https://twitter.com/#!/sonafpro/status/1126165902406377472" TargetMode="External" /><Relationship Id="rId941" Type="http://schemas.openxmlformats.org/officeDocument/2006/relationships/hyperlink" Target="https://twitter.com/#!/sonafpro/status/1128565259583803392" TargetMode="External" /><Relationship Id="rId942" Type="http://schemas.openxmlformats.org/officeDocument/2006/relationships/hyperlink" Target="https://twitter.com/#!/sonafpro/status/1128565259583803392" TargetMode="External" /><Relationship Id="rId943" Type="http://schemas.openxmlformats.org/officeDocument/2006/relationships/hyperlink" Target="https://twitter.com/#!/sonafpro/status/1128619309788467202" TargetMode="External" /><Relationship Id="rId944" Type="http://schemas.openxmlformats.org/officeDocument/2006/relationships/hyperlink" Target="https://twitter.com/#!/sonafpro/status/1128619309788467202" TargetMode="External" /><Relationship Id="rId945" Type="http://schemas.openxmlformats.org/officeDocument/2006/relationships/hyperlink" Target="https://twitter.com/#!/sonafpro/status/1128619309788467202" TargetMode="External" /><Relationship Id="rId946" Type="http://schemas.openxmlformats.org/officeDocument/2006/relationships/hyperlink" Target="https://twitter.com/#!/sonafpro/status/1128619309788467202" TargetMode="External" /><Relationship Id="rId947" Type="http://schemas.openxmlformats.org/officeDocument/2006/relationships/hyperlink" Target="https://twitter.com/#!/sonafpro/status/1128619309788467202" TargetMode="External" /><Relationship Id="rId948" Type="http://schemas.openxmlformats.org/officeDocument/2006/relationships/hyperlink" Target="https://twitter.com/#!/sonafpro/status/1128619309788467202" TargetMode="External" /><Relationship Id="rId949" Type="http://schemas.openxmlformats.org/officeDocument/2006/relationships/hyperlink" Target="https://twitter.com/#!/sonafpro/status/1128619309788467202" TargetMode="External" /><Relationship Id="rId950" Type="http://schemas.openxmlformats.org/officeDocument/2006/relationships/hyperlink" Target="https://twitter.com/#!/sonafpro/status/1128619309788467202" TargetMode="External" /><Relationship Id="rId951" Type="http://schemas.openxmlformats.org/officeDocument/2006/relationships/hyperlink" Target="https://twitter.com/#!/sonafpro/status/1128619309788467202" TargetMode="External" /><Relationship Id="rId952" Type="http://schemas.openxmlformats.org/officeDocument/2006/relationships/hyperlink" Target="https://twitter.com/#!/raquelmartin_sm/status/1128609567695355904" TargetMode="External" /><Relationship Id="rId953" Type="http://schemas.openxmlformats.org/officeDocument/2006/relationships/hyperlink" Target="https://twitter.com/#!/raquelmartin_sm/status/1128609567695355904" TargetMode="External" /><Relationship Id="rId954" Type="http://schemas.openxmlformats.org/officeDocument/2006/relationships/hyperlink" Target="https://twitter.com/#!/raquelmartin_sm/status/1128609567695355904" TargetMode="External" /><Relationship Id="rId955" Type="http://schemas.openxmlformats.org/officeDocument/2006/relationships/hyperlink" Target="https://twitter.com/#!/raquelmartin_sm/status/1128611452120707073" TargetMode="External" /><Relationship Id="rId956" Type="http://schemas.openxmlformats.org/officeDocument/2006/relationships/hyperlink" Target="https://twitter.com/#!/raquelmartin_sm/status/1128611452120707073" TargetMode="External" /><Relationship Id="rId957" Type="http://schemas.openxmlformats.org/officeDocument/2006/relationships/hyperlink" Target="https://twitter.com/#!/raquelmartin_sm/status/1128611452120707073" TargetMode="External" /><Relationship Id="rId958" Type="http://schemas.openxmlformats.org/officeDocument/2006/relationships/hyperlink" Target="https://twitter.com/#!/raquelmartin_sm/status/1128611452120707073" TargetMode="External" /><Relationship Id="rId959" Type="http://schemas.openxmlformats.org/officeDocument/2006/relationships/hyperlink" Target="https://twitter.com/#!/raquelmartin_sm/status/1128611452120707073" TargetMode="External" /><Relationship Id="rId960" Type="http://schemas.openxmlformats.org/officeDocument/2006/relationships/hyperlink" Target="https://twitter.com/#!/raquelmartin_sm/status/1128611452120707073" TargetMode="External" /><Relationship Id="rId961" Type="http://schemas.openxmlformats.org/officeDocument/2006/relationships/hyperlink" Target="https://twitter.com/#!/raquelmartin_sm/status/1128611452120707073" TargetMode="External" /><Relationship Id="rId962" Type="http://schemas.openxmlformats.org/officeDocument/2006/relationships/hyperlink" Target="https://twitter.com/#!/raquelmartin_sm/status/1128611452120707073" TargetMode="External" /><Relationship Id="rId963" Type="http://schemas.openxmlformats.org/officeDocument/2006/relationships/hyperlink" Target="https://twitter.com/#!/raquelmartin_sm/status/1128611452120707073" TargetMode="External" /><Relationship Id="rId964" Type="http://schemas.openxmlformats.org/officeDocument/2006/relationships/hyperlink" Target="https://twitter.com/#!/raquelmartin_sm/status/1128647627837530112" TargetMode="External" /><Relationship Id="rId965" Type="http://schemas.openxmlformats.org/officeDocument/2006/relationships/hyperlink" Target="https://twitter.com/#!/raquelmartin_sm/status/1128647627837530112" TargetMode="External" /><Relationship Id="rId966" Type="http://schemas.openxmlformats.org/officeDocument/2006/relationships/hyperlink" Target="https://twitter.com/#!/dgcamara/status/1128647863758741507" TargetMode="External" /><Relationship Id="rId967" Type="http://schemas.openxmlformats.org/officeDocument/2006/relationships/hyperlink" Target="https://twitter.com/#!/dgcamara/status/1128647863758741507" TargetMode="External" /><Relationship Id="rId968" Type="http://schemas.openxmlformats.org/officeDocument/2006/relationships/hyperlink" Target="https://twitter.com/#!/vanyzam/status/1128649497549201408" TargetMode="External" /><Relationship Id="rId969" Type="http://schemas.openxmlformats.org/officeDocument/2006/relationships/hyperlink" Target="https://twitter.com/#!/vanyzam/status/1128649497549201408" TargetMode="External" /><Relationship Id="rId970" Type="http://schemas.openxmlformats.org/officeDocument/2006/relationships/hyperlink" Target="https://twitter.com/#!/vanyzam/status/1128649840139935744" TargetMode="External" /><Relationship Id="rId971" Type="http://schemas.openxmlformats.org/officeDocument/2006/relationships/hyperlink" Target="https://twitter.com/#!/vanyzam/status/1128649840139935744" TargetMode="External" /><Relationship Id="rId972" Type="http://schemas.openxmlformats.org/officeDocument/2006/relationships/hyperlink" Target="https://twitter.com/#!/vanyzam/status/1128649840139935744" TargetMode="External" /><Relationship Id="rId973" Type="http://schemas.openxmlformats.org/officeDocument/2006/relationships/hyperlink" Target="https://twitter.com/#!/vanyzam/status/1128649840139935744" TargetMode="External" /><Relationship Id="rId974" Type="http://schemas.openxmlformats.org/officeDocument/2006/relationships/hyperlink" Target="https://twitter.com/#!/socialmediavcl/status/1128651178718433280" TargetMode="External" /><Relationship Id="rId975" Type="http://schemas.openxmlformats.org/officeDocument/2006/relationships/hyperlink" Target="https://twitter.com/#!/socialmediavcl/status/1128651178718433280" TargetMode="External" /><Relationship Id="rId976" Type="http://schemas.openxmlformats.org/officeDocument/2006/relationships/hyperlink" Target="https://twitter.com/#!/highsalesconsul/status/1128652028002091008" TargetMode="External" /><Relationship Id="rId977" Type="http://schemas.openxmlformats.org/officeDocument/2006/relationships/hyperlink" Target="https://twitter.com/#!/highsalesconsul/status/1128652028002091008" TargetMode="External" /><Relationship Id="rId978" Type="http://schemas.openxmlformats.org/officeDocument/2006/relationships/hyperlink" Target="https://twitter.com/#!/toninavarroyes/status/1128654149632000002" TargetMode="External" /><Relationship Id="rId979" Type="http://schemas.openxmlformats.org/officeDocument/2006/relationships/hyperlink" Target="https://twitter.com/#!/toninavarroyes/status/1128654149632000002" TargetMode="External" /><Relationship Id="rId980" Type="http://schemas.openxmlformats.org/officeDocument/2006/relationships/hyperlink" Target="https://twitter.com/#!/optimizafunnel/status/1128654995593793536" TargetMode="External" /><Relationship Id="rId981" Type="http://schemas.openxmlformats.org/officeDocument/2006/relationships/hyperlink" Target="https://twitter.com/#!/vivianfrancos/status/1125477080739799040" TargetMode="External" /><Relationship Id="rId982" Type="http://schemas.openxmlformats.org/officeDocument/2006/relationships/hyperlink" Target="https://twitter.com/#!/vivianfrancos/status/1125477080739799040" TargetMode="External" /><Relationship Id="rId983" Type="http://schemas.openxmlformats.org/officeDocument/2006/relationships/hyperlink" Target="https://twitter.com/#!/meryelvis/status/1126087278957400070" TargetMode="External" /><Relationship Id="rId984" Type="http://schemas.openxmlformats.org/officeDocument/2006/relationships/hyperlink" Target="https://twitter.com/#!/vivianfrancos/status/1126099233692618752" TargetMode="External" /><Relationship Id="rId985" Type="http://schemas.openxmlformats.org/officeDocument/2006/relationships/hyperlink" Target="https://twitter.com/#!/vivianfrancos/status/1126128524925001730" TargetMode="External" /><Relationship Id="rId986" Type="http://schemas.openxmlformats.org/officeDocument/2006/relationships/hyperlink" Target="https://twitter.com/#!/vivianfrancos/status/1126128524925001730" TargetMode="External" /><Relationship Id="rId987" Type="http://schemas.openxmlformats.org/officeDocument/2006/relationships/hyperlink" Target="https://twitter.com/#!/vivianfrancos/status/1126128524925001730" TargetMode="External" /><Relationship Id="rId988" Type="http://schemas.openxmlformats.org/officeDocument/2006/relationships/hyperlink" Target="https://twitter.com/#!/vivianfrancos/status/1126128524925001730" TargetMode="External" /><Relationship Id="rId989" Type="http://schemas.openxmlformats.org/officeDocument/2006/relationships/hyperlink" Target="https://twitter.com/#!/vivianfrancos/status/1126128524925001730" TargetMode="External" /><Relationship Id="rId990" Type="http://schemas.openxmlformats.org/officeDocument/2006/relationships/hyperlink" Target="https://twitter.com/#!/vivianfrancos/status/1126128524925001730" TargetMode="External" /><Relationship Id="rId991" Type="http://schemas.openxmlformats.org/officeDocument/2006/relationships/hyperlink" Target="https://twitter.com/#!/vivianfrancos/status/1126153143086211072" TargetMode="External" /><Relationship Id="rId992" Type="http://schemas.openxmlformats.org/officeDocument/2006/relationships/hyperlink" Target="https://twitter.com/#!/vivianfrancos/status/1126602265685524482" TargetMode="External" /><Relationship Id="rId993" Type="http://schemas.openxmlformats.org/officeDocument/2006/relationships/hyperlink" Target="https://twitter.com/#!/vivianfrancos/status/1126602265685524482" TargetMode="External" /><Relationship Id="rId994" Type="http://schemas.openxmlformats.org/officeDocument/2006/relationships/hyperlink" Target="https://twitter.com/#!/vivianfrancos/status/1126929422198673408" TargetMode="External" /><Relationship Id="rId995" Type="http://schemas.openxmlformats.org/officeDocument/2006/relationships/hyperlink" Target="https://twitter.com/#!/vivianfrancos/status/1127145847915991040" TargetMode="External" /><Relationship Id="rId996" Type="http://schemas.openxmlformats.org/officeDocument/2006/relationships/hyperlink" Target="https://twitter.com/#!/vivianfrancos/status/1126929422198673408" TargetMode="External" /><Relationship Id="rId997" Type="http://schemas.openxmlformats.org/officeDocument/2006/relationships/hyperlink" Target="https://twitter.com/#!/vivianfrancos/status/1127145847915991040" TargetMode="External" /><Relationship Id="rId998" Type="http://schemas.openxmlformats.org/officeDocument/2006/relationships/hyperlink" Target="https://twitter.com/#!/vivianfrancos/status/1126929422198673408" TargetMode="External" /><Relationship Id="rId999" Type="http://schemas.openxmlformats.org/officeDocument/2006/relationships/hyperlink" Target="https://twitter.com/#!/vivianfrancos/status/1127145847915991040" TargetMode="External" /><Relationship Id="rId1000" Type="http://schemas.openxmlformats.org/officeDocument/2006/relationships/hyperlink" Target="https://twitter.com/#!/creativee007/status/1127010507532038145" TargetMode="External" /><Relationship Id="rId1001" Type="http://schemas.openxmlformats.org/officeDocument/2006/relationships/hyperlink" Target="https://twitter.com/#!/vivianfrancos/status/1126929422198673408" TargetMode="External" /><Relationship Id="rId1002" Type="http://schemas.openxmlformats.org/officeDocument/2006/relationships/hyperlink" Target="https://twitter.com/#!/vivianfrancos/status/1127145847915991040" TargetMode="External" /><Relationship Id="rId1003" Type="http://schemas.openxmlformats.org/officeDocument/2006/relationships/hyperlink" Target="https://twitter.com/#!/vivianfrancos/status/1126929422198673408" TargetMode="External" /><Relationship Id="rId1004" Type="http://schemas.openxmlformats.org/officeDocument/2006/relationships/hyperlink" Target="https://twitter.com/#!/vivianfrancos/status/1127145847915991040" TargetMode="External" /><Relationship Id="rId1005" Type="http://schemas.openxmlformats.org/officeDocument/2006/relationships/hyperlink" Target="https://twitter.com/#!/vivianfrancos/status/1126929422198673408" TargetMode="External" /><Relationship Id="rId1006" Type="http://schemas.openxmlformats.org/officeDocument/2006/relationships/hyperlink" Target="https://twitter.com/#!/vivianfrancos/status/1127145847915991040" TargetMode="External" /><Relationship Id="rId1007" Type="http://schemas.openxmlformats.org/officeDocument/2006/relationships/hyperlink" Target="https://twitter.com/#!/vivianfrancos/status/1126929422198673408" TargetMode="External" /><Relationship Id="rId1008" Type="http://schemas.openxmlformats.org/officeDocument/2006/relationships/hyperlink" Target="https://twitter.com/#!/vivianfrancos/status/1127145847915991040" TargetMode="External" /><Relationship Id="rId1009" Type="http://schemas.openxmlformats.org/officeDocument/2006/relationships/hyperlink" Target="https://twitter.com/#!/vivianfrancos/status/1127257129616846848" TargetMode="External" /><Relationship Id="rId1010" Type="http://schemas.openxmlformats.org/officeDocument/2006/relationships/hyperlink" Target="https://twitter.com/#!/vivianfrancos/status/1127259389755260928" TargetMode="External" /><Relationship Id="rId1011" Type="http://schemas.openxmlformats.org/officeDocument/2006/relationships/hyperlink" Target="https://twitter.com/#!/carmenros35/status/1127166827581386752" TargetMode="External" /><Relationship Id="rId1012" Type="http://schemas.openxmlformats.org/officeDocument/2006/relationships/hyperlink" Target="https://twitter.com/#!/carmenros35/status/1127166827581386752" TargetMode="External" /><Relationship Id="rId1013" Type="http://schemas.openxmlformats.org/officeDocument/2006/relationships/hyperlink" Target="https://twitter.com/#!/carmenros35/status/1127257625555546114" TargetMode="External" /><Relationship Id="rId1014" Type="http://schemas.openxmlformats.org/officeDocument/2006/relationships/hyperlink" Target="https://twitter.com/#!/carmenros35/status/1127257625555546114" TargetMode="External" /><Relationship Id="rId1015" Type="http://schemas.openxmlformats.org/officeDocument/2006/relationships/hyperlink" Target="https://twitter.com/#!/carmenros35/status/1127257625555546114" TargetMode="External" /><Relationship Id="rId1016" Type="http://schemas.openxmlformats.org/officeDocument/2006/relationships/hyperlink" Target="https://twitter.com/#!/carmenros35/status/1127257625555546114" TargetMode="External" /><Relationship Id="rId1017" Type="http://schemas.openxmlformats.org/officeDocument/2006/relationships/hyperlink" Target="https://twitter.com/#!/vivianfrancos/status/1127257129616846848" TargetMode="External" /><Relationship Id="rId1018" Type="http://schemas.openxmlformats.org/officeDocument/2006/relationships/hyperlink" Target="https://twitter.com/#!/vivianfrancos/status/1127259389755260928" TargetMode="External" /><Relationship Id="rId1019" Type="http://schemas.openxmlformats.org/officeDocument/2006/relationships/hyperlink" Target="https://twitter.com/#!/vivianfrancos/status/1127175372620140545" TargetMode="External" /><Relationship Id="rId1020" Type="http://schemas.openxmlformats.org/officeDocument/2006/relationships/hyperlink" Target="https://twitter.com/#!/vivianfrancos/status/1127257129616846848" TargetMode="External" /><Relationship Id="rId1021" Type="http://schemas.openxmlformats.org/officeDocument/2006/relationships/hyperlink" Target="https://twitter.com/#!/vivianfrancos/status/1127259389755260928" TargetMode="External" /><Relationship Id="rId1022" Type="http://schemas.openxmlformats.org/officeDocument/2006/relationships/hyperlink" Target="https://twitter.com/#!/vivianfrancos/status/1127257129616846848" TargetMode="External" /><Relationship Id="rId1023" Type="http://schemas.openxmlformats.org/officeDocument/2006/relationships/hyperlink" Target="https://twitter.com/#!/vivianfrancos/status/1127259389755260928" TargetMode="External" /><Relationship Id="rId1024" Type="http://schemas.openxmlformats.org/officeDocument/2006/relationships/hyperlink" Target="https://twitter.com/#!/mkteronocturno/status/1127202027057098752" TargetMode="External" /><Relationship Id="rId1025" Type="http://schemas.openxmlformats.org/officeDocument/2006/relationships/hyperlink" Target="https://twitter.com/#!/mkteronocturno/status/1127245475021594624" TargetMode="External" /><Relationship Id="rId1026" Type="http://schemas.openxmlformats.org/officeDocument/2006/relationships/hyperlink" Target="https://twitter.com/#!/eipgranada/status/1127157088428466176" TargetMode="External" /><Relationship Id="rId1027" Type="http://schemas.openxmlformats.org/officeDocument/2006/relationships/hyperlink" Target="https://twitter.com/#!/novumeventos/status/1127150657180446721" TargetMode="External" /><Relationship Id="rId1028" Type="http://schemas.openxmlformats.org/officeDocument/2006/relationships/hyperlink" Target="https://twitter.com/#!/raykolorenzo/status/1127152880652312576" TargetMode="External" /><Relationship Id="rId1029" Type="http://schemas.openxmlformats.org/officeDocument/2006/relationships/hyperlink" Target="https://twitter.com/#!/granadaesmkt/status/1127152162583318528" TargetMode="External" /><Relationship Id="rId1030" Type="http://schemas.openxmlformats.org/officeDocument/2006/relationships/hyperlink" Target="https://twitter.com/#!/allopher/status/1127152252664336386" TargetMode="External" /><Relationship Id="rId1031" Type="http://schemas.openxmlformats.org/officeDocument/2006/relationships/hyperlink" Target="https://twitter.com/#!/vivianfrancos/status/1127149893489790976" TargetMode="External" /><Relationship Id="rId1032" Type="http://schemas.openxmlformats.org/officeDocument/2006/relationships/hyperlink" Target="https://twitter.com/#!/vivianfrancos/status/1127151817891241984" TargetMode="External" /><Relationship Id="rId1033" Type="http://schemas.openxmlformats.org/officeDocument/2006/relationships/hyperlink" Target="https://twitter.com/#!/vivianfrancos/status/1127155693625192448" TargetMode="External" /><Relationship Id="rId1034" Type="http://schemas.openxmlformats.org/officeDocument/2006/relationships/hyperlink" Target="https://twitter.com/#!/vivianfrancos/status/1127175372620140545" TargetMode="External" /><Relationship Id="rId1035" Type="http://schemas.openxmlformats.org/officeDocument/2006/relationships/hyperlink" Target="https://twitter.com/#!/vivianfrancos/status/1127201959826608130" TargetMode="External" /><Relationship Id="rId1036" Type="http://schemas.openxmlformats.org/officeDocument/2006/relationships/hyperlink" Target="https://twitter.com/#!/vivianfrancos/status/1127257129616846848" TargetMode="External" /><Relationship Id="rId1037" Type="http://schemas.openxmlformats.org/officeDocument/2006/relationships/hyperlink" Target="https://twitter.com/#!/vivianfrancos/status/1127259389755260928" TargetMode="External" /><Relationship Id="rId1038" Type="http://schemas.openxmlformats.org/officeDocument/2006/relationships/hyperlink" Target="https://twitter.com/#!/vivianfrancos/status/1127257129616846848" TargetMode="External" /><Relationship Id="rId1039" Type="http://schemas.openxmlformats.org/officeDocument/2006/relationships/hyperlink" Target="https://twitter.com/#!/vivianfrancos/status/1127259389755260928" TargetMode="External" /><Relationship Id="rId1040" Type="http://schemas.openxmlformats.org/officeDocument/2006/relationships/hyperlink" Target="https://twitter.com/#!/eipgranada/status/1127259697743060993" TargetMode="External" /><Relationship Id="rId1041" Type="http://schemas.openxmlformats.org/officeDocument/2006/relationships/hyperlink" Target="https://twitter.com/#!/raykolorenzo/status/1127257192795705344" TargetMode="External" /><Relationship Id="rId1042" Type="http://schemas.openxmlformats.org/officeDocument/2006/relationships/hyperlink" Target="https://twitter.com/#!/raykolorenzo/status/1127273360390537217" TargetMode="External" /><Relationship Id="rId1043" Type="http://schemas.openxmlformats.org/officeDocument/2006/relationships/hyperlink" Target="https://twitter.com/#!/granadaesmkt/status/1127274743764324353" TargetMode="External" /><Relationship Id="rId1044" Type="http://schemas.openxmlformats.org/officeDocument/2006/relationships/hyperlink" Target="https://twitter.com/#!/granadaesmkt/status/1127274815017103360" TargetMode="External" /><Relationship Id="rId1045" Type="http://schemas.openxmlformats.org/officeDocument/2006/relationships/hyperlink" Target="https://twitter.com/#!/allopher/status/1127271828915990528" TargetMode="External" /><Relationship Id="rId1046" Type="http://schemas.openxmlformats.org/officeDocument/2006/relationships/hyperlink" Target="https://twitter.com/#!/allopher/status/1127271928929103872" TargetMode="External" /><Relationship Id="rId1047" Type="http://schemas.openxmlformats.org/officeDocument/2006/relationships/hyperlink" Target="https://twitter.com/#!/vivianfrancos/status/1127257129616846848" TargetMode="External" /><Relationship Id="rId1048" Type="http://schemas.openxmlformats.org/officeDocument/2006/relationships/hyperlink" Target="https://twitter.com/#!/vivianfrancos/status/1127259389755260928" TargetMode="External" /><Relationship Id="rId1049" Type="http://schemas.openxmlformats.org/officeDocument/2006/relationships/hyperlink" Target="https://twitter.com/#!/novumeventos/status/1127150657180446721" TargetMode="External" /><Relationship Id="rId1050" Type="http://schemas.openxmlformats.org/officeDocument/2006/relationships/hyperlink" Target="https://twitter.com/#!/novumeventos/status/1127150657180446721" TargetMode="External" /><Relationship Id="rId1051" Type="http://schemas.openxmlformats.org/officeDocument/2006/relationships/hyperlink" Target="https://twitter.com/#!/novumeventos/status/1127150657180446721" TargetMode="External" /><Relationship Id="rId1052" Type="http://schemas.openxmlformats.org/officeDocument/2006/relationships/hyperlink" Target="https://twitter.com/#!/novumeventos/status/1127264027900547074" TargetMode="External" /><Relationship Id="rId1053" Type="http://schemas.openxmlformats.org/officeDocument/2006/relationships/hyperlink" Target="https://twitter.com/#!/novumeventos/status/1127264027900547074" TargetMode="External" /><Relationship Id="rId1054" Type="http://schemas.openxmlformats.org/officeDocument/2006/relationships/hyperlink" Target="https://twitter.com/#!/novumeventos/status/1127264027900547074" TargetMode="External" /><Relationship Id="rId1055" Type="http://schemas.openxmlformats.org/officeDocument/2006/relationships/hyperlink" Target="https://twitter.com/#!/novumeventos/status/1127264027900547074" TargetMode="External" /><Relationship Id="rId1056" Type="http://schemas.openxmlformats.org/officeDocument/2006/relationships/hyperlink" Target="https://twitter.com/#!/novumeventos/status/1127264027900547074" TargetMode="External" /><Relationship Id="rId1057" Type="http://schemas.openxmlformats.org/officeDocument/2006/relationships/hyperlink" Target="https://twitter.com/#!/novumeventos/status/1127264027900547074" TargetMode="External" /><Relationship Id="rId1058" Type="http://schemas.openxmlformats.org/officeDocument/2006/relationships/hyperlink" Target="https://twitter.com/#!/vivianfrancos/status/1127259392787791872" TargetMode="External" /><Relationship Id="rId1059" Type="http://schemas.openxmlformats.org/officeDocument/2006/relationships/hyperlink" Target="https://twitter.com/#!/cecymezabaides/status/1127180913396396032" TargetMode="External" /><Relationship Id="rId1060" Type="http://schemas.openxmlformats.org/officeDocument/2006/relationships/hyperlink" Target="https://twitter.com/#!/cecymezabaides/status/1127180913396396032" TargetMode="External" /><Relationship Id="rId1061" Type="http://schemas.openxmlformats.org/officeDocument/2006/relationships/hyperlink" Target="https://twitter.com/#!/vivianfrancos/status/1127259392787791872" TargetMode="External" /><Relationship Id="rId1062" Type="http://schemas.openxmlformats.org/officeDocument/2006/relationships/hyperlink" Target="https://twitter.com/#!/vivianfrancos/status/1127257129616846848" TargetMode="External" /><Relationship Id="rId1063" Type="http://schemas.openxmlformats.org/officeDocument/2006/relationships/hyperlink" Target="https://twitter.com/#!/vivianfrancos/status/1127259389755260928" TargetMode="External" /><Relationship Id="rId1064" Type="http://schemas.openxmlformats.org/officeDocument/2006/relationships/hyperlink" Target="https://twitter.com/#!/vivianfrancos/status/1127259392787791872" TargetMode="External" /><Relationship Id="rId1065" Type="http://schemas.openxmlformats.org/officeDocument/2006/relationships/hyperlink" Target="https://twitter.com/#!/vivianfrancos/status/1127257129616846848" TargetMode="External" /><Relationship Id="rId1066" Type="http://schemas.openxmlformats.org/officeDocument/2006/relationships/hyperlink" Target="https://twitter.com/#!/vivianfrancos/status/1127259389755260928" TargetMode="External" /><Relationship Id="rId1067" Type="http://schemas.openxmlformats.org/officeDocument/2006/relationships/hyperlink" Target="https://twitter.com/#!/vivianfrancos/status/1127259392787791872" TargetMode="External" /><Relationship Id="rId1068" Type="http://schemas.openxmlformats.org/officeDocument/2006/relationships/hyperlink" Target="https://twitter.com/#!/eipgranada/status/1127157088428466176" TargetMode="External" /><Relationship Id="rId1069" Type="http://schemas.openxmlformats.org/officeDocument/2006/relationships/hyperlink" Target="https://twitter.com/#!/eipgranada/status/1127259697743060993" TargetMode="External" /><Relationship Id="rId1070" Type="http://schemas.openxmlformats.org/officeDocument/2006/relationships/hyperlink" Target="https://twitter.com/#!/raykolorenzo/status/1127140555673276416" TargetMode="External" /><Relationship Id="rId1071" Type="http://schemas.openxmlformats.org/officeDocument/2006/relationships/hyperlink" Target="https://twitter.com/#!/raykolorenzo/status/1127140555673276416" TargetMode="External" /><Relationship Id="rId1072" Type="http://schemas.openxmlformats.org/officeDocument/2006/relationships/hyperlink" Target="https://twitter.com/#!/raykolorenzo/status/1127152880652312576" TargetMode="External" /><Relationship Id="rId1073" Type="http://schemas.openxmlformats.org/officeDocument/2006/relationships/hyperlink" Target="https://twitter.com/#!/raykolorenzo/status/1127152880652312576" TargetMode="External" /><Relationship Id="rId1074" Type="http://schemas.openxmlformats.org/officeDocument/2006/relationships/hyperlink" Target="https://twitter.com/#!/raykolorenzo/status/1127168411216285698" TargetMode="External" /><Relationship Id="rId1075" Type="http://schemas.openxmlformats.org/officeDocument/2006/relationships/hyperlink" Target="https://twitter.com/#!/raykolorenzo/status/1127168411216285698" TargetMode="External" /><Relationship Id="rId1076" Type="http://schemas.openxmlformats.org/officeDocument/2006/relationships/hyperlink" Target="https://twitter.com/#!/raykolorenzo/status/1127245599982669824" TargetMode="External" /><Relationship Id="rId1077" Type="http://schemas.openxmlformats.org/officeDocument/2006/relationships/hyperlink" Target="https://twitter.com/#!/raykolorenzo/status/1127257192795705344" TargetMode="External" /><Relationship Id="rId1078" Type="http://schemas.openxmlformats.org/officeDocument/2006/relationships/hyperlink" Target="https://twitter.com/#!/raykolorenzo/status/1127257192795705344" TargetMode="External" /><Relationship Id="rId1079" Type="http://schemas.openxmlformats.org/officeDocument/2006/relationships/hyperlink" Target="https://twitter.com/#!/raykolorenzo/status/1127273360390537217" TargetMode="External" /><Relationship Id="rId1080" Type="http://schemas.openxmlformats.org/officeDocument/2006/relationships/hyperlink" Target="https://twitter.com/#!/raykolorenzo/status/1127273360390537217" TargetMode="External" /><Relationship Id="rId1081" Type="http://schemas.openxmlformats.org/officeDocument/2006/relationships/hyperlink" Target="https://twitter.com/#!/raykolorenzo/status/1127273377847181312" TargetMode="External" /><Relationship Id="rId1082" Type="http://schemas.openxmlformats.org/officeDocument/2006/relationships/hyperlink" Target="https://twitter.com/#!/raykolorenzo/status/1127273377847181312" TargetMode="External" /><Relationship Id="rId1083" Type="http://schemas.openxmlformats.org/officeDocument/2006/relationships/hyperlink" Target="https://twitter.com/#!/raykolorenzo/status/1127273377847181312" TargetMode="External" /><Relationship Id="rId1084" Type="http://schemas.openxmlformats.org/officeDocument/2006/relationships/hyperlink" Target="https://twitter.com/#!/raykolorenzo/status/1127273377847181312" TargetMode="External" /><Relationship Id="rId1085" Type="http://schemas.openxmlformats.org/officeDocument/2006/relationships/hyperlink" Target="https://twitter.com/#!/raykolorenzo/status/1127273377847181312" TargetMode="External" /><Relationship Id="rId1086" Type="http://schemas.openxmlformats.org/officeDocument/2006/relationships/hyperlink" Target="https://twitter.com/#!/raykolorenzo/status/1127273377847181312" TargetMode="External" /><Relationship Id="rId1087" Type="http://schemas.openxmlformats.org/officeDocument/2006/relationships/hyperlink" Target="https://twitter.com/#!/granadaesmkt/status/1127152162583318528" TargetMode="External" /><Relationship Id="rId1088" Type="http://schemas.openxmlformats.org/officeDocument/2006/relationships/hyperlink" Target="https://twitter.com/#!/granadaesmkt/status/1127274743764324353" TargetMode="External" /><Relationship Id="rId1089" Type="http://schemas.openxmlformats.org/officeDocument/2006/relationships/hyperlink" Target="https://twitter.com/#!/granadaesmkt/status/1127274815017103360" TargetMode="External" /><Relationship Id="rId1090" Type="http://schemas.openxmlformats.org/officeDocument/2006/relationships/hyperlink" Target="https://twitter.com/#!/allopher/status/1127152252664336386" TargetMode="External" /><Relationship Id="rId1091" Type="http://schemas.openxmlformats.org/officeDocument/2006/relationships/hyperlink" Target="https://twitter.com/#!/allopher/status/1127271828915990528" TargetMode="External" /><Relationship Id="rId1092" Type="http://schemas.openxmlformats.org/officeDocument/2006/relationships/hyperlink" Target="https://twitter.com/#!/allopher/status/1127271928929103872" TargetMode="External" /><Relationship Id="rId1093" Type="http://schemas.openxmlformats.org/officeDocument/2006/relationships/hyperlink" Target="https://twitter.com/#!/vivianfrancos/status/1127149893489790976" TargetMode="External" /><Relationship Id="rId1094" Type="http://schemas.openxmlformats.org/officeDocument/2006/relationships/hyperlink" Target="https://twitter.com/#!/vivianfrancos/status/1127155693625192448" TargetMode="External" /><Relationship Id="rId1095" Type="http://schemas.openxmlformats.org/officeDocument/2006/relationships/hyperlink" Target="https://twitter.com/#!/vivianfrancos/status/1127175372620140545" TargetMode="External" /><Relationship Id="rId1096" Type="http://schemas.openxmlformats.org/officeDocument/2006/relationships/hyperlink" Target="https://twitter.com/#!/vivianfrancos/status/1127201959826608130" TargetMode="External" /><Relationship Id="rId1097" Type="http://schemas.openxmlformats.org/officeDocument/2006/relationships/hyperlink" Target="https://twitter.com/#!/vivianfrancos/status/1127257129616846848" TargetMode="External" /><Relationship Id="rId1098" Type="http://schemas.openxmlformats.org/officeDocument/2006/relationships/hyperlink" Target="https://twitter.com/#!/vivianfrancos/status/1127259389755260928" TargetMode="External" /><Relationship Id="rId1099" Type="http://schemas.openxmlformats.org/officeDocument/2006/relationships/hyperlink" Target="https://twitter.com/#!/vivianfrancos/status/1127259392787791872" TargetMode="External" /><Relationship Id="rId1100" Type="http://schemas.openxmlformats.org/officeDocument/2006/relationships/hyperlink" Target="https://twitter.com/#!/chelisuarez/status/1127169239402594310" TargetMode="External" /><Relationship Id="rId1101" Type="http://schemas.openxmlformats.org/officeDocument/2006/relationships/hyperlink" Target="https://twitter.com/#!/chelisuarez/status/1127169239402594310" TargetMode="External" /><Relationship Id="rId1102" Type="http://schemas.openxmlformats.org/officeDocument/2006/relationships/hyperlink" Target="https://twitter.com/#!/chelisuarez/status/1127194426470744065" TargetMode="External" /><Relationship Id="rId1103" Type="http://schemas.openxmlformats.org/officeDocument/2006/relationships/hyperlink" Target="https://twitter.com/#!/chelisuarez/status/1127194426470744065" TargetMode="External" /><Relationship Id="rId1104" Type="http://schemas.openxmlformats.org/officeDocument/2006/relationships/hyperlink" Target="https://twitter.com/#!/chelisuarez/status/1127259902009913344" TargetMode="External" /><Relationship Id="rId1105" Type="http://schemas.openxmlformats.org/officeDocument/2006/relationships/hyperlink" Target="https://twitter.com/#!/chelisuarez/status/1127259902009913344" TargetMode="External" /><Relationship Id="rId1106" Type="http://schemas.openxmlformats.org/officeDocument/2006/relationships/hyperlink" Target="https://twitter.com/#!/chelisuarez/status/1127259902009913344" TargetMode="External" /><Relationship Id="rId1107" Type="http://schemas.openxmlformats.org/officeDocument/2006/relationships/hyperlink" Target="https://twitter.com/#!/chelisuarez/status/1127259902009913344" TargetMode="External" /><Relationship Id="rId1108" Type="http://schemas.openxmlformats.org/officeDocument/2006/relationships/hyperlink" Target="https://twitter.com/#!/chelisuarez/status/1127259902009913344" TargetMode="External" /><Relationship Id="rId1109" Type="http://schemas.openxmlformats.org/officeDocument/2006/relationships/hyperlink" Target="https://twitter.com/#!/chelisuarez/status/1127259902009913344" TargetMode="External" /><Relationship Id="rId1110" Type="http://schemas.openxmlformats.org/officeDocument/2006/relationships/hyperlink" Target="https://twitter.com/#!/vivianfrancos/status/1127259392787791872" TargetMode="External" /><Relationship Id="rId1111" Type="http://schemas.openxmlformats.org/officeDocument/2006/relationships/hyperlink" Target="https://twitter.com/#!/rcagranada/status/1127168082462564352" TargetMode="External" /><Relationship Id="rId1112" Type="http://schemas.openxmlformats.org/officeDocument/2006/relationships/hyperlink" Target="https://twitter.com/#!/rcagranada/status/1127168082462564352" TargetMode="External" /><Relationship Id="rId1113" Type="http://schemas.openxmlformats.org/officeDocument/2006/relationships/hyperlink" Target="https://twitter.com/#!/rcagranada/status/1127209437205344262" TargetMode="External" /><Relationship Id="rId1114" Type="http://schemas.openxmlformats.org/officeDocument/2006/relationships/hyperlink" Target="https://twitter.com/#!/vivianfrancos/status/1127259392787791872" TargetMode="External" /><Relationship Id="rId1115" Type="http://schemas.openxmlformats.org/officeDocument/2006/relationships/hyperlink" Target="https://twitter.com/#!/eipgranada/status/1127157088428466176" TargetMode="External" /><Relationship Id="rId1116" Type="http://schemas.openxmlformats.org/officeDocument/2006/relationships/hyperlink" Target="https://twitter.com/#!/eipgranada/status/1127171759860531202" TargetMode="External" /><Relationship Id="rId1117" Type="http://schemas.openxmlformats.org/officeDocument/2006/relationships/hyperlink" Target="https://twitter.com/#!/eipgranada/status/1127259697743060993" TargetMode="External" /><Relationship Id="rId1118" Type="http://schemas.openxmlformats.org/officeDocument/2006/relationships/hyperlink" Target="https://twitter.com/#!/eipgranada/status/1127259740197851141" TargetMode="External" /><Relationship Id="rId1119" Type="http://schemas.openxmlformats.org/officeDocument/2006/relationships/hyperlink" Target="https://twitter.com/#!/granadaesmkt/status/1127152110934659072" TargetMode="External" /><Relationship Id="rId1120" Type="http://schemas.openxmlformats.org/officeDocument/2006/relationships/hyperlink" Target="https://twitter.com/#!/granadaesmkt/status/1127152162583318528" TargetMode="External" /><Relationship Id="rId1121" Type="http://schemas.openxmlformats.org/officeDocument/2006/relationships/hyperlink" Target="https://twitter.com/#!/granadaesmkt/status/1127152565492310017" TargetMode="External" /><Relationship Id="rId1122" Type="http://schemas.openxmlformats.org/officeDocument/2006/relationships/hyperlink" Target="https://twitter.com/#!/granadaesmkt/status/1127169635676237825" TargetMode="External" /><Relationship Id="rId1123" Type="http://schemas.openxmlformats.org/officeDocument/2006/relationships/hyperlink" Target="https://twitter.com/#!/granadaesmkt/status/1127247469711065089" TargetMode="External" /><Relationship Id="rId1124" Type="http://schemas.openxmlformats.org/officeDocument/2006/relationships/hyperlink" Target="https://twitter.com/#!/granadaesmkt/status/1127247749970300929" TargetMode="External" /><Relationship Id="rId1125" Type="http://schemas.openxmlformats.org/officeDocument/2006/relationships/hyperlink" Target="https://twitter.com/#!/granadaesmkt/status/1127274743764324353" TargetMode="External" /><Relationship Id="rId1126" Type="http://schemas.openxmlformats.org/officeDocument/2006/relationships/hyperlink" Target="https://twitter.com/#!/granadaesmkt/status/1127274815017103360" TargetMode="External" /><Relationship Id="rId1127" Type="http://schemas.openxmlformats.org/officeDocument/2006/relationships/hyperlink" Target="https://twitter.com/#!/granadaesmkt/status/1127274861586415617" TargetMode="External" /><Relationship Id="rId1128" Type="http://schemas.openxmlformats.org/officeDocument/2006/relationships/hyperlink" Target="https://twitter.com/#!/granadaesmkt/status/1127274861586415617" TargetMode="External" /><Relationship Id="rId1129" Type="http://schemas.openxmlformats.org/officeDocument/2006/relationships/hyperlink" Target="https://twitter.com/#!/granadaesmkt/status/1127274861586415617" TargetMode="External" /><Relationship Id="rId1130" Type="http://schemas.openxmlformats.org/officeDocument/2006/relationships/hyperlink" Target="https://twitter.com/#!/granadaesmkt/status/1127274861586415617" TargetMode="External" /><Relationship Id="rId1131" Type="http://schemas.openxmlformats.org/officeDocument/2006/relationships/hyperlink" Target="https://twitter.com/#!/granadaesmkt/status/1127274861586415617" TargetMode="External" /><Relationship Id="rId1132" Type="http://schemas.openxmlformats.org/officeDocument/2006/relationships/hyperlink" Target="https://twitter.com/#!/mktrrss/status/1127871462864564225" TargetMode="External" /><Relationship Id="rId1133" Type="http://schemas.openxmlformats.org/officeDocument/2006/relationships/hyperlink" Target="https://twitter.com/#!/allopher/status/1127152252664336386" TargetMode="External" /><Relationship Id="rId1134" Type="http://schemas.openxmlformats.org/officeDocument/2006/relationships/hyperlink" Target="https://twitter.com/#!/allopher/status/1127169740219326465" TargetMode="External" /><Relationship Id="rId1135" Type="http://schemas.openxmlformats.org/officeDocument/2006/relationships/hyperlink" Target="https://twitter.com/#!/allopher/status/1127271828915990528" TargetMode="External" /><Relationship Id="rId1136" Type="http://schemas.openxmlformats.org/officeDocument/2006/relationships/hyperlink" Target="https://twitter.com/#!/allopher/status/1127271864726958080" TargetMode="External" /><Relationship Id="rId1137" Type="http://schemas.openxmlformats.org/officeDocument/2006/relationships/hyperlink" Target="https://twitter.com/#!/allopher/status/1127271928929103872" TargetMode="External" /><Relationship Id="rId1138" Type="http://schemas.openxmlformats.org/officeDocument/2006/relationships/hyperlink" Target="https://twitter.com/#!/vivianfrancos/status/1127140314001678336" TargetMode="External" /><Relationship Id="rId1139" Type="http://schemas.openxmlformats.org/officeDocument/2006/relationships/hyperlink" Target="https://twitter.com/#!/vivianfrancos/status/1127149893489790976" TargetMode="External" /><Relationship Id="rId1140" Type="http://schemas.openxmlformats.org/officeDocument/2006/relationships/hyperlink" Target="https://twitter.com/#!/vivianfrancos/status/1127151817891241984" TargetMode="External" /><Relationship Id="rId1141" Type="http://schemas.openxmlformats.org/officeDocument/2006/relationships/hyperlink" Target="https://twitter.com/#!/vivianfrancos/status/1127155693625192448" TargetMode="External" /><Relationship Id="rId1142" Type="http://schemas.openxmlformats.org/officeDocument/2006/relationships/hyperlink" Target="https://twitter.com/#!/vivianfrancos/status/1127166681774788608" TargetMode="External" /><Relationship Id="rId1143" Type="http://schemas.openxmlformats.org/officeDocument/2006/relationships/hyperlink" Target="https://twitter.com/#!/vivianfrancos/status/1127175372620140545" TargetMode="External" /><Relationship Id="rId1144" Type="http://schemas.openxmlformats.org/officeDocument/2006/relationships/hyperlink" Target="https://twitter.com/#!/vivianfrancos/status/1127193309573799936" TargetMode="External" /><Relationship Id="rId1145" Type="http://schemas.openxmlformats.org/officeDocument/2006/relationships/hyperlink" Target="https://twitter.com/#!/vivianfrancos/status/1127201959826608130" TargetMode="External" /><Relationship Id="rId1146" Type="http://schemas.openxmlformats.org/officeDocument/2006/relationships/hyperlink" Target="https://twitter.com/#!/vivianfrancos/status/1127257129616846848" TargetMode="External" /><Relationship Id="rId1147" Type="http://schemas.openxmlformats.org/officeDocument/2006/relationships/hyperlink" Target="https://twitter.com/#!/vivianfrancos/status/1127259389755260928" TargetMode="External" /><Relationship Id="rId1148" Type="http://schemas.openxmlformats.org/officeDocument/2006/relationships/hyperlink" Target="https://twitter.com/#!/vivianfrancos/status/1127259392787791872" TargetMode="External" /><Relationship Id="rId1149" Type="http://schemas.openxmlformats.org/officeDocument/2006/relationships/hyperlink" Target="https://twitter.com/#!/danieddo/status/1127249255855546371" TargetMode="External" /><Relationship Id="rId1150" Type="http://schemas.openxmlformats.org/officeDocument/2006/relationships/hyperlink" Target="https://twitter.com/#!/eipgranada/status/1127259740197851141" TargetMode="External" /><Relationship Id="rId1151" Type="http://schemas.openxmlformats.org/officeDocument/2006/relationships/hyperlink" Target="https://twitter.com/#!/mktrrss/status/1127871462864564225" TargetMode="External" /><Relationship Id="rId1152" Type="http://schemas.openxmlformats.org/officeDocument/2006/relationships/hyperlink" Target="https://twitter.com/#!/allopher/status/1127271864726958080" TargetMode="External" /><Relationship Id="rId1153" Type="http://schemas.openxmlformats.org/officeDocument/2006/relationships/hyperlink" Target="https://twitter.com/#!/vivianfrancos/status/1127259392787791872" TargetMode="External" /><Relationship Id="rId1154" Type="http://schemas.openxmlformats.org/officeDocument/2006/relationships/hyperlink" Target="https://twitter.com/#!/eipgranada/status/1127259740197851141" TargetMode="External" /><Relationship Id="rId1155" Type="http://schemas.openxmlformats.org/officeDocument/2006/relationships/hyperlink" Target="https://twitter.com/#!/mktrrss/status/1127871462864564225" TargetMode="External" /><Relationship Id="rId1156" Type="http://schemas.openxmlformats.org/officeDocument/2006/relationships/hyperlink" Target="https://twitter.com/#!/allopher/status/1127151989098450944" TargetMode="External" /><Relationship Id="rId1157" Type="http://schemas.openxmlformats.org/officeDocument/2006/relationships/hyperlink" Target="https://twitter.com/#!/allopher/status/1127152252664336386" TargetMode="External" /><Relationship Id="rId1158" Type="http://schemas.openxmlformats.org/officeDocument/2006/relationships/hyperlink" Target="https://twitter.com/#!/allopher/status/1127169740219326465" TargetMode="External" /><Relationship Id="rId1159" Type="http://schemas.openxmlformats.org/officeDocument/2006/relationships/hyperlink" Target="https://twitter.com/#!/allopher/status/1127271828915990528" TargetMode="External" /><Relationship Id="rId1160" Type="http://schemas.openxmlformats.org/officeDocument/2006/relationships/hyperlink" Target="https://twitter.com/#!/allopher/status/1127271864726958080" TargetMode="External" /><Relationship Id="rId1161" Type="http://schemas.openxmlformats.org/officeDocument/2006/relationships/hyperlink" Target="https://twitter.com/#!/allopher/status/1127271864726958080" TargetMode="External" /><Relationship Id="rId1162" Type="http://schemas.openxmlformats.org/officeDocument/2006/relationships/hyperlink" Target="https://twitter.com/#!/allopher/status/1127271864726958080" TargetMode="External" /><Relationship Id="rId1163" Type="http://schemas.openxmlformats.org/officeDocument/2006/relationships/hyperlink" Target="https://twitter.com/#!/allopher/status/1127271928929103872" TargetMode="External" /><Relationship Id="rId1164" Type="http://schemas.openxmlformats.org/officeDocument/2006/relationships/hyperlink" Target="https://twitter.com/#!/vivianfrancos/status/1127257129616846848" TargetMode="External" /><Relationship Id="rId1165" Type="http://schemas.openxmlformats.org/officeDocument/2006/relationships/hyperlink" Target="https://twitter.com/#!/vivianfrancos/status/1127259389755260928" TargetMode="External" /><Relationship Id="rId1166" Type="http://schemas.openxmlformats.org/officeDocument/2006/relationships/hyperlink" Target="https://twitter.com/#!/vivianfrancos/status/1127259392787791872" TargetMode="External" /><Relationship Id="rId1167" Type="http://schemas.openxmlformats.org/officeDocument/2006/relationships/hyperlink" Target="https://twitter.com/#!/eipgranada/status/1127157088428466176" TargetMode="External" /><Relationship Id="rId1168" Type="http://schemas.openxmlformats.org/officeDocument/2006/relationships/hyperlink" Target="https://twitter.com/#!/eipgranada/status/1127171759860531202" TargetMode="External" /><Relationship Id="rId1169" Type="http://schemas.openxmlformats.org/officeDocument/2006/relationships/hyperlink" Target="https://twitter.com/#!/eipgranada/status/1127259697743060993" TargetMode="External" /><Relationship Id="rId1170" Type="http://schemas.openxmlformats.org/officeDocument/2006/relationships/hyperlink" Target="https://twitter.com/#!/eipgranada/status/1127259740197851141" TargetMode="External" /><Relationship Id="rId1171" Type="http://schemas.openxmlformats.org/officeDocument/2006/relationships/hyperlink" Target="https://twitter.com/#!/eipgranada/status/1127259740197851141" TargetMode="External" /><Relationship Id="rId1172" Type="http://schemas.openxmlformats.org/officeDocument/2006/relationships/hyperlink" Target="https://twitter.com/#!/mktrrss/status/1127871462864564225" TargetMode="External" /><Relationship Id="rId1173" Type="http://schemas.openxmlformats.org/officeDocument/2006/relationships/hyperlink" Target="https://twitter.com/#!/vivianfrancos/status/1127259392787791872" TargetMode="External" /><Relationship Id="rId1174" Type="http://schemas.openxmlformats.org/officeDocument/2006/relationships/hyperlink" Target="https://twitter.com/#!/mktrrss/status/1127871462864564225" TargetMode="External" /><Relationship Id="rId1175" Type="http://schemas.openxmlformats.org/officeDocument/2006/relationships/hyperlink" Target="https://twitter.com/#!/vivianfrancos/status/1127259392787791872" TargetMode="External" /><Relationship Id="rId1176" Type="http://schemas.openxmlformats.org/officeDocument/2006/relationships/hyperlink" Target="https://twitter.com/#!/vivianfrancos/status/1127382416421789696" TargetMode="External" /><Relationship Id="rId1177" Type="http://schemas.openxmlformats.org/officeDocument/2006/relationships/hyperlink" Target="https://twitter.com/#!/vivianfrancos/status/1127931021213798405" TargetMode="External" /><Relationship Id="rId1178" Type="http://schemas.openxmlformats.org/officeDocument/2006/relationships/hyperlink" Target="https://twitter.com/#!/vivianfrancos/status/1127382416421789696" TargetMode="External" /><Relationship Id="rId1179" Type="http://schemas.openxmlformats.org/officeDocument/2006/relationships/hyperlink" Target="https://twitter.com/#!/vivianfrancos/status/1127931021213798405" TargetMode="External" /><Relationship Id="rId1180" Type="http://schemas.openxmlformats.org/officeDocument/2006/relationships/hyperlink" Target="https://twitter.com/#!/vivianfrancos/status/1127382416421789696" TargetMode="External" /><Relationship Id="rId1181" Type="http://schemas.openxmlformats.org/officeDocument/2006/relationships/hyperlink" Target="https://twitter.com/#!/vivianfrancos/status/1127931021213798405" TargetMode="External" /><Relationship Id="rId1182" Type="http://schemas.openxmlformats.org/officeDocument/2006/relationships/hyperlink" Target="https://twitter.com/#!/vivianfrancos/status/1127382416421789696" TargetMode="External" /><Relationship Id="rId1183" Type="http://schemas.openxmlformats.org/officeDocument/2006/relationships/hyperlink" Target="https://twitter.com/#!/vivianfrancos/status/1127931021213798405" TargetMode="External" /><Relationship Id="rId1184" Type="http://schemas.openxmlformats.org/officeDocument/2006/relationships/hyperlink" Target="https://twitter.com/#!/vivianfrancos/status/1127382416421789696" TargetMode="External" /><Relationship Id="rId1185" Type="http://schemas.openxmlformats.org/officeDocument/2006/relationships/hyperlink" Target="https://twitter.com/#!/vivianfrancos/status/1127931021213798405" TargetMode="External" /><Relationship Id="rId1186" Type="http://schemas.openxmlformats.org/officeDocument/2006/relationships/hyperlink" Target="https://twitter.com/#!/vivianfrancos/status/1127382416421789696" TargetMode="External" /><Relationship Id="rId1187" Type="http://schemas.openxmlformats.org/officeDocument/2006/relationships/hyperlink" Target="https://twitter.com/#!/vivianfrancos/status/1127931021213798405" TargetMode="External" /><Relationship Id="rId1188" Type="http://schemas.openxmlformats.org/officeDocument/2006/relationships/hyperlink" Target="https://twitter.com/#!/vivianfrancos/status/1127382416421789696" TargetMode="External" /><Relationship Id="rId1189" Type="http://schemas.openxmlformats.org/officeDocument/2006/relationships/hyperlink" Target="https://twitter.com/#!/vivianfrancos/status/1127931021213798405" TargetMode="External" /><Relationship Id="rId1190" Type="http://schemas.openxmlformats.org/officeDocument/2006/relationships/hyperlink" Target="https://twitter.com/#!/vivianfrancos/status/1127382416421789696" TargetMode="External" /><Relationship Id="rId1191" Type="http://schemas.openxmlformats.org/officeDocument/2006/relationships/hyperlink" Target="https://twitter.com/#!/vivianfrancos/status/1127931021213798405" TargetMode="External" /><Relationship Id="rId1192" Type="http://schemas.openxmlformats.org/officeDocument/2006/relationships/hyperlink" Target="https://twitter.com/#!/vivianfrancos/status/1125419473509523457" TargetMode="External" /><Relationship Id="rId1193" Type="http://schemas.openxmlformats.org/officeDocument/2006/relationships/hyperlink" Target="https://twitter.com/#!/vivianfrancos/status/1128016585376059392" TargetMode="External" /><Relationship Id="rId1194" Type="http://schemas.openxmlformats.org/officeDocument/2006/relationships/hyperlink" Target="https://twitter.com/#!/vivianfrancos/status/1125510069150527491" TargetMode="External" /><Relationship Id="rId1195" Type="http://schemas.openxmlformats.org/officeDocument/2006/relationships/hyperlink" Target="https://twitter.com/#!/vivianfrancos/status/1128107187975356417" TargetMode="External" /><Relationship Id="rId1196" Type="http://schemas.openxmlformats.org/officeDocument/2006/relationships/hyperlink" Target="https://twitter.com/#!/vivianfrancos/status/1125510069150527491" TargetMode="External" /><Relationship Id="rId1197" Type="http://schemas.openxmlformats.org/officeDocument/2006/relationships/hyperlink" Target="https://twitter.com/#!/vivianfrancos/status/1128107187975356417" TargetMode="External" /><Relationship Id="rId1198" Type="http://schemas.openxmlformats.org/officeDocument/2006/relationships/hyperlink" Target="https://twitter.com/#!/vivianfrancos/status/1125570470680592386" TargetMode="External" /><Relationship Id="rId1199" Type="http://schemas.openxmlformats.org/officeDocument/2006/relationships/hyperlink" Target="https://twitter.com/#!/vivianfrancos/status/1128167586422763520" TargetMode="External" /><Relationship Id="rId1200" Type="http://schemas.openxmlformats.org/officeDocument/2006/relationships/hyperlink" Target="https://twitter.com/#!/vivianfrancos/status/1128336517171175424" TargetMode="External" /><Relationship Id="rId1201" Type="http://schemas.openxmlformats.org/officeDocument/2006/relationships/hyperlink" Target="https://twitter.com/#!/vivianfrancos/status/1128336517171175424" TargetMode="External" /><Relationship Id="rId1202" Type="http://schemas.openxmlformats.org/officeDocument/2006/relationships/hyperlink" Target="https://twitter.com/#!/des_show/status/1128346057367347203" TargetMode="External" /><Relationship Id="rId1203" Type="http://schemas.openxmlformats.org/officeDocument/2006/relationships/hyperlink" Target="https://twitter.com/#!/vivianfrancos/status/1125510069150527491" TargetMode="External" /><Relationship Id="rId1204" Type="http://schemas.openxmlformats.org/officeDocument/2006/relationships/hyperlink" Target="https://twitter.com/#!/vivianfrancos/status/1127231411650428929" TargetMode="External" /><Relationship Id="rId1205" Type="http://schemas.openxmlformats.org/officeDocument/2006/relationships/hyperlink" Target="https://twitter.com/#!/vivianfrancos/status/1127659230297763840" TargetMode="External" /><Relationship Id="rId1206" Type="http://schemas.openxmlformats.org/officeDocument/2006/relationships/hyperlink" Target="https://twitter.com/#!/vivianfrancos/status/1128107187975356417" TargetMode="External" /><Relationship Id="rId1207" Type="http://schemas.openxmlformats.org/officeDocument/2006/relationships/hyperlink" Target="https://twitter.com/#!/vivianfrancos/status/1128336517171175424" TargetMode="External" /><Relationship Id="rId1208" Type="http://schemas.openxmlformats.org/officeDocument/2006/relationships/hyperlink" Target="https://twitter.com/#!/vivianfrancos/status/1128336517171175424" TargetMode="External" /><Relationship Id="rId1209" Type="http://schemas.openxmlformats.org/officeDocument/2006/relationships/hyperlink" Target="https://twitter.com/#!/vivianfrancos/status/1128352507640651777" TargetMode="External" /><Relationship Id="rId1210" Type="http://schemas.openxmlformats.org/officeDocument/2006/relationships/hyperlink" Target="https://twitter.com/#!/vivianfrancos/status/1125781860091682817" TargetMode="External" /><Relationship Id="rId1211" Type="http://schemas.openxmlformats.org/officeDocument/2006/relationships/hyperlink" Target="https://twitter.com/#!/vivianfrancos/status/1128378985765900290" TargetMode="External" /><Relationship Id="rId1212" Type="http://schemas.openxmlformats.org/officeDocument/2006/relationships/hyperlink" Target="https://twitter.com/#!/vivianfrancos/status/1127744798583087105" TargetMode="External" /><Relationship Id="rId1213" Type="http://schemas.openxmlformats.org/officeDocument/2006/relationships/hyperlink" Target="https://twitter.com/#!/vivianfrancos/status/1128414205084934144" TargetMode="External" /><Relationship Id="rId1214" Type="http://schemas.openxmlformats.org/officeDocument/2006/relationships/hyperlink" Target="https://twitter.com/#!/vivianfrancos/status/1125872457011929088" TargetMode="External" /><Relationship Id="rId1215" Type="http://schemas.openxmlformats.org/officeDocument/2006/relationships/hyperlink" Target="https://twitter.com/#!/vivianfrancos/status/1128469580802867200" TargetMode="External" /><Relationship Id="rId1216" Type="http://schemas.openxmlformats.org/officeDocument/2006/relationships/hyperlink" Target="https://twitter.com/#!/vivianfrancos/status/1125578024068550656" TargetMode="External" /><Relationship Id="rId1217" Type="http://schemas.openxmlformats.org/officeDocument/2006/relationships/hyperlink" Target="https://twitter.com/#!/vivianfrancos/status/1127027579557486598" TargetMode="External" /><Relationship Id="rId1218" Type="http://schemas.openxmlformats.org/officeDocument/2006/relationships/hyperlink" Target="https://twitter.com/#!/vivianfrancos/status/1128507321557106688" TargetMode="External" /><Relationship Id="rId1219" Type="http://schemas.openxmlformats.org/officeDocument/2006/relationships/hyperlink" Target="https://twitter.com/#!/altaestrategia/status/1125739469368381440" TargetMode="External" /><Relationship Id="rId1220" Type="http://schemas.openxmlformats.org/officeDocument/2006/relationships/hyperlink" Target="https://twitter.com/#!/altaestrategia/status/1125739469368381440" TargetMode="External" /><Relationship Id="rId1221" Type="http://schemas.openxmlformats.org/officeDocument/2006/relationships/hyperlink" Target="https://twitter.com/#!/vivianfrancos/status/1125663593062645760" TargetMode="External" /><Relationship Id="rId1222" Type="http://schemas.openxmlformats.org/officeDocument/2006/relationships/hyperlink" Target="https://twitter.com/#!/vivianfrancos/status/1125812063652151296" TargetMode="External" /><Relationship Id="rId1223" Type="http://schemas.openxmlformats.org/officeDocument/2006/relationships/hyperlink" Target="https://twitter.com/#!/vivianfrancos/status/1127113137642266624" TargetMode="External" /><Relationship Id="rId1224" Type="http://schemas.openxmlformats.org/officeDocument/2006/relationships/hyperlink" Target="https://twitter.com/#!/vivianfrancos/status/1127261617253756930" TargetMode="External" /><Relationship Id="rId1225" Type="http://schemas.openxmlformats.org/officeDocument/2006/relationships/hyperlink" Target="https://twitter.com/#!/vivianfrancos/status/1128562690425851904" TargetMode="External" /><Relationship Id="rId1226" Type="http://schemas.openxmlformats.org/officeDocument/2006/relationships/hyperlink" Target="https://twitter.com/#!/fernandodeleone/status/1127645920244523008" TargetMode="External" /><Relationship Id="rId1227" Type="http://schemas.openxmlformats.org/officeDocument/2006/relationships/hyperlink" Target="https://twitter.com/#!/fernandodeleone/status/1127646037424975874" TargetMode="External" /><Relationship Id="rId1228" Type="http://schemas.openxmlformats.org/officeDocument/2006/relationships/hyperlink" Target="https://twitter.com/#!/fernandodeleone/status/1127646204404359168" TargetMode="External" /><Relationship Id="rId1229" Type="http://schemas.openxmlformats.org/officeDocument/2006/relationships/hyperlink" Target="https://twitter.com/#!/fernandodeleone/status/1127646255931437056" TargetMode="External" /><Relationship Id="rId1230" Type="http://schemas.openxmlformats.org/officeDocument/2006/relationships/hyperlink" Target="https://twitter.com/#!/vivianfrancos/status/1125663593062645760" TargetMode="External" /><Relationship Id="rId1231" Type="http://schemas.openxmlformats.org/officeDocument/2006/relationships/hyperlink" Target="https://twitter.com/#!/vivianfrancos/status/1125812063652151296" TargetMode="External" /><Relationship Id="rId1232" Type="http://schemas.openxmlformats.org/officeDocument/2006/relationships/hyperlink" Target="https://twitter.com/#!/vivianfrancos/status/1127113137642266624" TargetMode="External" /><Relationship Id="rId1233" Type="http://schemas.openxmlformats.org/officeDocument/2006/relationships/hyperlink" Target="https://twitter.com/#!/vivianfrancos/status/1127261617253756930" TargetMode="External" /><Relationship Id="rId1234" Type="http://schemas.openxmlformats.org/officeDocument/2006/relationships/hyperlink" Target="https://twitter.com/#!/vivianfrancos/status/1128562690425851904" TargetMode="External" /><Relationship Id="rId1235" Type="http://schemas.openxmlformats.org/officeDocument/2006/relationships/hyperlink" Target="https://twitter.com/#!/vivianfrancos/status/1128610445076594688" TargetMode="External" /><Relationship Id="rId1236" Type="http://schemas.openxmlformats.org/officeDocument/2006/relationships/hyperlink" Target="https://twitter.com/#!/vivianfrancos/status/1128610445076594688" TargetMode="External" /><Relationship Id="rId1237" Type="http://schemas.openxmlformats.org/officeDocument/2006/relationships/hyperlink" Target="https://twitter.com/#!/vivianfrancos/status/1123245150573142017" TargetMode="External" /><Relationship Id="rId1238" Type="http://schemas.openxmlformats.org/officeDocument/2006/relationships/hyperlink" Target="https://twitter.com/#!/vivianfrancos/status/1124790331210334208" TargetMode="External" /><Relationship Id="rId1239" Type="http://schemas.openxmlformats.org/officeDocument/2006/relationships/hyperlink" Target="https://twitter.com/#!/vivianfrancos/status/1125842262850777088" TargetMode="External" /><Relationship Id="rId1240" Type="http://schemas.openxmlformats.org/officeDocument/2006/relationships/hyperlink" Target="https://twitter.com/#!/vivianfrancos/status/1128409176806391808" TargetMode="External" /><Relationship Id="rId1241" Type="http://schemas.openxmlformats.org/officeDocument/2006/relationships/hyperlink" Target="https://twitter.com/#!/vivianfrancos/status/1128610445076594688" TargetMode="External" /><Relationship Id="rId1242" Type="http://schemas.openxmlformats.org/officeDocument/2006/relationships/hyperlink" Target="https://twitter.com/#!/vivianfrancos/status/1128609542147854336" TargetMode="External" /><Relationship Id="rId1243" Type="http://schemas.openxmlformats.org/officeDocument/2006/relationships/hyperlink" Target="https://twitter.com/#!/vivianfrancos/status/1128610445076594688" TargetMode="External" /><Relationship Id="rId1244" Type="http://schemas.openxmlformats.org/officeDocument/2006/relationships/hyperlink" Target="https://twitter.com/#!/vivianfrancos/status/1128647565669478401" TargetMode="External" /><Relationship Id="rId1245" Type="http://schemas.openxmlformats.org/officeDocument/2006/relationships/hyperlink" Target="https://twitter.com/#!/optimizafunnel/status/1128654995593793536" TargetMode="External" /><Relationship Id="rId1246" Type="http://schemas.openxmlformats.org/officeDocument/2006/relationships/hyperlink" Target="https://twitter.com/#!/optimizafunnel/status/1128654995593793536" TargetMode="External" /><Relationship Id="rId1247" Type="http://schemas.openxmlformats.org/officeDocument/2006/relationships/hyperlink" Target="https://twitter.com/#!/optimizafunnel/status/1128654995593793536" TargetMode="External" /><Relationship Id="rId1248" Type="http://schemas.openxmlformats.org/officeDocument/2006/relationships/hyperlink" Target="https://twitter.com/#!/vivianfrancos/status/1128609542147854336" TargetMode="External" /><Relationship Id="rId1249" Type="http://schemas.openxmlformats.org/officeDocument/2006/relationships/hyperlink" Target="https://twitter.com/#!/vivianfrancos/status/1128610445076594688" TargetMode="External" /><Relationship Id="rId1250" Type="http://schemas.openxmlformats.org/officeDocument/2006/relationships/hyperlink" Target="https://twitter.com/#!/vivianfrancos/status/1128647565669478401" TargetMode="External" /><Relationship Id="rId1251" Type="http://schemas.openxmlformats.org/officeDocument/2006/relationships/hyperlink" Target="https://twitter.com/#!/vivianfrancos/status/1128609542147854336" TargetMode="External" /><Relationship Id="rId1252" Type="http://schemas.openxmlformats.org/officeDocument/2006/relationships/hyperlink" Target="https://twitter.com/#!/vivianfrancos/status/1128610445076594688" TargetMode="External" /><Relationship Id="rId1253" Type="http://schemas.openxmlformats.org/officeDocument/2006/relationships/hyperlink" Target="https://twitter.com/#!/vivianfrancos/status/1128647565669478401" TargetMode="External" /><Relationship Id="rId1254" Type="http://schemas.openxmlformats.org/officeDocument/2006/relationships/hyperlink" Target="https://twitter.com/#!/vivianfrancos/status/1128589715383386113" TargetMode="External" /><Relationship Id="rId1255" Type="http://schemas.openxmlformats.org/officeDocument/2006/relationships/hyperlink" Target="https://twitter.com/#!/vivianfrancos/status/1128609542147854336" TargetMode="External" /><Relationship Id="rId1256" Type="http://schemas.openxmlformats.org/officeDocument/2006/relationships/hyperlink" Target="https://twitter.com/#!/vivianfrancos/status/1128610445076594688" TargetMode="External" /><Relationship Id="rId1257" Type="http://schemas.openxmlformats.org/officeDocument/2006/relationships/hyperlink" Target="https://twitter.com/#!/vivianfrancos/status/1128647565669478401" TargetMode="External" /><Relationship Id="rId1258" Type="http://schemas.openxmlformats.org/officeDocument/2006/relationships/hyperlink" Target="https://twitter.com/#!/vivianfrancos/status/1126128524925001730" TargetMode="External" /><Relationship Id="rId1259" Type="http://schemas.openxmlformats.org/officeDocument/2006/relationships/hyperlink" Target="https://twitter.com/#!/vivianfrancos/status/1128610445076594688" TargetMode="External" /><Relationship Id="rId1260" Type="http://schemas.openxmlformats.org/officeDocument/2006/relationships/hyperlink" Target="https://twitter.com/#!/vivianfrancos/status/1128647565669478401" TargetMode="External" /><Relationship Id="rId1261" Type="http://schemas.openxmlformats.org/officeDocument/2006/relationships/hyperlink" Target="https://twitter.com/#!/vivianfrancos/status/1128610445076594688" TargetMode="External" /><Relationship Id="rId1262" Type="http://schemas.openxmlformats.org/officeDocument/2006/relationships/hyperlink" Target="https://twitter.com/#!/vivianfrancos/status/1128647565669478401" TargetMode="External" /><Relationship Id="rId1263" Type="http://schemas.openxmlformats.org/officeDocument/2006/relationships/hyperlink" Target="https://twitter.com/#!/vivianfrancos/status/1128647565669478401" TargetMode="External" /><Relationship Id="rId1264" Type="http://schemas.openxmlformats.org/officeDocument/2006/relationships/hyperlink" Target="https://twitter.com/#!/vivianfrancos/status/1128610445076594688" TargetMode="External" /><Relationship Id="rId1265" Type="http://schemas.openxmlformats.org/officeDocument/2006/relationships/hyperlink" Target="https://twitter.com/#!/vivianfrancos/status/1128647565669478401" TargetMode="External" /><Relationship Id="rId1266" Type="http://schemas.openxmlformats.org/officeDocument/2006/relationships/hyperlink" Target="https://twitter.com/#!/vivianfrancos/status/1128647565669478401" TargetMode="External" /><Relationship Id="rId1267" Type="http://schemas.openxmlformats.org/officeDocument/2006/relationships/hyperlink" Target="https://twitter.com/#!/vivianfrancos/status/1128647565669478401" TargetMode="External" /><Relationship Id="rId1268" Type="http://schemas.openxmlformats.org/officeDocument/2006/relationships/hyperlink" Target="https://twitter.com/#!/vivianfrancos/status/1126934454881148929" TargetMode="External" /><Relationship Id="rId1269" Type="http://schemas.openxmlformats.org/officeDocument/2006/relationships/hyperlink" Target="https://twitter.com/#!/vivianfrancos/status/1127151817891241984" TargetMode="External" /><Relationship Id="rId1270" Type="http://schemas.openxmlformats.org/officeDocument/2006/relationships/hyperlink" Target="https://twitter.com/#!/vivianfrancos/status/1127166681774788608" TargetMode="External" /><Relationship Id="rId1271" Type="http://schemas.openxmlformats.org/officeDocument/2006/relationships/hyperlink" Target="https://twitter.com/#!/vivianfrancos/status/1127201959826608130" TargetMode="External" /><Relationship Id="rId1272" Type="http://schemas.openxmlformats.org/officeDocument/2006/relationships/hyperlink" Target="https://twitter.com/#!/vivianfrancos/status/1127257129616846848" TargetMode="External" /><Relationship Id="rId1273" Type="http://schemas.openxmlformats.org/officeDocument/2006/relationships/hyperlink" Target="https://twitter.com/#!/vivianfrancos/status/1127259389755260928" TargetMode="External" /><Relationship Id="rId1274" Type="http://schemas.openxmlformats.org/officeDocument/2006/relationships/hyperlink" Target="https://twitter.com/#!/vivianfrancos/status/1127259392787791872" TargetMode="External" /><Relationship Id="rId1275" Type="http://schemas.openxmlformats.org/officeDocument/2006/relationships/hyperlink" Target="https://twitter.com/#!/vivianfrancos/status/1128571314787246080" TargetMode="External" /><Relationship Id="rId1276" Type="http://schemas.openxmlformats.org/officeDocument/2006/relationships/hyperlink" Target="https://twitter.com/#!/vivianfrancos/status/1128589715383386113" TargetMode="External" /><Relationship Id="rId1277" Type="http://schemas.openxmlformats.org/officeDocument/2006/relationships/hyperlink" Target="https://twitter.com/#!/vivianfrancos/status/1128609542147854336" TargetMode="External" /><Relationship Id="rId1278" Type="http://schemas.openxmlformats.org/officeDocument/2006/relationships/hyperlink" Target="https://twitter.com/#!/vivianfrancos/status/1128647565669478401" TargetMode="External" /><Relationship Id="rId1279" Type="http://schemas.openxmlformats.org/officeDocument/2006/relationships/hyperlink" Target="https://twitter.com/#!/vivianfrancos/status/1128647568530051072" TargetMode="External" /><Relationship Id="rId1280" Type="http://schemas.openxmlformats.org/officeDocument/2006/relationships/hyperlink" Target="https://twitter.com/#!/vivianfrancos/status/1128649868719869966" TargetMode="External" /><Relationship Id="rId1281" Type="http://schemas.openxmlformats.org/officeDocument/2006/relationships/hyperlink" Target="https://twitter.com/#!/vivianfrancos/status/1125268480515817472" TargetMode="External" /><Relationship Id="rId1282" Type="http://schemas.openxmlformats.org/officeDocument/2006/relationships/hyperlink" Target="https://twitter.com/#!/vivianfrancos/status/1127895789303418880" TargetMode="External" /><Relationship Id="rId1283" Type="http://schemas.openxmlformats.org/officeDocument/2006/relationships/hyperlink" Target="https://twitter.com/#!/vivianfrancos/status/1128571314787246080" TargetMode="External" /><Relationship Id="rId1284" Type="http://schemas.openxmlformats.org/officeDocument/2006/relationships/hyperlink" Target="https://twitter.com/#!/vivianfrancos/status/1128610445076594688" TargetMode="External" /><Relationship Id="rId1285" Type="http://schemas.openxmlformats.org/officeDocument/2006/relationships/hyperlink" Target="https://twitter.com/#!/vivianfrancos/status/1128655797242802176" TargetMode="External" /><Relationship Id="rId1286" Type="http://schemas.openxmlformats.org/officeDocument/2006/relationships/hyperlink" Target="https://twitter.com/#!/vivianfrancos/status/1089403976037122048" TargetMode="External" /><Relationship Id="rId1287" Type="http://schemas.openxmlformats.org/officeDocument/2006/relationships/hyperlink" Target="https://twitter.com/#!/vivianfrancos/status/1125273520148185088" TargetMode="External" /><Relationship Id="rId1288" Type="http://schemas.openxmlformats.org/officeDocument/2006/relationships/hyperlink" Target="https://twitter.com/#!/vivianfrancos/status/1125301204530225152" TargetMode="External" /><Relationship Id="rId1289" Type="http://schemas.openxmlformats.org/officeDocument/2006/relationships/hyperlink" Target="https://twitter.com/#!/vivianfrancos/status/1125359074374225920" TargetMode="External" /><Relationship Id="rId1290" Type="http://schemas.openxmlformats.org/officeDocument/2006/relationships/hyperlink" Target="https://twitter.com/#!/vivianfrancos/status/1125394305928060928" TargetMode="External" /><Relationship Id="rId1291" Type="http://schemas.openxmlformats.org/officeDocument/2006/relationships/hyperlink" Target="https://twitter.com/#!/vivianfrancos/status/1125449674662535169" TargetMode="External" /><Relationship Id="rId1292" Type="http://schemas.openxmlformats.org/officeDocument/2006/relationships/hyperlink" Target="https://twitter.com/#!/vivianfrancos/status/1125484903230070784" TargetMode="External" /><Relationship Id="rId1293" Type="http://schemas.openxmlformats.org/officeDocument/2006/relationships/hyperlink" Target="https://twitter.com/#!/vivianfrancos/status/1125575512351543297" TargetMode="External" /><Relationship Id="rId1294" Type="http://schemas.openxmlformats.org/officeDocument/2006/relationships/hyperlink" Target="https://twitter.com/#!/vivianfrancos/status/1125630869568401408" TargetMode="External" /><Relationship Id="rId1295" Type="http://schemas.openxmlformats.org/officeDocument/2006/relationships/hyperlink" Target="https://twitter.com/#!/vivianfrancos/status/1125696296017383424" TargetMode="External" /><Relationship Id="rId1296" Type="http://schemas.openxmlformats.org/officeDocument/2006/relationships/hyperlink" Target="https://twitter.com/#!/vivianfrancos/status/1125721462302826498" TargetMode="External" /><Relationship Id="rId1297" Type="http://schemas.openxmlformats.org/officeDocument/2006/relationships/hyperlink" Target="https://twitter.com/#!/vivianfrancos/status/1125817092358529024" TargetMode="External" /><Relationship Id="rId1298" Type="http://schemas.openxmlformats.org/officeDocument/2006/relationships/hyperlink" Target="https://twitter.com/#!/vivianfrancos/status/1125872463810834432" TargetMode="External" /><Relationship Id="rId1299" Type="http://schemas.openxmlformats.org/officeDocument/2006/relationships/hyperlink" Target="https://twitter.com/#!/vivianfrancos/status/1125877492097720320" TargetMode="External" /><Relationship Id="rId1300" Type="http://schemas.openxmlformats.org/officeDocument/2006/relationships/hyperlink" Target="https://twitter.com/#!/vivianfrancos/status/1125902666696208384" TargetMode="External" /><Relationship Id="rId1301" Type="http://schemas.openxmlformats.org/officeDocument/2006/relationships/hyperlink" Target="https://twitter.com/#!/vivianfrancos/status/1125932856285564934" TargetMode="External" /><Relationship Id="rId1302" Type="http://schemas.openxmlformats.org/officeDocument/2006/relationships/hyperlink" Target="https://twitter.com/#!/vivianfrancos/status/1125993254464512000" TargetMode="External" /><Relationship Id="rId1303" Type="http://schemas.openxmlformats.org/officeDocument/2006/relationships/hyperlink" Target="https://twitter.com/#!/vivianfrancos/status/1125998292108750848" TargetMode="External" /><Relationship Id="rId1304" Type="http://schemas.openxmlformats.org/officeDocument/2006/relationships/hyperlink" Target="https://twitter.com/#!/vivianfrancos/status/1126083850025754625" TargetMode="External" /><Relationship Id="rId1305" Type="http://schemas.openxmlformats.org/officeDocument/2006/relationships/hyperlink" Target="https://twitter.com/#!/vivianfrancos/status/1126119081831206913" TargetMode="External" /><Relationship Id="rId1306" Type="http://schemas.openxmlformats.org/officeDocument/2006/relationships/hyperlink" Target="https://twitter.com/#!/vivianfrancos/status/1126144248380891136" TargetMode="External" /><Relationship Id="rId1307" Type="http://schemas.openxmlformats.org/officeDocument/2006/relationships/hyperlink" Target="https://twitter.com/#!/vivianfrancos/status/1126204645792198656" TargetMode="External" /><Relationship Id="rId1308" Type="http://schemas.openxmlformats.org/officeDocument/2006/relationships/hyperlink" Target="https://twitter.com/#!/vivianfrancos/status/1126209678797692935" TargetMode="External" /><Relationship Id="rId1309" Type="http://schemas.openxmlformats.org/officeDocument/2006/relationships/hyperlink" Target="https://twitter.com/#!/vivianfrancos/status/1126234844957224961" TargetMode="External" /><Relationship Id="rId1310" Type="http://schemas.openxmlformats.org/officeDocument/2006/relationships/hyperlink" Target="https://twitter.com/#!/vivianfrancos/status/1126295252380332032" TargetMode="External" /><Relationship Id="rId1311" Type="http://schemas.openxmlformats.org/officeDocument/2006/relationships/hyperlink" Target="https://twitter.com/#!/vivianfrancos/status/1126300287793340416" TargetMode="External" /><Relationship Id="rId1312" Type="http://schemas.openxmlformats.org/officeDocument/2006/relationships/hyperlink" Target="https://twitter.com/#!/vivianfrancos/status/1126355649821073408" TargetMode="External" /><Relationship Id="rId1313" Type="http://schemas.openxmlformats.org/officeDocument/2006/relationships/hyperlink" Target="https://twitter.com/#!/vivianfrancos/status/1126446237669036033" TargetMode="External" /><Relationship Id="rId1314" Type="http://schemas.openxmlformats.org/officeDocument/2006/relationships/hyperlink" Target="https://twitter.com/#!/vivianfrancos/status/1126506636208627712" TargetMode="External" /><Relationship Id="rId1315" Type="http://schemas.openxmlformats.org/officeDocument/2006/relationships/hyperlink" Target="https://twitter.com/#!/vivianfrancos/status/1126525397955428353" TargetMode="External" /><Relationship Id="rId1316" Type="http://schemas.openxmlformats.org/officeDocument/2006/relationships/hyperlink" Target="https://twitter.com/#!/vivianfrancos/status/1126541868005830656" TargetMode="External" /><Relationship Id="rId1317" Type="http://schemas.openxmlformats.org/officeDocument/2006/relationships/hyperlink" Target="https://twitter.com/#!/vivianfrancos/status/1126567033741639680" TargetMode="External" /><Relationship Id="rId1318" Type="http://schemas.openxmlformats.org/officeDocument/2006/relationships/hyperlink" Target="https://twitter.com/#!/vivianfrancos/status/1126597232780877828" TargetMode="External" /><Relationship Id="rId1319" Type="http://schemas.openxmlformats.org/officeDocument/2006/relationships/hyperlink" Target="https://twitter.com/#!/vivianfrancos/status/1126657635472818176" TargetMode="External" /><Relationship Id="rId1320" Type="http://schemas.openxmlformats.org/officeDocument/2006/relationships/hyperlink" Target="https://twitter.com/#!/vivianfrancos/status/1126718038647042048" TargetMode="External" /><Relationship Id="rId1321" Type="http://schemas.openxmlformats.org/officeDocument/2006/relationships/hyperlink" Target="https://twitter.com/#!/vivianfrancos/status/1126723071925149697" TargetMode="External" /><Relationship Id="rId1322" Type="http://schemas.openxmlformats.org/officeDocument/2006/relationships/hyperlink" Target="https://twitter.com/#!/vivianfrancos/status/1126750748727885824" TargetMode="External" /><Relationship Id="rId1323" Type="http://schemas.openxmlformats.org/officeDocument/2006/relationships/hyperlink" Target="https://twitter.com/#!/vivianfrancos/status/1126843857746968576" TargetMode="External" /><Relationship Id="rId1324" Type="http://schemas.openxmlformats.org/officeDocument/2006/relationships/hyperlink" Target="https://twitter.com/#!/vivianfrancos/status/1126899227559329793" TargetMode="External" /><Relationship Id="rId1325" Type="http://schemas.openxmlformats.org/officeDocument/2006/relationships/hyperlink" Target="https://twitter.com/#!/vivianfrancos/status/1126959620801605633" TargetMode="External" /><Relationship Id="rId1326" Type="http://schemas.openxmlformats.org/officeDocument/2006/relationships/hyperlink" Target="https://twitter.com/#!/vivianfrancos/status/1127020030019932162" TargetMode="External" /><Relationship Id="rId1327" Type="http://schemas.openxmlformats.org/officeDocument/2006/relationships/hyperlink" Target="https://twitter.com/#!/vivianfrancos/status/1127080421622255616" TargetMode="External" /><Relationship Id="rId1328" Type="http://schemas.openxmlformats.org/officeDocument/2006/relationships/hyperlink" Target="https://twitter.com/#!/vivianfrancos/status/1127115811926282240" TargetMode="External" /><Relationship Id="rId1329" Type="http://schemas.openxmlformats.org/officeDocument/2006/relationships/hyperlink" Target="https://twitter.com/#!/vivianfrancos/status/1127171013056303105" TargetMode="External" /><Relationship Id="rId1330" Type="http://schemas.openxmlformats.org/officeDocument/2006/relationships/hyperlink" Target="https://twitter.com/#!/vivianfrancos/status/1127266643405627392" TargetMode="External" /><Relationship Id="rId1331" Type="http://schemas.openxmlformats.org/officeDocument/2006/relationships/hyperlink" Target="https://twitter.com/#!/vivianfrancos/status/1127322015097077760" TargetMode="External" /><Relationship Id="rId1332" Type="http://schemas.openxmlformats.org/officeDocument/2006/relationships/hyperlink" Target="https://twitter.com/#!/vivianfrancos/status/1127327041672679424" TargetMode="External" /><Relationship Id="rId1333" Type="http://schemas.openxmlformats.org/officeDocument/2006/relationships/hyperlink" Target="https://twitter.com/#!/vivianfrancos/status/1127352224357679110" TargetMode="External" /><Relationship Id="rId1334" Type="http://schemas.openxmlformats.org/officeDocument/2006/relationships/hyperlink" Target="https://twitter.com/#!/vivianfrancos/status/1127442813438787584" TargetMode="External" /><Relationship Id="rId1335" Type="http://schemas.openxmlformats.org/officeDocument/2006/relationships/hyperlink" Target="https://twitter.com/#!/vivianfrancos/status/1127447847950082050" TargetMode="External" /><Relationship Id="rId1336" Type="http://schemas.openxmlformats.org/officeDocument/2006/relationships/hyperlink" Target="https://twitter.com/#!/vivianfrancos/status/1127533401970442246" TargetMode="External" /><Relationship Id="rId1337" Type="http://schemas.openxmlformats.org/officeDocument/2006/relationships/hyperlink" Target="https://twitter.com/#!/vivianfrancos/status/1127568633075466240" TargetMode="External" /><Relationship Id="rId1338" Type="http://schemas.openxmlformats.org/officeDocument/2006/relationships/hyperlink" Target="https://twitter.com/#!/vivianfrancos/status/1127593805287501825" TargetMode="External" /><Relationship Id="rId1339" Type="http://schemas.openxmlformats.org/officeDocument/2006/relationships/hyperlink" Target="https://twitter.com/#!/vivianfrancos/status/1127684396667027459" TargetMode="External" /><Relationship Id="rId1340" Type="http://schemas.openxmlformats.org/officeDocument/2006/relationships/hyperlink" Target="https://twitter.com/#!/vivianfrancos/status/1127805197995130881" TargetMode="External" /><Relationship Id="rId1341" Type="http://schemas.openxmlformats.org/officeDocument/2006/relationships/hyperlink" Target="https://twitter.com/#!/vivianfrancos/status/1127956187469746176" TargetMode="External" /><Relationship Id="rId1342" Type="http://schemas.openxmlformats.org/officeDocument/2006/relationships/hyperlink" Target="https://twitter.com/#!/vivianfrancos/status/1128021618175946752" TargetMode="External" /><Relationship Id="rId1343" Type="http://schemas.openxmlformats.org/officeDocument/2006/relationships/hyperlink" Target="https://twitter.com/#!/vivianfrancos/status/1128112226018189314" TargetMode="External" /><Relationship Id="rId1344" Type="http://schemas.openxmlformats.org/officeDocument/2006/relationships/hyperlink" Target="https://twitter.com/#!/vivianfrancos/status/1128200308734267392" TargetMode="External" /><Relationship Id="rId1345" Type="http://schemas.openxmlformats.org/officeDocument/2006/relationships/hyperlink" Target="https://twitter.com/#!/vivianfrancos/status/1128233024364138496" TargetMode="External" /><Relationship Id="rId1346" Type="http://schemas.openxmlformats.org/officeDocument/2006/relationships/hyperlink" Target="https://twitter.com/#!/vivianfrancos/status/1128258177445789697" TargetMode="External" /><Relationship Id="rId1347" Type="http://schemas.openxmlformats.org/officeDocument/2006/relationships/hyperlink" Target="https://twitter.com/#!/vivianfrancos/status/1128273947974303744" TargetMode="External" /><Relationship Id="rId1348" Type="http://schemas.openxmlformats.org/officeDocument/2006/relationships/hyperlink" Target="https://twitter.com/#!/vivianfrancos/status/1128318575389880320" TargetMode="External" /><Relationship Id="rId1349" Type="http://schemas.openxmlformats.org/officeDocument/2006/relationships/hyperlink" Target="https://twitter.com/#!/vivianfrancos/status/1128335970225532934" TargetMode="External" /><Relationship Id="rId1350" Type="http://schemas.openxmlformats.org/officeDocument/2006/relationships/hyperlink" Target="https://twitter.com/#!/vivianfrancos/status/1128344817438797824" TargetMode="External" /><Relationship Id="rId1351" Type="http://schemas.openxmlformats.org/officeDocument/2006/relationships/hyperlink" Target="https://twitter.com/#!/vivianfrancos/status/1128348778669514752" TargetMode="External" /><Relationship Id="rId1352" Type="http://schemas.openxmlformats.org/officeDocument/2006/relationships/hyperlink" Target="https://twitter.com/#!/vivianfrancos/status/1128353807501549568" TargetMode="External" /><Relationship Id="rId1353" Type="http://schemas.openxmlformats.org/officeDocument/2006/relationships/hyperlink" Target="https://twitter.com/#!/vivianfrancos/status/1128529977367048192" TargetMode="External" /><Relationship Id="rId1354" Type="http://schemas.openxmlformats.org/officeDocument/2006/relationships/hyperlink" Target="https://twitter.com/#!/vivianfrancos/status/1128535008090755072" TargetMode="External" /><Relationship Id="rId1355" Type="http://schemas.openxmlformats.org/officeDocument/2006/relationships/hyperlink" Target="https://twitter.com/#!/vivianfrancos/status/1128620565026299905" TargetMode="External" /><Relationship Id="rId1356" Type="http://schemas.openxmlformats.org/officeDocument/2006/relationships/comments" Target="../comments1.xml" /><Relationship Id="rId1357" Type="http://schemas.openxmlformats.org/officeDocument/2006/relationships/vmlDrawing" Target="../drawings/vmlDrawing1.vml" /><Relationship Id="rId1358" Type="http://schemas.openxmlformats.org/officeDocument/2006/relationships/table" Target="../tables/table1.xml" /><Relationship Id="rId13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tHqhT2aArN" TargetMode="External" /><Relationship Id="rId2" Type="http://schemas.openxmlformats.org/officeDocument/2006/relationships/hyperlink" Target="https://t.co/fF7LyZlVlo" TargetMode="External" /><Relationship Id="rId3" Type="http://schemas.openxmlformats.org/officeDocument/2006/relationships/hyperlink" Target="https://t.co/JwOZbU2I4I" TargetMode="External" /><Relationship Id="rId4" Type="http://schemas.openxmlformats.org/officeDocument/2006/relationships/hyperlink" Target="https://t.co/X9Zh1QloqI" TargetMode="External" /><Relationship Id="rId5" Type="http://schemas.openxmlformats.org/officeDocument/2006/relationships/hyperlink" Target="https://t.co/tfAO3U9wJI" TargetMode="External" /><Relationship Id="rId6" Type="http://schemas.openxmlformats.org/officeDocument/2006/relationships/hyperlink" Target="https://t.co/66pNxkK1Nw" TargetMode="External" /><Relationship Id="rId7" Type="http://schemas.openxmlformats.org/officeDocument/2006/relationships/hyperlink" Target="https://t.co/ibA3Lhcve4" TargetMode="External" /><Relationship Id="rId8" Type="http://schemas.openxmlformats.org/officeDocument/2006/relationships/hyperlink" Target="https://t.co/ZD3tjzkIqF" TargetMode="External" /><Relationship Id="rId9" Type="http://schemas.openxmlformats.org/officeDocument/2006/relationships/hyperlink" Target="http://t.co/NHLEbyX2kR" TargetMode="External" /><Relationship Id="rId10" Type="http://schemas.openxmlformats.org/officeDocument/2006/relationships/hyperlink" Target="https://t.co/uJQMGkGg6o" TargetMode="External" /><Relationship Id="rId11" Type="http://schemas.openxmlformats.org/officeDocument/2006/relationships/hyperlink" Target="https://t.co/XmudhyjpND" TargetMode="External" /><Relationship Id="rId12" Type="http://schemas.openxmlformats.org/officeDocument/2006/relationships/hyperlink" Target="https://t.co/l8eibQue2F" TargetMode="External" /><Relationship Id="rId13" Type="http://schemas.openxmlformats.org/officeDocument/2006/relationships/hyperlink" Target="https://t.co/zHiws75d7e" TargetMode="External" /><Relationship Id="rId14" Type="http://schemas.openxmlformats.org/officeDocument/2006/relationships/hyperlink" Target="https://t.co/AQIlJZfPR4" TargetMode="External" /><Relationship Id="rId15" Type="http://schemas.openxmlformats.org/officeDocument/2006/relationships/hyperlink" Target="https://t.co/LBkcvPp5yc" TargetMode="External" /><Relationship Id="rId16" Type="http://schemas.openxmlformats.org/officeDocument/2006/relationships/hyperlink" Target="https://t.co/zzJ0010uO4" TargetMode="External" /><Relationship Id="rId17" Type="http://schemas.openxmlformats.org/officeDocument/2006/relationships/hyperlink" Target="https://t.co/UAJgnAbdiP" TargetMode="External" /><Relationship Id="rId18" Type="http://schemas.openxmlformats.org/officeDocument/2006/relationships/hyperlink" Target="https://t.co/2nPbUtR3Dv" TargetMode="External" /><Relationship Id="rId19" Type="http://schemas.openxmlformats.org/officeDocument/2006/relationships/hyperlink" Target="https://t.co/ftYMOGgk28" TargetMode="External" /><Relationship Id="rId20" Type="http://schemas.openxmlformats.org/officeDocument/2006/relationships/hyperlink" Target="https://t.co/3474LjrGam" TargetMode="External" /><Relationship Id="rId21" Type="http://schemas.openxmlformats.org/officeDocument/2006/relationships/hyperlink" Target="https://t.co/I7K20VPFi5" TargetMode="External" /><Relationship Id="rId22" Type="http://schemas.openxmlformats.org/officeDocument/2006/relationships/hyperlink" Target="https://t.co/GEtyrl4O9l" TargetMode="External" /><Relationship Id="rId23" Type="http://schemas.openxmlformats.org/officeDocument/2006/relationships/hyperlink" Target="https://t.co/GokNlJ2zvu" TargetMode="External" /><Relationship Id="rId24" Type="http://schemas.openxmlformats.org/officeDocument/2006/relationships/hyperlink" Target="https://t.co/I1smvv9UW5" TargetMode="External" /><Relationship Id="rId25" Type="http://schemas.openxmlformats.org/officeDocument/2006/relationships/hyperlink" Target="https://t.co/Vo2ce6Fghd" TargetMode="External" /><Relationship Id="rId26" Type="http://schemas.openxmlformats.org/officeDocument/2006/relationships/hyperlink" Target="https://t.co/CfUEhr4TQi" TargetMode="External" /><Relationship Id="rId27" Type="http://schemas.openxmlformats.org/officeDocument/2006/relationships/hyperlink" Target="http://t.co/X2AthOmPKQ" TargetMode="External" /><Relationship Id="rId28" Type="http://schemas.openxmlformats.org/officeDocument/2006/relationships/hyperlink" Target="https://t.co/nv83sSGyYV" TargetMode="External" /><Relationship Id="rId29" Type="http://schemas.openxmlformats.org/officeDocument/2006/relationships/hyperlink" Target="https://t.co/UrUjaPMTXy" TargetMode="External" /><Relationship Id="rId30" Type="http://schemas.openxmlformats.org/officeDocument/2006/relationships/hyperlink" Target="https://t.co/IJl5phM8yq" TargetMode="External" /><Relationship Id="rId31" Type="http://schemas.openxmlformats.org/officeDocument/2006/relationships/hyperlink" Target="https://t.co/gOtYfVIb3m" TargetMode="External" /><Relationship Id="rId32" Type="http://schemas.openxmlformats.org/officeDocument/2006/relationships/hyperlink" Target="https://t.co/JOo0Ibd1x2" TargetMode="External" /><Relationship Id="rId33" Type="http://schemas.openxmlformats.org/officeDocument/2006/relationships/hyperlink" Target="http://t.co/670WrjGbre" TargetMode="External" /><Relationship Id="rId34" Type="http://schemas.openxmlformats.org/officeDocument/2006/relationships/hyperlink" Target="https://t.co/0fMHiM8EQv" TargetMode="External" /><Relationship Id="rId35" Type="http://schemas.openxmlformats.org/officeDocument/2006/relationships/hyperlink" Target="https://t.co/rLGtIOoJz6" TargetMode="External" /><Relationship Id="rId36" Type="http://schemas.openxmlformats.org/officeDocument/2006/relationships/hyperlink" Target="https://t.co/N3j4Jduhw7" TargetMode="External" /><Relationship Id="rId37" Type="http://schemas.openxmlformats.org/officeDocument/2006/relationships/hyperlink" Target="https://t.co/lFh1CLT6jm" TargetMode="External" /><Relationship Id="rId38" Type="http://schemas.openxmlformats.org/officeDocument/2006/relationships/hyperlink" Target="https://t.co/Hh0U4zfcEf" TargetMode="External" /><Relationship Id="rId39" Type="http://schemas.openxmlformats.org/officeDocument/2006/relationships/hyperlink" Target="https://t.co/J0beBwCBM5" TargetMode="External" /><Relationship Id="rId40" Type="http://schemas.openxmlformats.org/officeDocument/2006/relationships/hyperlink" Target="https://t.co/gR08pulxwU" TargetMode="External" /><Relationship Id="rId41" Type="http://schemas.openxmlformats.org/officeDocument/2006/relationships/hyperlink" Target="https://t.co/ef7thumpPu" TargetMode="External" /><Relationship Id="rId42" Type="http://schemas.openxmlformats.org/officeDocument/2006/relationships/hyperlink" Target="https://t.co/1NIzRDk5U0" TargetMode="External" /><Relationship Id="rId43" Type="http://schemas.openxmlformats.org/officeDocument/2006/relationships/hyperlink" Target="https://t.co/4BhgmqtP5r" TargetMode="External" /><Relationship Id="rId44" Type="http://schemas.openxmlformats.org/officeDocument/2006/relationships/hyperlink" Target="https://t.co/VtxUxR0bZR" TargetMode="External" /><Relationship Id="rId45" Type="http://schemas.openxmlformats.org/officeDocument/2006/relationships/hyperlink" Target="https://t.co/b2THwUKJaJ" TargetMode="External" /><Relationship Id="rId46" Type="http://schemas.openxmlformats.org/officeDocument/2006/relationships/hyperlink" Target="https://t.co/ycaGhu84E0" TargetMode="External" /><Relationship Id="rId47" Type="http://schemas.openxmlformats.org/officeDocument/2006/relationships/hyperlink" Target="https://t.co/YLS5HBJgcd" TargetMode="External" /><Relationship Id="rId48" Type="http://schemas.openxmlformats.org/officeDocument/2006/relationships/hyperlink" Target="https://t.co/Zo7UUOyWYQ" TargetMode="External" /><Relationship Id="rId49" Type="http://schemas.openxmlformats.org/officeDocument/2006/relationships/hyperlink" Target="https://t.co/npAg9PvBIB" TargetMode="External" /><Relationship Id="rId50" Type="http://schemas.openxmlformats.org/officeDocument/2006/relationships/hyperlink" Target="https://t.co/p6ThP3c0x5" TargetMode="External" /><Relationship Id="rId51" Type="http://schemas.openxmlformats.org/officeDocument/2006/relationships/hyperlink" Target="https://t.co/cFubh6rK4U" TargetMode="External" /><Relationship Id="rId52" Type="http://schemas.openxmlformats.org/officeDocument/2006/relationships/hyperlink" Target="https://t.co/1502s3KU9t" TargetMode="External" /><Relationship Id="rId53" Type="http://schemas.openxmlformats.org/officeDocument/2006/relationships/hyperlink" Target="https://t.co/mRrMmdoeWU" TargetMode="External" /><Relationship Id="rId54" Type="http://schemas.openxmlformats.org/officeDocument/2006/relationships/hyperlink" Target="https://t.co/aXSfKdufxF" TargetMode="External" /><Relationship Id="rId55" Type="http://schemas.openxmlformats.org/officeDocument/2006/relationships/hyperlink" Target="https://t.co/TH34zmgUrw" TargetMode="External" /><Relationship Id="rId56" Type="http://schemas.openxmlformats.org/officeDocument/2006/relationships/hyperlink" Target="https://t.co/MgiMVfMtGR" TargetMode="External" /><Relationship Id="rId57" Type="http://schemas.openxmlformats.org/officeDocument/2006/relationships/hyperlink" Target="https://t.co/LsEo3vlS0f" TargetMode="External" /><Relationship Id="rId58" Type="http://schemas.openxmlformats.org/officeDocument/2006/relationships/hyperlink" Target="https://t.co/a421iZ5W8S" TargetMode="External" /><Relationship Id="rId59" Type="http://schemas.openxmlformats.org/officeDocument/2006/relationships/hyperlink" Target="https://t.co/tFDZAJBHx6" TargetMode="External" /><Relationship Id="rId60" Type="http://schemas.openxmlformats.org/officeDocument/2006/relationships/hyperlink" Target="https://t.co/EbTCbG1wSY" TargetMode="External" /><Relationship Id="rId61" Type="http://schemas.openxmlformats.org/officeDocument/2006/relationships/hyperlink" Target="https://t.co/ijGvVIQ8cw" TargetMode="External" /><Relationship Id="rId62" Type="http://schemas.openxmlformats.org/officeDocument/2006/relationships/hyperlink" Target="http://t.co/ERC7emFFYX" TargetMode="External" /><Relationship Id="rId63" Type="http://schemas.openxmlformats.org/officeDocument/2006/relationships/hyperlink" Target="https://t.co/wCXvnC9ddq" TargetMode="External" /><Relationship Id="rId64" Type="http://schemas.openxmlformats.org/officeDocument/2006/relationships/hyperlink" Target="https://t.co/ovtuDV5d5G" TargetMode="External" /><Relationship Id="rId65" Type="http://schemas.openxmlformats.org/officeDocument/2006/relationships/hyperlink" Target="https://t.co/SrAoY99epc" TargetMode="External" /><Relationship Id="rId66" Type="http://schemas.openxmlformats.org/officeDocument/2006/relationships/hyperlink" Target="https://t.co/HXPEO5ZM8I" TargetMode="External" /><Relationship Id="rId67" Type="http://schemas.openxmlformats.org/officeDocument/2006/relationships/hyperlink" Target="https://t.co/5roGIxWlfw" TargetMode="External" /><Relationship Id="rId68" Type="http://schemas.openxmlformats.org/officeDocument/2006/relationships/hyperlink" Target="https://t.co/VzXZXOfP8y" TargetMode="External" /><Relationship Id="rId69" Type="http://schemas.openxmlformats.org/officeDocument/2006/relationships/hyperlink" Target="https://t.co/MzhN1nKdro" TargetMode="External" /><Relationship Id="rId70" Type="http://schemas.openxmlformats.org/officeDocument/2006/relationships/hyperlink" Target="https://t.co/qBhRrfhmK1" TargetMode="External" /><Relationship Id="rId71" Type="http://schemas.openxmlformats.org/officeDocument/2006/relationships/hyperlink" Target="http://t.co/fXkrIJv5i6" TargetMode="External" /><Relationship Id="rId72" Type="http://schemas.openxmlformats.org/officeDocument/2006/relationships/hyperlink" Target="https://t.co/VruiEC0g1A" TargetMode="External" /><Relationship Id="rId73" Type="http://schemas.openxmlformats.org/officeDocument/2006/relationships/hyperlink" Target="https://t.co/udmnyQRE8W" TargetMode="External" /><Relationship Id="rId74" Type="http://schemas.openxmlformats.org/officeDocument/2006/relationships/hyperlink" Target="https://t.co/ktLOTrb8O5" TargetMode="External" /><Relationship Id="rId75" Type="http://schemas.openxmlformats.org/officeDocument/2006/relationships/hyperlink" Target="https://t.co/wXuGkQxKjb" TargetMode="External" /><Relationship Id="rId76" Type="http://schemas.openxmlformats.org/officeDocument/2006/relationships/hyperlink" Target="https://t.co/HzzyXa0AWS" TargetMode="External" /><Relationship Id="rId77" Type="http://schemas.openxmlformats.org/officeDocument/2006/relationships/hyperlink" Target="https://t.co/PNjdKb7f3K" TargetMode="External" /><Relationship Id="rId78" Type="http://schemas.openxmlformats.org/officeDocument/2006/relationships/hyperlink" Target="https://t.co/A3IfhFNMw4" TargetMode="External" /><Relationship Id="rId79" Type="http://schemas.openxmlformats.org/officeDocument/2006/relationships/hyperlink" Target="https://t.co/Hp3t6IbgRf" TargetMode="External" /><Relationship Id="rId80" Type="http://schemas.openxmlformats.org/officeDocument/2006/relationships/hyperlink" Target="https://t.co/D0OzFZae0r" TargetMode="External" /><Relationship Id="rId81" Type="http://schemas.openxmlformats.org/officeDocument/2006/relationships/hyperlink" Target="https://t.co/glXhkKpFti" TargetMode="External" /><Relationship Id="rId82" Type="http://schemas.openxmlformats.org/officeDocument/2006/relationships/hyperlink" Target="https://t.co/f6HJhs8Owi" TargetMode="External" /><Relationship Id="rId83" Type="http://schemas.openxmlformats.org/officeDocument/2006/relationships/hyperlink" Target="https://t.co/vhy3st6Cnc" TargetMode="External" /><Relationship Id="rId84" Type="http://schemas.openxmlformats.org/officeDocument/2006/relationships/hyperlink" Target="https://t.co/V3nivIl2Le" TargetMode="External" /><Relationship Id="rId85" Type="http://schemas.openxmlformats.org/officeDocument/2006/relationships/hyperlink" Target="https://t.co/Q7y26iUpso" TargetMode="External" /><Relationship Id="rId86" Type="http://schemas.openxmlformats.org/officeDocument/2006/relationships/hyperlink" Target="https://t.co/DwKfGH1Gt5" TargetMode="External" /><Relationship Id="rId87" Type="http://schemas.openxmlformats.org/officeDocument/2006/relationships/hyperlink" Target="https://t.co/23Rk3cNc3m" TargetMode="External" /><Relationship Id="rId88" Type="http://schemas.openxmlformats.org/officeDocument/2006/relationships/hyperlink" Target="https://t.co/wxDqd1MkJx" TargetMode="External" /><Relationship Id="rId89" Type="http://schemas.openxmlformats.org/officeDocument/2006/relationships/hyperlink" Target="https://t.co/4vuxU53D7Z" TargetMode="External" /><Relationship Id="rId90" Type="http://schemas.openxmlformats.org/officeDocument/2006/relationships/hyperlink" Target="https://t.co/uNB1aaBj5N" TargetMode="External" /><Relationship Id="rId91" Type="http://schemas.openxmlformats.org/officeDocument/2006/relationships/hyperlink" Target="http://t.co/Pn0ougIt4z" TargetMode="External" /><Relationship Id="rId92" Type="http://schemas.openxmlformats.org/officeDocument/2006/relationships/hyperlink" Target="https://t.co/PCrCnLmZFn" TargetMode="External" /><Relationship Id="rId93" Type="http://schemas.openxmlformats.org/officeDocument/2006/relationships/hyperlink" Target="http://t.co/td29DPvCqs" TargetMode="External" /><Relationship Id="rId94" Type="http://schemas.openxmlformats.org/officeDocument/2006/relationships/hyperlink" Target="https://t.co/GNWtRxw4Ua" TargetMode="External" /><Relationship Id="rId95" Type="http://schemas.openxmlformats.org/officeDocument/2006/relationships/hyperlink" Target="https://t.co/e0b0KhEGpk" TargetMode="External" /><Relationship Id="rId96" Type="http://schemas.openxmlformats.org/officeDocument/2006/relationships/hyperlink" Target="https://t.co/evzYvnDOws" TargetMode="External" /><Relationship Id="rId97" Type="http://schemas.openxmlformats.org/officeDocument/2006/relationships/hyperlink" Target="https://pbs.twimg.com/profile_banners/538052805/1525354590" TargetMode="External" /><Relationship Id="rId98" Type="http://schemas.openxmlformats.org/officeDocument/2006/relationships/hyperlink" Target="https://pbs.twimg.com/profile_banners/76935934/1557480707" TargetMode="External" /><Relationship Id="rId99" Type="http://schemas.openxmlformats.org/officeDocument/2006/relationships/hyperlink" Target="https://pbs.twimg.com/profile_banners/90653296/1523826870" TargetMode="External" /><Relationship Id="rId100" Type="http://schemas.openxmlformats.org/officeDocument/2006/relationships/hyperlink" Target="https://pbs.twimg.com/profile_banners/183262773/1545390354" TargetMode="External" /><Relationship Id="rId101" Type="http://schemas.openxmlformats.org/officeDocument/2006/relationships/hyperlink" Target="https://pbs.twimg.com/profile_banners/35684944/1548608698" TargetMode="External" /><Relationship Id="rId102" Type="http://schemas.openxmlformats.org/officeDocument/2006/relationships/hyperlink" Target="https://pbs.twimg.com/profile_banners/518560265/1533248505" TargetMode="External" /><Relationship Id="rId103" Type="http://schemas.openxmlformats.org/officeDocument/2006/relationships/hyperlink" Target="https://pbs.twimg.com/profile_banners/221050977/1553781531" TargetMode="External" /><Relationship Id="rId104" Type="http://schemas.openxmlformats.org/officeDocument/2006/relationships/hyperlink" Target="https://pbs.twimg.com/profile_banners/143438563/1457608888" TargetMode="External" /><Relationship Id="rId105" Type="http://schemas.openxmlformats.org/officeDocument/2006/relationships/hyperlink" Target="https://pbs.twimg.com/profile_banners/167059948/1491131960" TargetMode="External" /><Relationship Id="rId106" Type="http://schemas.openxmlformats.org/officeDocument/2006/relationships/hyperlink" Target="https://pbs.twimg.com/profile_banners/1540700862/1446739854" TargetMode="External" /><Relationship Id="rId107" Type="http://schemas.openxmlformats.org/officeDocument/2006/relationships/hyperlink" Target="https://pbs.twimg.com/profile_banners/417450557/1475702675" TargetMode="External" /><Relationship Id="rId108" Type="http://schemas.openxmlformats.org/officeDocument/2006/relationships/hyperlink" Target="https://pbs.twimg.com/profile_banners/2173567624/1418678866" TargetMode="External" /><Relationship Id="rId109" Type="http://schemas.openxmlformats.org/officeDocument/2006/relationships/hyperlink" Target="https://pbs.twimg.com/profile_banners/783970718321090560/1526999697" TargetMode="External" /><Relationship Id="rId110" Type="http://schemas.openxmlformats.org/officeDocument/2006/relationships/hyperlink" Target="https://pbs.twimg.com/profile_banners/1029896662855176194/1551305805" TargetMode="External" /><Relationship Id="rId111" Type="http://schemas.openxmlformats.org/officeDocument/2006/relationships/hyperlink" Target="https://pbs.twimg.com/profile_banners/583601492/1421799142" TargetMode="External" /><Relationship Id="rId112" Type="http://schemas.openxmlformats.org/officeDocument/2006/relationships/hyperlink" Target="https://pbs.twimg.com/profile_banners/1098958782984527873/1553620413" TargetMode="External" /><Relationship Id="rId113" Type="http://schemas.openxmlformats.org/officeDocument/2006/relationships/hyperlink" Target="https://pbs.twimg.com/profile_banners/166150297/1544609436" TargetMode="External" /><Relationship Id="rId114" Type="http://schemas.openxmlformats.org/officeDocument/2006/relationships/hyperlink" Target="https://pbs.twimg.com/profile_banners/910118334540210177/1510739633" TargetMode="External" /><Relationship Id="rId115" Type="http://schemas.openxmlformats.org/officeDocument/2006/relationships/hyperlink" Target="https://pbs.twimg.com/profile_banners/2177077743/1549302975" TargetMode="External" /><Relationship Id="rId116" Type="http://schemas.openxmlformats.org/officeDocument/2006/relationships/hyperlink" Target="https://pbs.twimg.com/profile_banners/200384354/1481167371" TargetMode="External" /><Relationship Id="rId117" Type="http://schemas.openxmlformats.org/officeDocument/2006/relationships/hyperlink" Target="https://pbs.twimg.com/profile_banners/2991064460/1421753248" TargetMode="External" /><Relationship Id="rId118" Type="http://schemas.openxmlformats.org/officeDocument/2006/relationships/hyperlink" Target="https://pbs.twimg.com/profile_banners/3327879618/1535111067" TargetMode="External" /><Relationship Id="rId119" Type="http://schemas.openxmlformats.org/officeDocument/2006/relationships/hyperlink" Target="https://pbs.twimg.com/profile_banners/331526382/1526321284" TargetMode="External" /><Relationship Id="rId120" Type="http://schemas.openxmlformats.org/officeDocument/2006/relationships/hyperlink" Target="https://pbs.twimg.com/profile_banners/4190380589/1553920453" TargetMode="External" /><Relationship Id="rId121" Type="http://schemas.openxmlformats.org/officeDocument/2006/relationships/hyperlink" Target="https://pbs.twimg.com/profile_banners/1680533604/1498162745" TargetMode="External" /><Relationship Id="rId122" Type="http://schemas.openxmlformats.org/officeDocument/2006/relationships/hyperlink" Target="https://pbs.twimg.com/profile_banners/910199280899633153/1505853268" TargetMode="External" /><Relationship Id="rId123" Type="http://schemas.openxmlformats.org/officeDocument/2006/relationships/hyperlink" Target="https://pbs.twimg.com/profile_banners/574710077/1539611426" TargetMode="External" /><Relationship Id="rId124" Type="http://schemas.openxmlformats.org/officeDocument/2006/relationships/hyperlink" Target="https://pbs.twimg.com/profile_banners/263164490/1493498396" TargetMode="External" /><Relationship Id="rId125" Type="http://schemas.openxmlformats.org/officeDocument/2006/relationships/hyperlink" Target="https://pbs.twimg.com/profile_banners/380257334/1557867179" TargetMode="External" /><Relationship Id="rId126" Type="http://schemas.openxmlformats.org/officeDocument/2006/relationships/hyperlink" Target="https://pbs.twimg.com/profile_banners/19591690/1479632660" TargetMode="External" /><Relationship Id="rId127" Type="http://schemas.openxmlformats.org/officeDocument/2006/relationships/hyperlink" Target="https://pbs.twimg.com/profile_banners/1712943926/1556641375" TargetMode="External" /><Relationship Id="rId128" Type="http://schemas.openxmlformats.org/officeDocument/2006/relationships/hyperlink" Target="https://pbs.twimg.com/profile_banners/413518872/1391871821" TargetMode="External" /><Relationship Id="rId129" Type="http://schemas.openxmlformats.org/officeDocument/2006/relationships/hyperlink" Target="https://pbs.twimg.com/profile_banners/143491636/1463139289" TargetMode="External" /><Relationship Id="rId130" Type="http://schemas.openxmlformats.org/officeDocument/2006/relationships/hyperlink" Target="https://pbs.twimg.com/profile_banners/960791825693933568/1553061691" TargetMode="External" /><Relationship Id="rId131" Type="http://schemas.openxmlformats.org/officeDocument/2006/relationships/hyperlink" Target="https://pbs.twimg.com/profile_banners/3199960483/1556281918" TargetMode="External" /><Relationship Id="rId132" Type="http://schemas.openxmlformats.org/officeDocument/2006/relationships/hyperlink" Target="https://pbs.twimg.com/profile_banners/491934611/1552962382" TargetMode="External" /><Relationship Id="rId133" Type="http://schemas.openxmlformats.org/officeDocument/2006/relationships/hyperlink" Target="https://pbs.twimg.com/profile_banners/229538561/1557775897" TargetMode="External" /><Relationship Id="rId134" Type="http://schemas.openxmlformats.org/officeDocument/2006/relationships/hyperlink" Target="https://pbs.twimg.com/profile_banners/2517447918/1539001506" TargetMode="External" /><Relationship Id="rId135" Type="http://schemas.openxmlformats.org/officeDocument/2006/relationships/hyperlink" Target="https://pbs.twimg.com/profile_banners/404462923/1500576795" TargetMode="External" /><Relationship Id="rId136" Type="http://schemas.openxmlformats.org/officeDocument/2006/relationships/hyperlink" Target="https://pbs.twimg.com/profile_banners/2487189834/1524235549" TargetMode="External" /><Relationship Id="rId137" Type="http://schemas.openxmlformats.org/officeDocument/2006/relationships/hyperlink" Target="https://pbs.twimg.com/profile_banners/11231412/1421831603" TargetMode="External" /><Relationship Id="rId138" Type="http://schemas.openxmlformats.org/officeDocument/2006/relationships/hyperlink" Target="https://pbs.twimg.com/profile_banners/14169364/1548596725" TargetMode="External" /><Relationship Id="rId139" Type="http://schemas.openxmlformats.org/officeDocument/2006/relationships/hyperlink" Target="https://pbs.twimg.com/profile_banners/2358589351/1554099681" TargetMode="External" /><Relationship Id="rId140" Type="http://schemas.openxmlformats.org/officeDocument/2006/relationships/hyperlink" Target="https://pbs.twimg.com/profile_banners/31939931/1517861877" TargetMode="External" /><Relationship Id="rId141" Type="http://schemas.openxmlformats.org/officeDocument/2006/relationships/hyperlink" Target="https://pbs.twimg.com/profile_banners/194904686/1522852917" TargetMode="External" /><Relationship Id="rId142" Type="http://schemas.openxmlformats.org/officeDocument/2006/relationships/hyperlink" Target="https://pbs.twimg.com/profile_banners/303899506/1450979186" TargetMode="External" /><Relationship Id="rId143" Type="http://schemas.openxmlformats.org/officeDocument/2006/relationships/hyperlink" Target="https://pbs.twimg.com/profile_banners/173823173/1548968509" TargetMode="External" /><Relationship Id="rId144" Type="http://schemas.openxmlformats.org/officeDocument/2006/relationships/hyperlink" Target="https://pbs.twimg.com/profile_banners/928321099775070208/1553945391" TargetMode="External" /><Relationship Id="rId145" Type="http://schemas.openxmlformats.org/officeDocument/2006/relationships/hyperlink" Target="https://pbs.twimg.com/profile_banners/89/1361295273" TargetMode="External" /><Relationship Id="rId146" Type="http://schemas.openxmlformats.org/officeDocument/2006/relationships/hyperlink" Target="https://pbs.twimg.com/profile_banners/421177049/1546683459" TargetMode="External" /><Relationship Id="rId147" Type="http://schemas.openxmlformats.org/officeDocument/2006/relationships/hyperlink" Target="https://pbs.twimg.com/profile_banners/3291466538/1495288013" TargetMode="External" /><Relationship Id="rId148" Type="http://schemas.openxmlformats.org/officeDocument/2006/relationships/hyperlink" Target="https://pbs.twimg.com/profile_banners/271477885/1512559735" TargetMode="External" /><Relationship Id="rId149" Type="http://schemas.openxmlformats.org/officeDocument/2006/relationships/hyperlink" Target="https://pbs.twimg.com/profile_banners/291985154/1547135160" TargetMode="External" /><Relationship Id="rId150" Type="http://schemas.openxmlformats.org/officeDocument/2006/relationships/hyperlink" Target="https://pbs.twimg.com/profile_banners/1638274238/1528806451" TargetMode="External" /><Relationship Id="rId151" Type="http://schemas.openxmlformats.org/officeDocument/2006/relationships/hyperlink" Target="https://pbs.twimg.com/profile_banners/57386731/1552331992" TargetMode="External" /><Relationship Id="rId152" Type="http://schemas.openxmlformats.org/officeDocument/2006/relationships/hyperlink" Target="https://pbs.twimg.com/profile_banners/1006472812725448704/1530709211" TargetMode="External" /><Relationship Id="rId153" Type="http://schemas.openxmlformats.org/officeDocument/2006/relationships/hyperlink" Target="https://pbs.twimg.com/profile_banners/808704655895228416/1497821139" TargetMode="External" /><Relationship Id="rId154" Type="http://schemas.openxmlformats.org/officeDocument/2006/relationships/hyperlink" Target="https://pbs.twimg.com/profile_banners/235716863/1526980855" TargetMode="External" /><Relationship Id="rId155" Type="http://schemas.openxmlformats.org/officeDocument/2006/relationships/hyperlink" Target="https://pbs.twimg.com/profile_banners/1001794306158579712/1532517134" TargetMode="External" /><Relationship Id="rId156" Type="http://schemas.openxmlformats.org/officeDocument/2006/relationships/hyperlink" Target="https://pbs.twimg.com/profile_banners/2712984739/1529937024" TargetMode="External" /><Relationship Id="rId157" Type="http://schemas.openxmlformats.org/officeDocument/2006/relationships/hyperlink" Target="https://pbs.twimg.com/profile_banners/362160010/1491411504" TargetMode="External" /><Relationship Id="rId158" Type="http://schemas.openxmlformats.org/officeDocument/2006/relationships/hyperlink" Target="https://pbs.twimg.com/profile_banners/196061433/1494281393" TargetMode="External" /><Relationship Id="rId159" Type="http://schemas.openxmlformats.org/officeDocument/2006/relationships/hyperlink" Target="https://pbs.twimg.com/profile_banners/111668487/1551480523" TargetMode="External" /><Relationship Id="rId160" Type="http://schemas.openxmlformats.org/officeDocument/2006/relationships/hyperlink" Target="https://pbs.twimg.com/profile_banners/1267581464/1514393550" TargetMode="External" /><Relationship Id="rId161" Type="http://schemas.openxmlformats.org/officeDocument/2006/relationships/hyperlink" Target="https://pbs.twimg.com/profile_banners/94874995/1557600365" TargetMode="External" /><Relationship Id="rId162" Type="http://schemas.openxmlformats.org/officeDocument/2006/relationships/hyperlink" Target="https://pbs.twimg.com/profile_banners/3384808361/1548247455" TargetMode="External" /><Relationship Id="rId163" Type="http://schemas.openxmlformats.org/officeDocument/2006/relationships/hyperlink" Target="https://pbs.twimg.com/profile_banners/4747947612/1557922463" TargetMode="External" /><Relationship Id="rId164" Type="http://schemas.openxmlformats.org/officeDocument/2006/relationships/hyperlink" Target="https://pbs.twimg.com/profile_banners/1501471/1398440990" TargetMode="External" /><Relationship Id="rId165" Type="http://schemas.openxmlformats.org/officeDocument/2006/relationships/hyperlink" Target="https://pbs.twimg.com/profile_banners/357871848/1555629946" TargetMode="External" /><Relationship Id="rId166" Type="http://schemas.openxmlformats.org/officeDocument/2006/relationships/hyperlink" Target="https://pbs.twimg.com/profile_banners/45579875/1554900809" TargetMode="External" /><Relationship Id="rId167" Type="http://schemas.openxmlformats.org/officeDocument/2006/relationships/hyperlink" Target="https://pbs.twimg.com/profile_banners/313329050/1555952681" TargetMode="External" /><Relationship Id="rId168" Type="http://schemas.openxmlformats.org/officeDocument/2006/relationships/hyperlink" Target="https://pbs.twimg.com/profile_banners/46134530/1557403291" TargetMode="External" /><Relationship Id="rId169" Type="http://schemas.openxmlformats.org/officeDocument/2006/relationships/hyperlink" Target="https://pbs.twimg.com/profile_banners/20602894/1439901119" TargetMode="External" /><Relationship Id="rId170" Type="http://schemas.openxmlformats.org/officeDocument/2006/relationships/hyperlink" Target="https://pbs.twimg.com/profile_banners/483437937/1536533803" TargetMode="External" /><Relationship Id="rId171" Type="http://schemas.openxmlformats.org/officeDocument/2006/relationships/hyperlink" Target="https://pbs.twimg.com/profile_banners/16067768/1548285625" TargetMode="External" /><Relationship Id="rId172" Type="http://schemas.openxmlformats.org/officeDocument/2006/relationships/hyperlink" Target="https://pbs.twimg.com/profile_banners/57046275/1493295347" TargetMode="External" /><Relationship Id="rId173" Type="http://schemas.openxmlformats.org/officeDocument/2006/relationships/hyperlink" Target="https://pbs.twimg.com/profile_banners/491940203/1481167299" TargetMode="External" /><Relationship Id="rId174" Type="http://schemas.openxmlformats.org/officeDocument/2006/relationships/hyperlink" Target="https://pbs.twimg.com/profile_banners/728490712854040576/1488737595" TargetMode="External" /><Relationship Id="rId175" Type="http://schemas.openxmlformats.org/officeDocument/2006/relationships/hyperlink" Target="https://pbs.twimg.com/profile_banners/1164132823/1557704952" TargetMode="External" /><Relationship Id="rId176" Type="http://schemas.openxmlformats.org/officeDocument/2006/relationships/hyperlink" Target="https://pbs.twimg.com/profile_banners/15676691/1495785945" TargetMode="External" /><Relationship Id="rId177" Type="http://schemas.openxmlformats.org/officeDocument/2006/relationships/hyperlink" Target="https://pbs.twimg.com/profile_banners/857475476591431680/1493873760" TargetMode="External" /><Relationship Id="rId178" Type="http://schemas.openxmlformats.org/officeDocument/2006/relationships/hyperlink" Target="https://pbs.twimg.com/profile_banners/34618073/1490122766" TargetMode="External" /><Relationship Id="rId179" Type="http://schemas.openxmlformats.org/officeDocument/2006/relationships/hyperlink" Target="https://pbs.twimg.com/profile_banners/276431808/1399242101" TargetMode="External" /><Relationship Id="rId180" Type="http://schemas.openxmlformats.org/officeDocument/2006/relationships/hyperlink" Target="https://pbs.twimg.com/profile_banners/26554000/1546196763" TargetMode="External" /><Relationship Id="rId181" Type="http://schemas.openxmlformats.org/officeDocument/2006/relationships/hyperlink" Target="https://pbs.twimg.com/profile_banners/23473616/1398277991" TargetMode="External" /><Relationship Id="rId182" Type="http://schemas.openxmlformats.org/officeDocument/2006/relationships/hyperlink" Target="https://pbs.twimg.com/profile_banners/15518172/1557923533" TargetMode="External" /><Relationship Id="rId183" Type="http://schemas.openxmlformats.org/officeDocument/2006/relationships/hyperlink" Target="https://pbs.twimg.com/profile_banners/116060961/1546208158" TargetMode="External" /><Relationship Id="rId184" Type="http://schemas.openxmlformats.org/officeDocument/2006/relationships/hyperlink" Target="https://pbs.twimg.com/profile_banners/353439433/1554912140" TargetMode="External" /><Relationship Id="rId185" Type="http://schemas.openxmlformats.org/officeDocument/2006/relationships/hyperlink" Target="https://pbs.twimg.com/profile_banners/42484603/1484511809" TargetMode="External" /><Relationship Id="rId186" Type="http://schemas.openxmlformats.org/officeDocument/2006/relationships/hyperlink" Target="https://pbs.twimg.com/profile_banners/14454605/1461714752" TargetMode="External" /><Relationship Id="rId187" Type="http://schemas.openxmlformats.org/officeDocument/2006/relationships/hyperlink" Target="https://pbs.twimg.com/profile_banners/53925101/1399383763" TargetMode="External" /><Relationship Id="rId188" Type="http://schemas.openxmlformats.org/officeDocument/2006/relationships/hyperlink" Target="https://pbs.twimg.com/profile_banners/3145811/1539786686" TargetMode="External" /><Relationship Id="rId189" Type="http://schemas.openxmlformats.org/officeDocument/2006/relationships/hyperlink" Target="https://pbs.twimg.com/profile_banners/6629912/1540390276" TargetMode="External" /><Relationship Id="rId190" Type="http://schemas.openxmlformats.org/officeDocument/2006/relationships/hyperlink" Target="https://pbs.twimg.com/profile_banners/2307675307/1556847099" TargetMode="External" /><Relationship Id="rId191" Type="http://schemas.openxmlformats.org/officeDocument/2006/relationships/hyperlink" Target="https://pbs.twimg.com/profile_banners/306166239/1525877910" TargetMode="External" /><Relationship Id="rId192" Type="http://schemas.openxmlformats.org/officeDocument/2006/relationships/hyperlink" Target="https://pbs.twimg.com/profile_banners/13058772/1555943905" TargetMode="External" /><Relationship Id="rId193" Type="http://schemas.openxmlformats.org/officeDocument/2006/relationships/hyperlink" Target="https://pbs.twimg.com/profile_banners/3608316077/1537960746" TargetMode="External" /><Relationship Id="rId194" Type="http://schemas.openxmlformats.org/officeDocument/2006/relationships/hyperlink" Target="https://pbs.twimg.com/profile_banners/3387607551/1528140328" TargetMode="External" /><Relationship Id="rId195" Type="http://schemas.openxmlformats.org/officeDocument/2006/relationships/hyperlink" Target="https://pbs.twimg.com/profile_banners/625485977/1472120578" TargetMode="External" /><Relationship Id="rId196" Type="http://schemas.openxmlformats.org/officeDocument/2006/relationships/hyperlink" Target="https://pbs.twimg.com/profile_banners/109600677/1555002542" TargetMode="External" /><Relationship Id="rId197" Type="http://schemas.openxmlformats.org/officeDocument/2006/relationships/hyperlink" Target="https://pbs.twimg.com/profile_banners/265562229/1523988121" TargetMode="External" /><Relationship Id="rId198" Type="http://schemas.openxmlformats.org/officeDocument/2006/relationships/hyperlink" Target="https://pbs.twimg.com/profile_banners/353828682/1506481577" TargetMode="External" /><Relationship Id="rId199" Type="http://schemas.openxmlformats.org/officeDocument/2006/relationships/hyperlink" Target="https://pbs.twimg.com/profile_banners/425784024/1500576536" TargetMode="External" /><Relationship Id="rId200" Type="http://schemas.openxmlformats.org/officeDocument/2006/relationships/hyperlink" Target="https://pbs.twimg.com/profile_banners/278452418/1471453638" TargetMode="External" /><Relationship Id="rId201" Type="http://schemas.openxmlformats.org/officeDocument/2006/relationships/hyperlink" Target="https://pbs.twimg.com/profile_banners/278219499/1508962514" TargetMode="External" /><Relationship Id="rId202" Type="http://schemas.openxmlformats.org/officeDocument/2006/relationships/hyperlink" Target="https://pbs.twimg.com/profile_banners/1685197165/1516796139" TargetMode="External" /><Relationship Id="rId203" Type="http://schemas.openxmlformats.org/officeDocument/2006/relationships/hyperlink" Target="http://abs.twimg.com/images/themes/theme16/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0/bg.gif" TargetMode="External" /><Relationship Id="rId209" Type="http://schemas.openxmlformats.org/officeDocument/2006/relationships/hyperlink" Target="http://abs.twimg.com/images/themes/theme4/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6/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5/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2/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4/bg.gif" TargetMode="External" /><Relationship Id="rId233" Type="http://schemas.openxmlformats.org/officeDocument/2006/relationships/hyperlink" Target="http://abs.twimg.com/images/themes/theme3/bg.gif" TargetMode="External" /><Relationship Id="rId234" Type="http://schemas.openxmlformats.org/officeDocument/2006/relationships/hyperlink" Target="http://abs.twimg.com/images/themes/theme15/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5/bg.png" TargetMode="External" /><Relationship Id="rId237" Type="http://schemas.openxmlformats.org/officeDocument/2006/relationships/hyperlink" Target="http://abs.twimg.com/images/themes/theme15/bg.png" TargetMode="External" /><Relationship Id="rId238" Type="http://schemas.openxmlformats.org/officeDocument/2006/relationships/hyperlink" Target="http://abs.twimg.com/images/themes/theme16/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6/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5/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7/bg.gif" TargetMode="External" /><Relationship Id="rId247" Type="http://schemas.openxmlformats.org/officeDocument/2006/relationships/hyperlink" Target="http://abs.twimg.com/images/themes/theme1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3/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5/bg.png" TargetMode="External" /><Relationship Id="rId255" Type="http://schemas.openxmlformats.org/officeDocument/2006/relationships/hyperlink" Target="http://abs.twimg.com/images/themes/theme13/bg.gif" TargetMode="External" /><Relationship Id="rId256" Type="http://schemas.openxmlformats.org/officeDocument/2006/relationships/hyperlink" Target="http://abs.twimg.com/images/themes/theme14/bg.gif"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7/bg.gif" TargetMode="External" /><Relationship Id="rId263" Type="http://schemas.openxmlformats.org/officeDocument/2006/relationships/hyperlink" Target="http://abs.twimg.com/images/themes/theme8/bg.gif"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3/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7/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8/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8/bg.gif" TargetMode="External" /><Relationship Id="rId277" Type="http://schemas.openxmlformats.org/officeDocument/2006/relationships/hyperlink" Target="http://abs.twimg.com/images/themes/theme19/bg.gif" TargetMode="External" /><Relationship Id="rId278" Type="http://schemas.openxmlformats.org/officeDocument/2006/relationships/hyperlink" Target="http://abs.twimg.com/images/themes/theme12/bg.gif" TargetMode="External" /><Relationship Id="rId279" Type="http://schemas.openxmlformats.org/officeDocument/2006/relationships/hyperlink" Target="http://abs.twimg.com/images/themes/theme15/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6/bg.gif" TargetMode="External" /><Relationship Id="rId284" Type="http://schemas.openxmlformats.org/officeDocument/2006/relationships/hyperlink" Target="http://abs.twimg.com/images/themes/theme3/bg.gif" TargetMode="External" /><Relationship Id="rId285" Type="http://schemas.openxmlformats.org/officeDocument/2006/relationships/hyperlink" Target="http://abs.twimg.com/images/themes/theme4/bg.gif" TargetMode="External" /><Relationship Id="rId286" Type="http://schemas.openxmlformats.org/officeDocument/2006/relationships/hyperlink" Target="http://abs.twimg.com/images/themes/theme7/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3/bg.gif" TargetMode="External" /><Relationship Id="rId289" Type="http://schemas.openxmlformats.org/officeDocument/2006/relationships/hyperlink" Target="http://abs.twimg.com/images/themes/theme3/bg.gif" TargetMode="External" /><Relationship Id="rId290" Type="http://schemas.openxmlformats.org/officeDocument/2006/relationships/hyperlink" Target="http://abs.twimg.com/images/themes/theme10/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5/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5/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5/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5/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pbs.twimg.com/profile_images/1993896420/FotoCongresoEcValencianaC_maraTwitter2_normal.JPG" TargetMode="External" /><Relationship Id="rId311" Type="http://schemas.openxmlformats.org/officeDocument/2006/relationships/hyperlink" Target="http://pbs.twimg.com/profile_images/1074181571282903040/T0ZfZxbw_normal.jpg" TargetMode="External" /><Relationship Id="rId312" Type="http://schemas.openxmlformats.org/officeDocument/2006/relationships/hyperlink" Target="http://pbs.twimg.com/profile_images/998152181000814593/m1t7a_g8_normal.jpg" TargetMode="External" /><Relationship Id="rId313" Type="http://schemas.openxmlformats.org/officeDocument/2006/relationships/hyperlink" Target="http://pbs.twimg.com/profile_images/1075298922581643264/LDe2dCZH_normal.jpg" TargetMode="External" /><Relationship Id="rId314" Type="http://schemas.openxmlformats.org/officeDocument/2006/relationships/hyperlink" Target="http://pbs.twimg.com/profile_images/1120820733817626625/akbVMZ8c_normal.jpg" TargetMode="External" /><Relationship Id="rId315" Type="http://schemas.openxmlformats.org/officeDocument/2006/relationships/hyperlink" Target="http://pbs.twimg.com/profile_images/1114612382997917696/t3wuIbIi_normal.jpg" TargetMode="External" /><Relationship Id="rId316" Type="http://schemas.openxmlformats.org/officeDocument/2006/relationships/hyperlink" Target="http://pbs.twimg.com/profile_images/743117325650530304/cMLKx-Z-_normal.jpg" TargetMode="External" /><Relationship Id="rId317" Type="http://schemas.openxmlformats.org/officeDocument/2006/relationships/hyperlink" Target="http://pbs.twimg.com/profile_images/1111328961202659329/VLUa7qp__normal.jpg" TargetMode="External" /><Relationship Id="rId318" Type="http://schemas.openxmlformats.org/officeDocument/2006/relationships/hyperlink" Target="http://pbs.twimg.com/profile_images/3781330800/c212fe655870aaa31e98782ff1df2256_normal.jpeg" TargetMode="External" /><Relationship Id="rId319" Type="http://schemas.openxmlformats.org/officeDocument/2006/relationships/hyperlink" Target="http://pbs.twimg.com/profile_images/378800000486275722/984445be05196c27f3748ccfec6576c7_normal.jpeg" TargetMode="External" /><Relationship Id="rId320" Type="http://schemas.openxmlformats.org/officeDocument/2006/relationships/hyperlink" Target="http://pbs.twimg.com/profile_images/1089828989814870016/epAoTl9a_normal.jpg" TargetMode="External" /><Relationship Id="rId321" Type="http://schemas.openxmlformats.org/officeDocument/2006/relationships/hyperlink" Target="http://pbs.twimg.com/profile_images/1092413554127441920/XEldDMcT_normal.jpg" TargetMode="External" /><Relationship Id="rId322" Type="http://schemas.openxmlformats.org/officeDocument/2006/relationships/hyperlink" Target="http://pbs.twimg.com/profile_images/905184528158875649/PFeBsDaA_normal.jpg" TargetMode="External" /><Relationship Id="rId323" Type="http://schemas.openxmlformats.org/officeDocument/2006/relationships/hyperlink" Target="http://pbs.twimg.com/profile_images/520620417795784705/yu5m8-Kj_normal.jpeg" TargetMode="External" /><Relationship Id="rId324" Type="http://schemas.openxmlformats.org/officeDocument/2006/relationships/hyperlink" Target="http://pbs.twimg.com/profile_images/1120460976002936835/YztxTDNY_normal.jpg" TargetMode="External" /><Relationship Id="rId325" Type="http://schemas.openxmlformats.org/officeDocument/2006/relationships/hyperlink" Target="http://pbs.twimg.com/profile_images/1095488514358161410/bhFcONbT_normal.png" TargetMode="External" /><Relationship Id="rId326" Type="http://schemas.openxmlformats.org/officeDocument/2006/relationships/hyperlink" Target="http://pbs.twimg.com/profile_images/775315922785538048/mWzEN1W1_normal.jpg" TargetMode="External" /><Relationship Id="rId327" Type="http://schemas.openxmlformats.org/officeDocument/2006/relationships/hyperlink" Target="http://pbs.twimg.com/profile_images/1110590668550885377/iev8KLCv_normal.png" TargetMode="External" /><Relationship Id="rId328" Type="http://schemas.openxmlformats.org/officeDocument/2006/relationships/hyperlink" Target="http://pbs.twimg.com/profile_images/1081469011651637248/tOEza-nY_normal.png" TargetMode="External" /><Relationship Id="rId329" Type="http://schemas.openxmlformats.org/officeDocument/2006/relationships/hyperlink" Target="http://pbs.twimg.com/profile_images/1072794173676371968/ILwT7waZ_normal.jpg" TargetMode="External" /><Relationship Id="rId330" Type="http://schemas.openxmlformats.org/officeDocument/2006/relationships/hyperlink" Target="http://pbs.twimg.com/profile_images/910441711024984064/hzbjI9WE_normal.jpg" TargetMode="External" /><Relationship Id="rId331" Type="http://schemas.openxmlformats.org/officeDocument/2006/relationships/hyperlink" Target="http://pbs.twimg.com/profile_images/550798544/m2_normal.jpg" TargetMode="External" /><Relationship Id="rId332" Type="http://schemas.openxmlformats.org/officeDocument/2006/relationships/hyperlink" Target="http://pbs.twimg.com/profile_images/1092481790504300544/Eags8ZFb_normal.jpg" TargetMode="External" /><Relationship Id="rId333" Type="http://schemas.openxmlformats.org/officeDocument/2006/relationships/hyperlink" Target="http://pbs.twimg.com/profile_images/1118738520435118080/6atbpy2x_normal.jpg" TargetMode="External" /><Relationship Id="rId334" Type="http://schemas.openxmlformats.org/officeDocument/2006/relationships/hyperlink" Target="http://pbs.twimg.com/profile_images/1107664340105248776/FmX6IX4s_normal.png" TargetMode="External" /><Relationship Id="rId335" Type="http://schemas.openxmlformats.org/officeDocument/2006/relationships/hyperlink" Target="http://pbs.twimg.com/profile_images/557499655701819393/NUGpDgnM_normal.jpeg" TargetMode="External" /><Relationship Id="rId336" Type="http://schemas.openxmlformats.org/officeDocument/2006/relationships/hyperlink" Target="http://pbs.twimg.com/profile_images/984377965424160768/iTalbQO-_normal.jpg" TargetMode="External" /><Relationship Id="rId337" Type="http://schemas.openxmlformats.org/officeDocument/2006/relationships/hyperlink" Target="http://pbs.twimg.com/profile_images/60189357/samsung_logo-1_normal.gif" TargetMode="External" /><Relationship Id="rId338" Type="http://schemas.openxmlformats.org/officeDocument/2006/relationships/hyperlink" Target="http://pbs.twimg.com/profile_images/935616175345668097/3ZdV1qc7_normal.jp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1105531190830919683/iGjecAbV_normal.png" TargetMode="External" /><Relationship Id="rId341" Type="http://schemas.openxmlformats.org/officeDocument/2006/relationships/hyperlink" Target="http://pbs.twimg.com/profile_images/1069887308441235456/hh_gqxXQ_normal.jpg" TargetMode="External" /><Relationship Id="rId342" Type="http://schemas.openxmlformats.org/officeDocument/2006/relationships/hyperlink" Target="http://pbs.twimg.com/profile_images/911523600901050369/8FxzQv6I_normal.jpg" TargetMode="External" /><Relationship Id="rId343" Type="http://schemas.openxmlformats.org/officeDocument/2006/relationships/hyperlink" Target="http://pbs.twimg.com/profile_images/1049754622045380608/1Cv9MwO2_normal.jpg" TargetMode="External" /><Relationship Id="rId344" Type="http://schemas.openxmlformats.org/officeDocument/2006/relationships/hyperlink" Target="http://pbs.twimg.com/profile_images/873446564345384960/3J2cfJtT_normal.jpg" TargetMode="External" /><Relationship Id="rId345" Type="http://schemas.openxmlformats.org/officeDocument/2006/relationships/hyperlink" Target="http://pbs.twimg.com/profile_images/948690353405689856/vT1_e9p1_normal.jpg" TargetMode="External" /><Relationship Id="rId346" Type="http://schemas.openxmlformats.org/officeDocument/2006/relationships/hyperlink" Target="http://pbs.twimg.com/profile_images/1111610771476283392/UCMsJ0x6_normal.jpg" TargetMode="External" /><Relationship Id="rId347" Type="http://schemas.openxmlformats.org/officeDocument/2006/relationships/hyperlink" Target="http://pbs.twimg.com/profile_images/1050647321896091648/V0zPw2Re_normal.jpg" TargetMode="External" /><Relationship Id="rId348" Type="http://schemas.openxmlformats.org/officeDocument/2006/relationships/hyperlink" Target="http://pbs.twimg.com/profile_images/428585987799654400/bC_cy97Z_normal.jpe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pbs.twimg.com/profile_images/731085523821965312/tlyE2MA1_normal.jpg" TargetMode="External" /><Relationship Id="rId351" Type="http://schemas.openxmlformats.org/officeDocument/2006/relationships/hyperlink" Target="http://pbs.twimg.com/profile_images/1012552959698325505/avZOHudc_normal.jpg" TargetMode="External" /><Relationship Id="rId352" Type="http://schemas.openxmlformats.org/officeDocument/2006/relationships/hyperlink" Target="http://pbs.twimg.com/profile_images/1121756619413557248/sDOlH0vB_normal.png" TargetMode="External" /><Relationship Id="rId353" Type="http://schemas.openxmlformats.org/officeDocument/2006/relationships/hyperlink" Target="http://pbs.twimg.com/profile_images/790694507561889792/wFxmdzvM_normal.jpg" TargetMode="External" /><Relationship Id="rId354" Type="http://schemas.openxmlformats.org/officeDocument/2006/relationships/hyperlink" Target="http://pbs.twimg.com/profile_images/1123387523412185088/CCkBAcMI_normal.png" TargetMode="External" /><Relationship Id="rId355" Type="http://schemas.openxmlformats.org/officeDocument/2006/relationships/hyperlink" Target="http://pbs.twimg.com/profile_images/1078432813966348288/y0uTQfvA_normal.jpg" TargetMode="External" /><Relationship Id="rId356" Type="http://schemas.openxmlformats.org/officeDocument/2006/relationships/hyperlink" Target="http://pbs.twimg.com/profile_images/1071436375076032515/0ScKiarO_normal.jpg" TargetMode="External" /><Relationship Id="rId357" Type="http://schemas.openxmlformats.org/officeDocument/2006/relationships/hyperlink" Target="http://pbs.twimg.com/profile_images/825041309580873729/8Jn1_YX7_normal.jpg" TargetMode="External" /><Relationship Id="rId358" Type="http://schemas.openxmlformats.org/officeDocument/2006/relationships/hyperlink" Target="http://pbs.twimg.com/profile_images/998575295706710017/0vCGUAUU_normal.jpg" TargetMode="External" /><Relationship Id="rId359" Type="http://schemas.openxmlformats.org/officeDocument/2006/relationships/hyperlink" Target="http://pbs.twimg.com/profile_images/870444291579097088/33meTUsC_normal.jpg" TargetMode="External" /><Relationship Id="rId360" Type="http://schemas.openxmlformats.org/officeDocument/2006/relationships/hyperlink" Target="http://pbs.twimg.com/profile_images/1112600860348088321/oofnn241_normal.png" TargetMode="External" /><Relationship Id="rId361" Type="http://schemas.openxmlformats.org/officeDocument/2006/relationships/hyperlink" Target="http://pbs.twimg.com/profile_images/697239760239255552/MstM2ZZe_normal.jpg" TargetMode="External" /><Relationship Id="rId362" Type="http://schemas.openxmlformats.org/officeDocument/2006/relationships/hyperlink" Target="http://pbs.twimg.com/profile_images/1051105243382120449/2S9qFYP8_normal.jpg" TargetMode="External" /><Relationship Id="rId363" Type="http://schemas.openxmlformats.org/officeDocument/2006/relationships/hyperlink" Target="http://pbs.twimg.com/profile_images/680079699142377472/cfs1tK3l_normal.jpg" TargetMode="External" /><Relationship Id="rId364" Type="http://schemas.openxmlformats.org/officeDocument/2006/relationships/hyperlink" Target="http://pbs.twimg.com/profile_images/1041045359873675264/tFJN6eVg_normal.jpg" TargetMode="External" /><Relationship Id="rId365" Type="http://schemas.openxmlformats.org/officeDocument/2006/relationships/hyperlink" Target="http://pbs.twimg.com/profile_images/1087494850424045568/JnMfljfN_normal.jpg" TargetMode="External" /><Relationship Id="rId366" Type="http://schemas.openxmlformats.org/officeDocument/2006/relationships/hyperlink" Target="http://pbs.twimg.com/profile_images/478299994194079744/mtfgi2HV_normal.jpeg" TargetMode="External" /><Relationship Id="rId367" Type="http://schemas.openxmlformats.org/officeDocument/2006/relationships/hyperlink" Target="http://pbs.twimg.com/profile_images/1038756552403025921/1Jhsrt3N_normal.jpg" TargetMode="External" /><Relationship Id="rId368" Type="http://schemas.openxmlformats.org/officeDocument/2006/relationships/hyperlink" Target="http://pbs.twimg.com/profile_images/860236517893062656/OwXG1QY-_normal.jpg" TargetMode="External" /><Relationship Id="rId369" Type="http://schemas.openxmlformats.org/officeDocument/2006/relationships/hyperlink" Target="http://pbs.twimg.com/profile_images/964114958257672193/DWvzpcpQ_normal.jpg" TargetMode="External" /><Relationship Id="rId370" Type="http://schemas.openxmlformats.org/officeDocument/2006/relationships/hyperlink" Target="http://pbs.twimg.com/profile_images/1083389496694050817/bzeJOjBJ_normal.jpg" TargetMode="External" /><Relationship Id="rId371" Type="http://schemas.openxmlformats.org/officeDocument/2006/relationships/hyperlink" Target="http://pbs.twimg.com/profile_images/1125622863040356357/xniLLNVh_normal.png" TargetMode="External" /><Relationship Id="rId372" Type="http://schemas.openxmlformats.org/officeDocument/2006/relationships/hyperlink" Target="http://pbs.twimg.com/profile_images/1006513637501136896/fByIHA5g_normal.jpg" TargetMode="External" /><Relationship Id="rId373" Type="http://schemas.openxmlformats.org/officeDocument/2006/relationships/hyperlink" Target="http://pbs.twimg.com/profile_images/1105186497941176322/udcGNydg_normal.png" TargetMode="External" /><Relationship Id="rId374" Type="http://schemas.openxmlformats.org/officeDocument/2006/relationships/hyperlink" Target="http://pbs.twimg.com/profile_images/1014494295275995136/zLy6rLNZ_normal.jpg" TargetMode="External" /><Relationship Id="rId375" Type="http://schemas.openxmlformats.org/officeDocument/2006/relationships/hyperlink" Target="http://pbs.twimg.com/profile_images/951575754130837507/SPNAmXW5_normal.jpg" TargetMode="External" /><Relationship Id="rId376" Type="http://schemas.openxmlformats.org/officeDocument/2006/relationships/hyperlink" Target="http://pbs.twimg.com/profile_images/948961733179256832/s8ma1iAd_normal.jpg" TargetMode="External" /><Relationship Id="rId377" Type="http://schemas.openxmlformats.org/officeDocument/2006/relationships/hyperlink" Target="http://pbs.twimg.com/profile_images/1022069643350102016/qI7Vnvzi_normal.jpg" TargetMode="External" /><Relationship Id="rId378" Type="http://schemas.openxmlformats.org/officeDocument/2006/relationships/hyperlink" Target="http://pbs.twimg.com/profile_images/910934766890795008/YtWaNImM_normal.jpg" TargetMode="External" /><Relationship Id="rId379" Type="http://schemas.openxmlformats.org/officeDocument/2006/relationships/hyperlink" Target="http://pbs.twimg.com/profile_images/823577854302502913/ZxYzFqbw_normal.jpg" TargetMode="External" /><Relationship Id="rId380" Type="http://schemas.openxmlformats.org/officeDocument/2006/relationships/hyperlink" Target="http://pbs.twimg.com/profile_images/573568188660633601/0B9tIeFz_normal.jpeg" TargetMode="External" /><Relationship Id="rId381" Type="http://schemas.openxmlformats.org/officeDocument/2006/relationships/hyperlink" Target="http://pbs.twimg.com/profile_images/863107805506654212/G1fTgqGK_normal.jpg" TargetMode="External" /><Relationship Id="rId382" Type="http://schemas.openxmlformats.org/officeDocument/2006/relationships/hyperlink" Target="http://pbs.twimg.com/profile_images/1101615376704724996/nJxgXuLy_normal.jpg" TargetMode="External" /><Relationship Id="rId383" Type="http://schemas.openxmlformats.org/officeDocument/2006/relationships/hyperlink" Target="http://pbs.twimg.com/profile_images/882982563098374144/_oPXInBl_normal.jpg" TargetMode="External" /><Relationship Id="rId384" Type="http://schemas.openxmlformats.org/officeDocument/2006/relationships/hyperlink" Target="http://pbs.twimg.com/profile_images/1112782395537752067/bhb8klNe_normal.png" TargetMode="External" /><Relationship Id="rId385" Type="http://schemas.openxmlformats.org/officeDocument/2006/relationships/hyperlink" Target="http://pbs.twimg.com/profile_images/1059844561978224646/-JDPO2wn_normal.jpg" TargetMode="External" /><Relationship Id="rId386" Type="http://schemas.openxmlformats.org/officeDocument/2006/relationships/hyperlink" Target="http://pbs.twimg.com/profile_images/1112213077007622144/DBghvLMa_normal.jpg" TargetMode="External" /><Relationship Id="rId387" Type="http://schemas.openxmlformats.org/officeDocument/2006/relationships/hyperlink" Target="http://pbs.twimg.com/profile_images/1739791924/UTD_PNG_normal.png" TargetMode="External" /><Relationship Id="rId388" Type="http://schemas.openxmlformats.org/officeDocument/2006/relationships/hyperlink" Target="http://pbs.twimg.com/profile_images/1080875445082566657/Gxv5rXiv_normal.jpg" TargetMode="External" /><Relationship Id="rId389" Type="http://schemas.openxmlformats.org/officeDocument/2006/relationships/hyperlink" Target="http://pbs.twimg.com/profile_images/1119019500723232770/8x2lyf6f_normal.png" TargetMode="External" /><Relationship Id="rId390" Type="http://schemas.openxmlformats.org/officeDocument/2006/relationships/hyperlink" Target="http://pbs.twimg.com/profile_images/953286529555812352/68zg6GyR_normal.jpg" TargetMode="External" /><Relationship Id="rId391" Type="http://schemas.openxmlformats.org/officeDocument/2006/relationships/hyperlink" Target="http://pbs.twimg.com/profile_images/953720390559334402/ZTK9Gkt-_normal.jpg" TargetMode="External" /><Relationship Id="rId392" Type="http://schemas.openxmlformats.org/officeDocument/2006/relationships/hyperlink" Target="http://pbs.twimg.com/profile_images/945990808267735041/8fVcb4tt_normal.jpg" TargetMode="External" /><Relationship Id="rId393" Type="http://schemas.openxmlformats.org/officeDocument/2006/relationships/hyperlink" Target="http://pbs.twimg.com/profile_images/1085926204304228352/1TGbFCR6_normal.jpg" TargetMode="External" /><Relationship Id="rId394" Type="http://schemas.openxmlformats.org/officeDocument/2006/relationships/hyperlink" Target="http://pbs.twimg.com/profile_images/1038923892394549249/gmzcI9DZ_normal.jpg" TargetMode="External" /><Relationship Id="rId395" Type="http://schemas.openxmlformats.org/officeDocument/2006/relationships/hyperlink" Target="http://pbs.twimg.com/profile_images/859698794119782400/OkTzXNji_normal.jpg" TargetMode="External" /><Relationship Id="rId396" Type="http://schemas.openxmlformats.org/officeDocument/2006/relationships/hyperlink" Target="http://pbs.twimg.com/profile_images/667657023027322880/s2j7GAQp_normal.jpg" TargetMode="External" /><Relationship Id="rId397" Type="http://schemas.openxmlformats.org/officeDocument/2006/relationships/hyperlink" Target="http://pbs.twimg.com/profile_images/785631877445013508/7ZAImL2K_normal.jpg" TargetMode="External" /><Relationship Id="rId398" Type="http://schemas.openxmlformats.org/officeDocument/2006/relationships/hyperlink" Target="http://pbs.twimg.com/profile_images/728492656268091392/SXuCtWvB_normal.jpg" TargetMode="External" /><Relationship Id="rId399" Type="http://schemas.openxmlformats.org/officeDocument/2006/relationships/hyperlink" Target="http://pbs.twimg.com/profile_images/1127722548496601088/MftQSE2j_normal.jpg" TargetMode="External" /><Relationship Id="rId400" Type="http://schemas.openxmlformats.org/officeDocument/2006/relationships/hyperlink" Target="http://pbs.twimg.com/profile_images/899926429852459009/uE9YgT-s_normal.jpg" TargetMode="External" /><Relationship Id="rId401" Type="http://schemas.openxmlformats.org/officeDocument/2006/relationships/hyperlink" Target="http://pbs.twimg.com/profile_images/1126864847134707713/FHAruHKk_normal.jpg" TargetMode="External" /><Relationship Id="rId402" Type="http://schemas.openxmlformats.org/officeDocument/2006/relationships/hyperlink" Target="http://pbs.twimg.com/profile_images/1092740659973365761/LStD1jH4_normal.jpg" TargetMode="External" /><Relationship Id="rId403" Type="http://schemas.openxmlformats.org/officeDocument/2006/relationships/hyperlink" Target="http://pbs.twimg.com/profile_images/1039018534301392897/pKaOG6ow_normal.jpg" TargetMode="External" /><Relationship Id="rId404" Type="http://schemas.openxmlformats.org/officeDocument/2006/relationships/hyperlink" Target="http://pbs.twimg.com/profile_images/1058052233739157504/269-TfB6_normal.jpg" TargetMode="External" /><Relationship Id="rId405" Type="http://schemas.openxmlformats.org/officeDocument/2006/relationships/hyperlink" Target="http://pbs.twimg.com/profile_images/1076150307426570240/q2h4-56l_normal.jpg" TargetMode="External" /><Relationship Id="rId406" Type="http://schemas.openxmlformats.org/officeDocument/2006/relationships/hyperlink" Target="http://pbs.twimg.com/profile_images/1128639458914365441/GNFtZNI1_normal.jpg" TargetMode="External" /><Relationship Id="rId407" Type="http://schemas.openxmlformats.org/officeDocument/2006/relationships/hyperlink" Target="http://pbs.twimg.com/profile_images/1083110628015919104/pOpzARfj_normal.jpg" TargetMode="External" /><Relationship Id="rId408" Type="http://schemas.openxmlformats.org/officeDocument/2006/relationships/hyperlink" Target="http://pbs.twimg.com/profile_images/1094464519429152768/Jr6Rr-Ak_normal.jpg" TargetMode="External" /><Relationship Id="rId409" Type="http://schemas.openxmlformats.org/officeDocument/2006/relationships/hyperlink" Target="http://pbs.twimg.com/profile_images/893263109229498369/uI4ok6H0_normal.jpg" TargetMode="External" /><Relationship Id="rId410" Type="http://schemas.openxmlformats.org/officeDocument/2006/relationships/hyperlink" Target="http://pbs.twimg.com/profile_images/725110260864671744/CtHg6bV-_normal.jpg" TargetMode="External" /><Relationship Id="rId411" Type="http://schemas.openxmlformats.org/officeDocument/2006/relationships/hyperlink" Target="http://pbs.twimg.com/profile_images/463673794716909569/DvZl4mU3_normal.png" TargetMode="External" /><Relationship Id="rId412" Type="http://schemas.openxmlformats.org/officeDocument/2006/relationships/hyperlink" Target="http://pbs.twimg.com/profile_images/873177304259854337/WBjmwo78_normal.jpg" TargetMode="External" /><Relationship Id="rId413" Type="http://schemas.openxmlformats.org/officeDocument/2006/relationships/hyperlink" Target="http://pbs.twimg.com/profile_images/1005429668886048768/TIdXyXSK_normal.jpg" TargetMode="External" /><Relationship Id="rId414" Type="http://schemas.openxmlformats.org/officeDocument/2006/relationships/hyperlink" Target="http://pbs.twimg.com/profile_images/742144800745357313/jROm3OL7_normal.jpg" TargetMode="External" /><Relationship Id="rId415" Type="http://schemas.openxmlformats.org/officeDocument/2006/relationships/hyperlink" Target="http://pbs.twimg.com/profile_images/994230865579380736/YcnUfURW_normal.jpg" TargetMode="External" /><Relationship Id="rId416" Type="http://schemas.openxmlformats.org/officeDocument/2006/relationships/hyperlink" Target="http://pbs.twimg.com/profile_images/1082424539492073477/exU8rYn8_normal.jpg" TargetMode="External" /><Relationship Id="rId417" Type="http://schemas.openxmlformats.org/officeDocument/2006/relationships/hyperlink" Target="http://pbs.twimg.com/profile_images/1128326792027299841/WP70h8zd_normal.png" TargetMode="External" /><Relationship Id="rId418" Type="http://schemas.openxmlformats.org/officeDocument/2006/relationships/hyperlink" Target="http://pbs.twimg.com/profile_images/1085831424186478592/_XDYQHvZ_normal.jpg" TargetMode="External" /><Relationship Id="rId419" Type="http://schemas.openxmlformats.org/officeDocument/2006/relationships/hyperlink" Target="http://pbs.twimg.com/profile_images/815865076028731392/_YE4MfKw_normal.jpg" TargetMode="External" /><Relationship Id="rId420" Type="http://schemas.openxmlformats.org/officeDocument/2006/relationships/hyperlink" Target="http://pbs.twimg.com/profile_images/732896404604133377/Cvup6Fs__normal.jpg" TargetMode="External" /><Relationship Id="rId421" Type="http://schemas.openxmlformats.org/officeDocument/2006/relationships/hyperlink" Target="http://pbs.twimg.com/profile_images/1113141922971955202/K-a4LM26_normal.png" TargetMode="External" /><Relationship Id="rId422" Type="http://schemas.openxmlformats.org/officeDocument/2006/relationships/hyperlink" Target="http://pbs.twimg.com/profile_images/1008709683912339456/EoUdse4i_normal.jpg" TargetMode="External" /><Relationship Id="rId423" Type="http://schemas.openxmlformats.org/officeDocument/2006/relationships/hyperlink" Target="http://pbs.twimg.com/profile_images/983417602583212035/AjCGy0rz_normal.jpg" TargetMode="External" /><Relationship Id="rId424" Type="http://schemas.openxmlformats.org/officeDocument/2006/relationships/hyperlink" Target="http://pbs.twimg.com/profile_images/912875795307167746/ESJbwx6a_normal.jpg" TargetMode="External" /><Relationship Id="rId425" Type="http://schemas.openxmlformats.org/officeDocument/2006/relationships/hyperlink" Target="http://pbs.twimg.com/profile_images/1708092616/arroba_normal.jpg" TargetMode="External" /><Relationship Id="rId426" Type="http://schemas.openxmlformats.org/officeDocument/2006/relationships/hyperlink" Target="http://pbs.twimg.com/profile_images/645919366094188544/3nNTDiX5_normal.jpg" TargetMode="External" /><Relationship Id="rId427" Type="http://schemas.openxmlformats.org/officeDocument/2006/relationships/hyperlink" Target="http://pbs.twimg.com/profile_images/904641606246162432/DpZ0WsI-_normal.jpg" TargetMode="External" /><Relationship Id="rId428" Type="http://schemas.openxmlformats.org/officeDocument/2006/relationships/hyperlink" Target="http://pbs.twimg.com/profile_images/1053581823794728965/q0OTIp3G_normal.jpg" TargetMode="External" /><Relationship Id="rId429" Type="http://schemas.openxmlformats.org/officeDocument/2006/relationships/hyperlink" Target="https://twitter.com/gomezgras" TargetMode="External" /><Relationship Id="rId430" Type="http://schemas.openxmlformats.org/officeDocument/2006/relationships/hyperlink" Target="https://twitter.com/vivianfrancos" TargetMode="External" /><Relationship Id="rId431" Type="http://schemas.openxmlformats.org/officeDocument/2006/relationships/hyperlink" Target="https://twitter.com/etomast" TargetMode="External" /><Relationship Id="rId432" Type="http://schemas.openxmlformats.org/officeDocument/2006/relationships/hyperlink" Target="https://twitter.com/albercordoba" TargetMode="External" /><Relationship Id="rId433" Type="http://schemas.openxmlformats.org/officeDocument/2006/relationships/hyperlink" Target="https://twitter.com/erodrigo" TargetMode="External" /><Relationship Id="rId434" Type="http://schemas.openxmlformats.org/officeDocument/2006/relationships/hyperlink" Target="https://twitter.com/mireia_gargallo" TargetMode="External" /><Relationship Id="rId435" Type="http://schemas.openxmlformats.org/officeDocument/2006/relationships/hyperlink" Target="https://twitter.com/louisebaionnes" TargetMode="External" /><Relationship Id="rId436" Type="http://schemas.openxmlformats.org/officeDocument/2006/relationships/hyperlink" Target="https://twitter.com/enriorienta" TargetMode="External" /><Relationship Id="rId437" Type="http://schemas.openxmlformats.org/officeDocument/2006/relationships/hyperlink" Target="https://twitter.com/yorie" TargetMode="External" /><Relationship Id="rId438" Type="http://schemas.openxmlformats.org/officeDocument/2006/relationships/hyperlink" Target="https://twitter.com/raquelroca" TargetMode="External" /><Relationship Id="rId439" Type="http://schemas.openxmlformats.org/officeDocument/2006/relationships/hyperlink" Target="https://twitter.com/cajasol" TargetMode="External" /><Relationship Id="rId440" Type="http://schemas.openxmlformats.org/officeDocument/2006/relationships/hyperlink" Target="https://twitter.com/meme_romero_" TargetMode="External" /><Relationship Id="rId441" Type="http://schemas.openxmlformats.org/officeDocument/2006/relationships/hyperlink" Target="https://twitter.com/adriancruzadof" TargetMode="External" /><Relationship Id="rId442" Type="http://schemas.openxmlformats.org/officeDocument/2006/relationships/hyperlink" Target="https://twitter.com/helenegrorienta" TargetMode="External" /><Relationship Id="rId443" Type="http://schemas.openxmlformats.org/officeDocument/2006/relationships/hyperlink" Target="https://twitter.com/mmorillofoto" TargetMode="External" /><Relationship Id="rId444" Type="http://schemas.openxmlformats.org/officeDocument/2006/relationships/hyperlink" Target="https://twitter.com/activithink" TargetMode="External" /><Relationship Id="rId445" Type="http://schemas.openxmlformats.org/officeDocument/2006/relationships/hyperlink" Target="https://twitter.com/leikoleo" TargetMode="External" /><Relationship Id="rId446" Type="http://schemas.openxmlformats.org/officeDocument/2006/relationships/hyperlink" Target="https://twitter.com/granadaesmkt" TargetMode="External" /><Relationship Id="rId447" Type="http://schemas.openxmlformats.org/officeDocument/2006/relationships/hyperlink" Target="https://twitter.com/fadanconsultant" TargetMode="External" /><Relationship Id="rId448" Type="http://schemas.openxmlformats.org/officeDocument/2006/relationships/hyperlink" Target="https://twitter.com/paolitah1" TargetMode="External" /><Relationship Id="rId449" Type="http://schemas.openxmlformats.org/officeDocument/2006/relationships/hyperlink" Target="https://twitter.com/angie_granada1" TargetMode="External" /><Relationship Id="rId450" Type="http://schemas.openxmlformats.org/officeDocument/2006/relationships/hyperlink" Target="https://twitter.com/metri" TargetMode="External" /><Relationship Id="rId451" Type="http://schemas.openxmlformats.org/officeDocument/2006/relationships/hyperlink" Target="https://twitter.com/maylopezes" TargetMode="External" /><Relationship Id="rId452" Type="http://schemas.openxmlformats.org/officeDocument/2006/relationships/hyperlink" Target="https://twitter.com/santinosdigital" TargetMode="External" /><Relationship Id="rId453" Type="http://schemas.openxmlformats.org/officeDocument/2006/relationships/hyperlink" Target="https://twitter.com/suea76493824" TargetMode="External" /><Relationship Id="rId454" Type="http://schemas.openxmlformats.org/officeDocument/2006/relationships/hyperlink" Target="https://twitter.com/sourav21maha" TargetMode="External" /><Relationship Id="rId455" Type="http://schemas.openxmlformats.org/officeDocument/2006/relationships/hyperlink" Target="https://twitter.com/creativee007" TargetMode="External" /><Relationship Id="rId456" Type="http://schemas.openxmlformats.org/officeDocument/2006/relationships/hyperlink" Target="https://twitter.com/samsungmobi" TargetMode="External" /><Relationship Id="rId457" Type="http://schemas.openxmlformats.org/officeDocument/2006/relationships/hyperlink" Target="https://twitter.com/huhuzgz" TargetMode="External" /><Relationship Id="rId458" Type="http://schemas.openxmlformats.org/officeDocument/2006/relationships/hyperlink" Target="https://twitter.com/benjohn987" TargetMode="External" /><Relationship Id="rId459" Type="http://schemas.openxmlformats.org/officeDocument/2006/relationships/hyperlink" Target="https://twitter.com/codigobuho" TargetMode="External" /><Relationship Id="rId460" Type="http://schemas.openxmlformats.org/officeDocument/2006/relationships/hyperlink" Target="https://twitter.com/cecymezabaides" TargetMode="External" /><Relationship Id="rId461" Type="http://schemas.openxmlformats.org/officeDocument/2006/relationships/hyperlink" Target="https://twitter.com/rcagranada" TargetMode="External" /><Relationship Id="rId462" Type="http://schemas.openxmlformats.org/officeDocument/2006/relationships/hyperlink" Target="https://twitter.com/carmenros35" TargetMode="External" /><Relationship Id="rId463" Type="http://schemas.openxmlformats.org/officeDocument/2006/relationships/hyperlink" Target="https://twitter.com/chelisuarez" TargetMode="External" /><Relationship Id="rId464" Type="http://schemas.openxmlformats.org/officeDocument/2006/relationships/hyperlink" Target="https://twitter.com/raykolorenzo" TargetMode="External" /><Relationship Id="rId465" Type="http://schemas.openxmlformats.org/officeDocument/2006/relationships/hyperlink" Target="https://twitter.com/jmalex" TargetMode="External" /><Relationship Id="rId466" Type="http://schemas.openxmlformats.org/officeDocument/2006/relationships/hyperlink" Target="https://twitter.com/allopher" TargetMode="External" /><Relationship Id="rId467" Type="http://schemas.openxmlformats.org/officeDocument/2006/relationships/hyperlink" Target="https://twitter.com/ignacio_co" TargetMode="External" /><Relationship Id="rId468" Type="http://schemas.openxmlformats.org/officeDocument/2006/relationships/hyperlink" Target="https://twitter.com/ignac" TargetMode="External" /><Relationship Id="rId469" Type="http://schemas.openxmlformats.org/officeDocument/2006/relationships/hyperlink" Target="https://twitter.com/eipgranada" TargetMode="External" /><Relationship Id="rId470" Type="http://schemas.openxmlformats.org/officeDocument/2006/relationships/hyperlink" Target="https://twitter.com/impulsaeventos" TargetMode="External" /><Relationship Id="rId471" Type="http://schemas.openxmlformats.org/officeDocument/2006/relationships/hyperlink" Target="https://twitter.com/hashtagteam_" TargetMode="External" /><Relationship Id="rId472" Type="http://schemas.openxmlformats.org/officeDocument/2006/relationships/hyperlink" Target="https://twitter.com/altaestrategia" TargetMode="External" /><Relationship Id="rId473" Type="http://schemas.openxmlformats.org/officeDocument/2006/relationships/hyperlink" Target="https://twitter.com/fernandodeleone" TargetMode="External" /><Relationship Id="rId474" Type="http://schemas.openxmlformats.org/officeDocument/2006/relationships/hyperlink" Target="https://twitter.com/to_navas" TargetMode="External" /><Relationship Id="rId475" Type="http://schemas.openxmlformats.org/officeDocument/2006/relationships/hyperlink" Target="https://twitter.com/miguelfloro" TargetMode="External" /><Relationship Id="rId476" Type="http://schemas.openxmlformats.org/officeDocument/2006/relationships/hyperlink" Target="https://twitter.com/natalia_y_punto" TargetMode="External" /><Relationship Id="rId477" Type="http://schemas.openxmlformats.org/officeDocument/2006/relationships/hyperlink" Target="https://twitter.com/yoriento" TargetMode="External" /><Relationship Id="rId478" Type="http://schemas.openxmlformats.org/officeDocument/2006/relationships/hyperlink" Target="https://twitter.com/seniormanager" TargetMode="External" /><Relationship Id="rId479" Type="http://schemas.openxmlformats.org/officeDocument/2006/relationships/hyperlink" Target="https://twitter.com/raiolanetworks" TargetMode="External" /><Relationship Id="rId480" Type="http://schemas.openxmlformats.org/officeDocument/2006/relationships/hyperlink" Target="https://twitter.com/vilmanunez" TargetMode="External" /><Relationship Id="rId481" Type="http://schemas.openxmlformats.org/officeDocument/2006/relationships/hyperlink" Target="https://twitter.com/eliaguardiola" TargetMode="External" /><Relationship Id="rId482" Type="http://schemas.openxmlformats.org/officeDocument/2006/relationships/hyperlink" Target="https://twitter.com/matrabado" TargetMode="External" /><Relationship Id="rId483" Type="http://schemas.openxmlformats.org/officeDocument/2006/relationships/hyperlink" Target="https://twitter.com/retailmeeting" TargetMode="External" /><Relationship Id="rId484" Type="http://schemas.openxmlformats.org/officeDocument/2006/relationships/hyperlink" Target="https://twitter.com/sonafpro" TargetMode="External" /><Relationship Id="rId485" Type="http://schemas.openxmlformats.org/officeDocument/2006/relationships/hyperlink" Target="https://twitter.com/al" TargetMode="External" /><Relationship Id="rId486" Type="http://schemas.openxmlformats.org/officeDocument/2006/relationships/hyperlink" Target="https://twitter.com/raquelmartin_sm" TargetMode="External" /><Relationship Id="rId487" Type="http://schemas.openxmlformats.org/officeDocument/2006/relationships/hyperlink" Target="https://twitter.com/me" TargetMode="External" /><Relationship Id="rId488" Type="http://schemas.openxmlformats.org/officeDocument/2006/relationships/hyperlink" Target="https://twitter.com/dgcamara" TargetMode="External" /><Relationship Id="rId489" Type="http://schemas.openxmlformats.org/officeDocument/2006/relationships/hyperlink" Target="https://twitter.com/vanyzam" TargetMode="External" /><Relationship Id="rId490" Type="http://schemas.openxmlformats.org/officeDocument/2006/relationships/hyperlink" Target="https://twitter.com/vi" TargetMode="External" /><Relationship Id="rId491" Type="http://schemas.openxmlformats.org/officeDocument/2006/relationships/hyperlink" Target="https://twitter.com/alejandro_novas" TargetMode="External" /><Relationship Id="rId492" Type="http://schemas.openxmlformats.org/officeDocument/2006/relationships/hyperlink" Target="https://twitter.com/werneruribecom" TargetMode="External" /><Relationship Id="rId493" Type="http://schemas.openxmlformats.org/officeDocument/2006/relationships/hyperlink" Target="https://twitter.com/socialmediavcl" TargetMode="External" /><Relationship Id="rId494" Type="http://schemas.openxmlformats.org/officeDocument/2006/relationships/hyperlink" Target="https://twitter.com/highsalesconsul" TargetMode="External" /><Relationship Id="rId495" Type="http://schemas.openxmlformats.org/officeDocument/2006/relationships/hyperlink" Target="https://twitter.com/toninavarroyes" TargetMode="External" /><Relationship Id="rId496" Type="http://schemas.openxmlformats.org/officeDocument/2006/relationships/hyperlink" Target="https://twitter.com/optimizafunnel" TargetMode="External" /><Relationship Id="rId497" Type="http://schemas.openxmlformats.org/officeDocument/2006/relationships/hyperlink" Target="https://twitter.com/awscloud_es" TargetMode="External" /><Relationship Id="rId498" Type="http://schemas.openxmlformats.org/officeDocument/2006/relationships/hyperlink" Target="https://twitter.com/aws" TargetMode="External" /><Relationship Id="rId499" Type="http://schemas.openxmlformats.org/officeDocument/2006/relationships/hyperlink" Target="https://twitter.com/meryelvis" TargetMode="External" /><Relationship Id="rId500" Type="http://schemas.openxmlformats.org/officeDocument/2006/relationships/hyperlink" Target="https://twitter.com/xantyelias" TargetMode="External" /><Relationship Id="rId501" Type="http://schemas.openxmlformats.org/officeDocument/2006/relationships/hyperlink" Target="https://twitter.com/laura_chica" TargetMode="External" /><Relationship Id="rId502" Type="http://schemas.openxmlformats.org/officeDocument/2006/relationships/hyperlink" Target="https://twitter.com/martagranyo" TargetMode="External" /><Relationship Id="rId503" Type="http://schemas.openxmlformats.org/officeDocument/2006/relationships/hyperlink" Target="https://twitter.com/evaanyon" TargetMode="External" /><Relationship Id="rId504" Type="http://schemas.openxmlformats.org/officeDocument/2006/relationships/hyperlink" Target="https://twitter.com/honor_es" TargetMode="External" /><Relationship Id="rId505" Type="http://schemas.openxmlformats.org/officeDocument/2006/relationships/hyperlink" Target="https://twitter.com/honorglobal" TargetMode="External" /><Relationship Id="rId506" Type="http://schemas.openxmlformats.org/officeDocument/2006/relationships/hyperlink" Target="https://twitter.com/uptodateksa2" TargetMode="External" /><Relationship Id="rId507" Type="http://schemas.openxmlformats.org/officeDocument/2006/relationships/hyperlink" Target="https://twitter.com/lanceulanoff" TargetMode="External" /><Relationship Id="rId508" Type="http://schemas.openxmlformats.org/officeDocument/2006/relationships/hyperlink" Target="https://twitter.com/spankysdadd" TargetMode="External" /><Relationship Id="rId509" Type="http://schemas.openxmlformats.org/officeDocument/2006/relationships/hyperlink" Target="https://twitter.com/samsungespana" TargetMode="External" /><Relationship Id="rId510" Type="http://schemas.openxmlformats.org/officeDocument/2006/relationships/hyperlink" Target="https://twitter.com/samsungchile" TargetMode="External" /><Relationship Id="rId511" Type="http://schemas.openxmlformats.org/officeDocument/2006/relationships/hyperlink" Target="https://twitter.com/samsungmobilein" TargetMode="External" /><Relationship Id="rId512" Type="http://schemas.openxmlformats.org/officeDocument/2006/relationships/hyperlink" Target="https://twitter.com/marianaenmex" TargetMode="External" /><Relationship Id="rId513" Type="http://schemas.openxmlformats.org/officeDocument/2006/relationships/hyperlink" Target="https://twitter.com/_nadianemer_" TargetMode="External" /><Relationship Id="rId514" Type="http://schemas.openxmlformats.org/officeDocument/2006/relationships/hyperlink" Target="https://twitter.com/mariajosebayo" TargetMode="External" /><Relationship Id="rId515" Type="http://schemas.openxmlformats.org/officeDocument/2006/relationships/hyperlink" Target="https://twitter.com/naniarenas" TargetMode="External" /><Relationship Id="rId516" Type="http://schemas.openxmlformats.org/officeDocument/2006/relationships/hyperlink" Target="https://twitter.com/mkteronocturno" TargetMode="External" /><Relationship Id="rId517" Type="http://schemas.openxmlformats.org/officeDocument/2006/relationships/hyperlink" Target="https://twitter.com/novumeventos" TargetMode="External" /><Relationship Id="rId518" Type="http://schemas.openxmlformats.org/officeDocument/2006/relationships/hyperlink" Target="https://twitter.com/tacoytacon" TargetMode="External" /><Relationship Id="rId519" Type="http://schemas.openxmlformats.org/officeDocument/2006/relationships/hyperlink" Target="https://twitter.com/danieddo" TargetMode="External" /><Relationship Id="rId520" Type="http://schemas.openxmlformats.org/officeDocument/2006/relationships/hyperlink" Target="https://twitter.com/mktrrss" TargetMode="External" /><Relationship Id="rId521" Type="http://schemas.openxmlformats.org/officeDocument/2006/relationships/hyperlink" Target="https://twitter.com/ignacio_conejo" TargetMode="External" /><Relationship Id="rId522" Type="http://schemas.openxmlformats.org/officeDocument/2006/relationships/hyperlink" Target="https://twitter.com/danielamyca" TargetMode="External" /><Relationship Id="rId523" Type="http://schemas.openxmlformats.org/officeDocument/2006/relationships/hyperlink" Target="https://twitter.com/rebekahradice" TargetMode="External" /><Relationship Id="rId524" Type="http://schemas.openxmlformats.org/officeDocument/2006/relationships/hyperlink" Target="https://twitter.com/hollychessman" TargetMode="External" /><Relationship Id="rId525" Type="http://schemas.openxmlformats.org/officeDocument/2006/relationships/hyperlink" Target="https://twitter.com/ryanfoland" TargetMode="External" /><Relationship Id="rId526" Type="http://schemas.openxmlformats.org/officeDocument/2006/relationships/hyperlink" Target="https://twitter.com/chrisstrub" TargetMode="External" /><Relationship Id="rId527" Type="http://schemas.openxmlformats.org/officeDocument/2006/relationships/hyperlink" Target="https://twitter.com/jencoleict" TargetMode="External" /><Relationship Id="rId528" Type="http://schemas.openxmlformats.org/officeDocument/2006/relationships/hyperlink" Target="https://twitter.com/phil_mershon" TargetMode="External" /><Relationship Id="rId529" Type="http://schemas.openxmlformats.org/officeDocument/2006/relationships/hyperlink" Target="https://twitter.com/mike_stelzner" TargetMode="External" /><Relationship Id="rId530" Type="http://schemas.openxmlformats.org/officeDocument/2006/relationships/hyperlink" Target="https://twitter.com/smexaminer" TargetMode="External" /><Relationship Id="rId531" Type="http://schemas.openxmlformats.org/officeDocument/2006/relationships/hyperlink" Target="https://twitter.com/cebit" TargetMode="External" /><Relationship Id="rId532" Type="http://schemas.openxmlformats.org/officeDocument/2006/relationships/hyperlink" Target="https://twitter.com/jasonhiner" TargetMode="External" /><Relationship Id="rId533" Type="http://schemas.openxmlformats.org/officeDocument/2006/relationships/hyperlink" Target="https://twitter.com/tamaramccleary" TargetMode="External" /><Relationship Id="rId534" Type="http://schemas.openxmlformats.org/officeDocument/2006/relationships/hyperlink" Target="https://twitter.com/rrsscyl" TargetMode="External" /><Relationship Id="rId535" Type="http://schemas.openxmlformats.org/officeDocument/2006/relationships/hyperlink" Target="https://twitter.com/linkedin" TargetMode="External" /><Relationship Id="rId536" Type="http://schemas.openxmlformats.org/officeDocument/2006/relationships/hyperlink" Target="https://twitter.com/birgitbucher4" TargetMode="External" /><Relationship Id="rId537" Type="http://schemas.openxmlformats.org/officeDocument/2006/relationships/hyperlink" Target="https://twitter.com/des_show" TargetMode="External" /><Relationship Id="rId538" Type="http://schemas.openxmlformats.org/officeDocument/2006/relationships/hyperlink" Target="https://twitter.com/nebext" TargetMode="External" /><Relationship Id="rId539" Type="http://schemas.openxmlformats.org/officeDocument/2006/relationships/hyperlink" Target="https://twitter.com/opileak" TargetMode="External" /><Relationship Id="rId540" Type="http://schemas.openxmlformats.org/officeDocument/2006/relationships/hyperlink" Target="https://twitter.com/esiceducation" TargetMode="External" /><Relationship Id="rId541" Type="http://schemas.openxmlformats.org/officeDocument/2006/relationships/hyperlink" Target="https://twitter.com/niltonnavarro" TargetMode="External" /><Relationship Id="rId542" Type="http://schemas.openxmlformats.org/officeDocument/2006/relationships/hyperlink" Target="https://twitter.com/puromarketing" TargetMode="External" /><Relationship Id="rId543" Type="http://schemas.openxmlformats.org/officeDocument/2006/relationships/hyperlink" Target="https://twitter.com/4medios" TargetMode="External" /><Relationship Id="rId544" Type="http://schemas.openxmlformats.org/officeDocument/2006/relationships/hyperlink" Target="https://twitter.com/marketingandweb" TargetMode="External" /><Relationship Id="rId545" Type="http://schemas.openxmlformats.org/officeDocument/2006/relationships/hyperlink" Target="https://twitter.com/ingesaez" TargetMode="External" /><Relationship Id="rId546" Type="http://schemas.openxmlformats.org/officeDocument/2006/relationships/hyperlink" Target="https://twitter.com/echarameli" TargetMode="External" /><Relationship Id="rId547" Type="http://schemas.openxmlformats.org/officeDocument/2006/relationships/hyperlink" Target="https://twitter.com/metricool_es" TargetMode="External" /><Relationship Id="rId548" Type="http://schemas.openxmlformats.org/officeDocument/2006/relationships/comments" Target="../comments2.xml" /><Relationship Id="rId549" Type="http://schemas.openxmlformats.org/officeDocument/2006/relationships/vmlDrawing" Target="../drawings/vmlDrawing2.vml" /><Relationship Id="rId550" Type="http://schemas.openxmlformats.org/officeDocument/2006/relationships/table" Target="../tables/table2.xml" /><Relationship Id="rId551" Type="http://schemas.openxmlformats.org/officeDocument/2006/relationships/drawing" Target="../drawings/drawing1.xml" /><Relationship Id="rId5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bit.ly/2JXZJOd" TargetMode="External" /><Relationship Id="rId2" Type="http://schemas.openxmlformats.org/officeDocument/2006/relationships/hyperlink" Target="http://bit.ly/2qI2A1z" TargetMode="External" /><Relationship Id="rId3" Type="http://schemas.openxmlformats.org/officeDocument/2006/relationships/hyperlink" Target="https://www.youtube.com/channel/UCT2t7sQp0Qyi9dxuckjOWAw?sub_confirmation=1" TargetMode="External" /><Relationship Id="rId4" Type="http://schemas.openxmlformats.org/officeDocument/2006/relationships/hyperlink" Target="https://vivianfrancos.com/lo-mejor-de-des2018-digital-business-world-congress/" TargetMode="External" /><Relationship Id="rId5" Type="http://schemas.openxmlformats.org/officeDocument/2006/relationships/hyperlink" Target="https://vivianfrancos.com/b2bsalescongress-segunda-edicion/" TargetMode="External" /><Relationship Id="rId6" Type="http://schemas.openxmlformats.org/officeDocument/2006/relationships/hyperlink" Target="https://vivianfrancos.com/aplicaciones-para-organizar-tu-evento/" TargetMode="External" /><Relationship Id="rId7" Type="http://schemas.openxmlformats.org/officeDocument/2006/relationships/hyperlink" Target="https://vivianfrancos.com/usar-hashtags-para-crear-temas-de-conversacion-en-grupos-abiertos-usando-los-hilos-de-twitter/" TargetMode="External" /><Relationship Id="rId8" Type="http://schemas.openxmlformats.org/officeDocument/2006/relationships/hyperlink" Target="http://www.cuatromedios.com.ar/articulo/tecnologia-y-ciencia/especialista-seohashtag-vivian-francos-colabora-estrategia-digital-4medios/20180711095705002583.html" TargetMode="External" /><Relationship Id="rId9" Type="http://schemas.openxmlformats.org/officeDocument/2006/relationships/hyperlink" Target="https://vivianfrancos.com/ganar-confianza-para-vender-online-ecommerce/" TargetMode="External" /><Relationship Id="rId10" Type="http://schemas.openxmlformats.org/officeDocument/2006/relationships/hyperlink" Target="https://vivianfrancos.com/a-la-espera-del-dsmvalencia-comparto-metricas-dsm18-dsm2018/" TargetMode="External" /><Relationship Id="rId11" Type="http://schemas.openxmlformats.org/officeDocument/2006/relationships/hyperlink" Target="http://bit.ly/2JXZJOd" TargetMode="External" /><Relationship Id="rId12" Type="http://schemas.openxmlformats.org/officeDocument/2006/relationships/hyperlink" Target="https://www.youtube.com/channel/UCT2t7sQp0Qyi9dxuckjOWAw?sub_confirmation=1" TargetMode="External" /><Relationship Id="rId13" Type="http://schemas.openxmlformats.org/officeDocument/2006/relationships/hyperlink" Target="https://vivianfrancos.com/usar-hashtags-para-crear-temas-de-conversacion-en-grupos-abiertos-usando-los-hilos-de-twitter/" TargetMode="External" /><Relationship Id="rId14" Type="http://schemas.openxmlformats.org/officeDocument/2006/relationships/hyperlink" Target="https://vivianfrancos.com/aplicaciones-para-organizar-tu-evento/" TargetMode="External" /><Relationship Id="rId15" Type="http://schemas.openxmlformats.org/officeDocument/2006/relationships/hyperlink" Target="https://vivianfrancos.com/b2bsalescongress-segunda-edicion/" TargetMode="External" /><Relationship Id="rId16" Type="http://schemas.openxmlformats.org/officeDocument/2006/relationships/hyperlink" Target="https://vivianfrancos.com/lo-mejor-de-des2018-digital-business-world-congress/" TargetMode="External" /><Relationship Id="rId17" Type="http://schemas.openxmlformats.org/officeDocument/2006/relationships/hyperlink" Target="https://vivianfrancos.com/como-impulsar-el-hashtag-de-su-evento/" TargetMode="External" /><Relationship Id="rId18" Type="http://schemas.openxmlformats.org/officeDocument/2006/relationships/hyperlink" Target="https://vivianfrancos.com/ganar-confianza-para-vender-online-ecommerce/" TargetMode="External" /><Relationship Id="rId19" Type="http://schemas.openxmlformats.org/officeDocument/2006/relationships/hyperlink" Target="http://bit.ly/2qI2A1z" TargetMode="External" /><Relationship Id="rId20" Type="http://schemas.openxmlformats.org/officeDocument/2006/relationships/hyperlink" Target="https://vivianfrancos.com/a-la-espera-del-dsmvalencia-comparto-metricas-dsm18-dsm2018/" TargetMode="External" /><Relationship Id="rId21" Type="http://schemas.openxmlformats.org/officeDocument/2006/relationships/hyperlink" Target="http://bit.ly/2JXZJOd" TargetMode="External" /><Relationship Id="rId22" Type="http://schemas.openxmlformats.org/officeDocument/2006/relationships/hyperlink" Target="http://bit.ly/2qI2A1z" TargetMode="External" /><Relationship Id="rId23" Type="http://schemas.openxmlformats.org/officeDocument/2006/relationships/hyperlink" Target="https://vivianfrancos.com/principales-cuentas-twitter-para-buscar-empleo-con-hashtag/" TargetMode="External" /><Relationship Id="rId24" Type="http://schemas.openxmlformats.org/officeDocument/2006/relationships/hyperlink" Target="https://ir.shareaholic.com/e?a=1&amp;u=https://vivianfrancos.com/granadaesmkt-x-congreso-internacional-de-marketing-de-marketerosnocturnos/%3Futm_campaign%3Dshareaholic%26utm_medium%3Dtwitter%26utm_source%3Dsocialnetwork&amp;r=1" TargetMode="External" /><Relationship Id="rId25" Type="http://schemas.openxmlformats.org/officeDocument/2006/relationships/hyperlink" Target="https://ir.shareaholic.com/e?a=1&amp;u=https://vivianfrancos.com/ekhuelva19-la-marca-personal-es-lo-mas-importante-para-triunfar/%3Futm_campaign%3Dshareaholic%26utm_medium%3Dtwitter%26utm_source%3Dsocialnetwork&amp;r=1" TargetMode="Externa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 Id="rId3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2164</v>
      </c>
      <c r="BB2" s="13" t="s">
        <v>2178</v>
      </c>
      <c r="BC2" s="13" t="s">
        <v>2179</v>
      </c>
      <c r="BD2" s="118" t="s">
        <v>2916</v>
      </c>
      <c r="BE2" s="118" t="s">
        <v>2917</v>
      </c>
      <c r="BF2" s="118" t="s">
        <v>2918</v>
      </c>
      <c r="BG2" s="118" t="s">
        <v>2919</v>
      </c>
      <c r="BH2" s="118" t="s">
        <v>2920</v>
      </c>
      <c r="BI2" s="118" t="s">
        <v>2921</v>
      </c>
      <c r="BJ2" s="118" t="s">
        <v>2922</v>
      </c>
      <c r="BK2" s="118" t="s">
        <v>2923</v>
      </c>
      <c r="BL2" s="118" t="s">
        <v>2924</v>
      </c>
    </row>
    <row r="3" spans="1:64" ht="15" customHeight="1">
      <c r="A3" s="64" t="s">
        <v>212</v>
      </c>
      <c r="B3" s="64" t="s">
        <v>259</v>
      </c>
      <c r="C3" s="65" t="s">
        <v>2928</v>
      </c>
      <c r="D3" s="66">
        <v>3</v>
      </c>
      <c r="E3" s="67" t="s">
        <v>132</v>
      </c>
      <c r="F3" s="68">
        <v>32</v>
      </c>
      <c r="G3" s="65"/>
      <c r="H3" s="69"/>
      <c r="I3" s="70"/>
      <c r="J3" s="70"/>
      <c r="K3" s="34" t="s">
        <v>65</v>
      </c>
      <c r="L3" s="71">
        <v>3</v>
      </c>
      <c r="M3" s="71"/>
      <c r="N3" s="72"/>
      <c r="O3" s="78" t="s">
        <v>331</v>
      </c>
      <c r="P3" s="80">
        <v>43592.227800925924</v>
      </c>
      <c r="Q3" s="78" t="s">
        <v>333</v>
      </c>
      <c r="R3" s="82" t="s">
        <v>498</v>
      </c>
      <c r="S3" s="78" t="s">
        <v>554</v>
      </c>
      <c r="T3" s="78" t="s">
        <v>568</v>
      </c>
      <c r="U3" s="78"/>
      <c r="V3" s="82" t="s">
        <v>703</v>
      </c>
      <c r="W3" s="80">
        <v>43592.227800925924</v>
      </c>
      <c r="X3" s="82" t="s">
        <v>756</v>
      </c>
      <c r="Y3" s="78"/>
      <c r="Z3" s="78"/>
      <c r="AA3" s="84" t="s">
        <v>997</v>
      </c>
      <c r="AB3" s="78"/>
      <c r="AC3" s="78" t="b">
        <v>0</v>
      </c>
      <c r="AD3" s="78">
        <v>0</v>
      </c>
      <c r="AE3" s="84" t="s">
        <v>1243</v>
      </c>
      <c r="AF3" s="78" t="b">
        <v>0</v>
      </c>
      <c r="AG3" s="78" t="s">
        <v>1250</v>
      </c>
      <c r="AH3" s="78"/>
      <c r="AI3" s="84" t="s">
        <v>1243</v>
      </c>
      <c r="AJ3" s="78" t="b">
        <v>0</v>
      </c>
      <c r="AK3" s="78">
        <v>2</v>
      </c>
      <c r="AL3" s="84" t="s">
        <v>1176</v>
      </c>
      <c r="AM3" s="78" t="s">
        <v>1256</v>
      </c>
      <c r="AN3" s="78" t="b">
        <v>0</v>
      </c>
      <c r="AO3" s="84" t="s">
        <v>1176</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9</v>
      </c>
      <c r="BK3" s="49">
        <v>100</v>
      </c>
      <c r="BL3" s="48">
        <v>9</v>
      </c>
    </row>
    <row r="4" spans="1:64" ht="15" customHeight="1">
      <c r="A4" s="64" t="s">
        <v>213</v>
      </c>
      <c r="B4" s="64" t="s">
        <v>259</v>
      </c>
      <c r="C4" s="65" t="s">
        <v>2928</v>
      </c>
      <c r="D4" s="66">
        <v>3</v>
      </c>
      <c r="E4" s="67" t="s">
        <v>132</v>
      </c>
      <c r="F4" s="68">
        <v>32</v>
      </c>
      <c r="G4" s="65"/>
      <c r="H4" s="69"/>
      <c r="I4" s="70"/>
      <c r="J4" s="70"/>
      <c r="K4" s="34" t="s">
        <v>65</v>
      </c>
      <c r="L4" s="77">
        <v>4</v>
      </c>
      <c r="M4" s="77"/>
      <c r="N4" s="72"/>
      <c r="O4" s="79" t="s">
        <v>331</v>
      </c>
      <c r="P4" s="81">
        <v>43592.233877314815</v>
      </c>
      <c r="Q4" s="79" t="s">
        <v>333</v>
      </c>
      <c r="R4" s="83" t="s">
        <v>498</v>
      </c>
      <c r="S4" s="79" t="s">
        <v>554</v>
      </c>
      <c r="T4" s="79" t="s">
        <v>568</v>
      </c>
      <c r="U4" s="79"/>
      <c r="V4" s="83" t="s">
        <v>704</v>
      </c>
      <c r="W4" s="81">
        <v>43592.233877314815</v>
      </c>
      <c r="X4" s="83" t="s">
        <v>757</v>
      </c>
      <c r="Y4" s="79"/>
      <c r="Z4" s="79"/>
      <c r="AA4" s="85" t="s">
        <v>998</v>
      </c>
      <c r="AB4" s="79"/>
      <c r="AC4" s="79" t="b">
        <v>0</v>
      </c>
      <c r="AD4" s="79">
        <v>0</v>
      </c>
      <c r="AE4" s="85" t="s">
        <v>1243</v>
      </c>
      <c r="AF4" s="79" t="b">
        <v>0</v>
      </c>
      <c r="AG4" s="79" t="s">
        <v>1250</v>
      </c>
      <c r="AH4" s="79"/>
      <c r="AI4" s="85" t="s">
        <v>1243</v>
      </c>
      <c r="AJ4" s="79" t="b">
        <v>0</v>
      </c>
      <c r="AK4" s="79">
        <v>2</v>
      </c>
      <c r="AL4" s="85" t="s">
        <v>1176</v>
      </c>
      <c r="AM4" s="79" t="s">
        <v>1257</v>
      </c>
      <c r="AN4" s="79" t="b">
        <v>0</v>
      </c>
      <c r="AO4" s="85" t="s">
        <v>1176</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9</v>
      </c>
      <c r="BK4" s="49">
        <v>100</v>
      </c>
      <c r="BL4" s="48">
        <v>9</v>
      </c>
    </row>
    <row r="5" spans="1:64" ht="15">
      <c r="A5" s="64" t="s">
        <v>214</v>
      </c>
      <c r="B5" s="64" t="s">
        <v>259</v>
      </c>
      <c r="C5" s="65" t="s">
        <v>2928</v>
      </c>
      <c r="D5" s="66">
        <v>3</v>
      </c>
      <c r="E5" s="67" t="s">
        <v>132</v>
      </c>
      <c r="F5" s="68">
        <v>32</v>
      </c>
      <c r="G5" s="65"/>
      <c r="H5" s="69"/>
      <c r="I5" s="70"/>
      <c r="J5" s="70"/>
      <c r="K5" s="34" t="s">
        <v>65</v>
      </c>
      <c r="L5" s="77">
        <v>5</v>
      </c>
      <c r="M5" s="77"/>
      <c r="N5" s="72"/>
      <c r="O5" s="79" t="s">
        <v>331</v>
      </c>
      <c r="P5" s="81">
        <v>43592.254270833335</v>
      </c>
      <c r="Q5" s="79" t="s">
        <v>334</v>
      </c>
      <c r="R5" s="79"/>
      <c r="S5" s="79"/>
      <c r="T5" s="79" t="s">
        <v>569</v>
      </c>
      <c r="U5" s="79"/>
      <c r="V5" s="83" t="s">
        <v>705</v>
      </c>
      <c r="W5" s="81">
        <v>43592.254270833335</v>
      </c>
      <c r="X5" s="83" t="s">
        <v>758</v>
      </c>
      <c r="Y5" s="79"/>
      <c r="Z5" s="79"/>
      <c r="AA5" s="85" t="s">
        <v>999</v>
      </c>
      <c r="AB5" s="79"/>
      <c r="AC5" s="79" t="b">
        <v>0</v>
      </c>
      <c r="AD5" s="79">
        <v>0</v>
      </c>
      <c r="AE5" s="85" t="s">
        <v>1243</v>
      </c>
      <c r="AF5" s="79" t="b">
        <v>0</v>
      </c>
      <c r="AG5" s="79" t="s">
        <v>1250</v>
      </c>
      <c r="AH5" s="79"/>
      <c r="AI5" s="85" t="s">
        <v>1243</v>
      </c>
      <c r="AJ5" s="79" t="b">
        <v>0</v>
      </c>
      <c r="AK5" s="79">
        <v>1</v>
      </c>
      <c r="AL5" s="85" t="s">
        <v>1128</v>
      </c>
      <c r="AM5" s="79" t="s">
        <v>1258</v>
      </c>
      <c r="AN5" s="79" t="b">
        <v>0</v>
      </c>
      <c r="AO5" s="85" t="s">
        <v>1128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23</v>
      </c>
      <c r="BK5" s="49">
        <v>100</v>
      </c>
      <c r="BL5" s="48">
        <v>23</v>
      </c>
    </row>
    <row r="6" spans="1:64" ht="15">
      <c r="A6" s="64" t="s">
        <v>215</v>
      </c>
      <c r="B6" s="64" t="s">
        <v>259</v>
      </c>
      <c r="C6" s="65" t="s">
        <v>2928</v>
      </c>
      <c r="D6" s="66">
        <v>3</v>
      </c>
      <c r="E6" s="67" t="s">
        <v>132</v>
      </c>
      <c r="F6" s="68">
        <v>32</v>
      </c>
      <c r="G6" s="65"/>
      <c r="H6" s="69"/>
      <c r="I6" s="70"/>
      <c r="J6" s="70"/>
      <c r="K6" s="34" t="s">
        <v>65</v>
      </c>
      <c r="L6" s="77">
        <v>6</v>
      </c>
      <c r="M6" s="77"/>
      <c r="N6" s="72"/>
      <c r="O6" s="79" t="s">
        <v>331</v>
      </c>
      <c r="P6" s="81">
        <v>43592.40268518519</v>
      </c>
      <c r="Q6" s="79" t="s">
        <v>335</v>
      </c>
      <c r="R6" s="79"/>
      <c r="S6" s="79"/>
      <c r="T6" s="79" t="s">
        <v>570</v>
      </c>
      <c r="U6" s="79"/>
      <c r="V6" s="83" t="s">
        <v>706</v>
      </c>
      <c r="W6" s="81">
        <v>43592.40268518519</v>
      </c>
      <c r="X6" s="83" t="s">
        <v>759</v>
      </c>
      <c r="Y6" s="79"/>
      <c r="Z6" s="79"/>
      <c r="AA6" s="85" t="s">
        <v>1000</v>
      </c>
      <c r="AB6" s="79"/>
      <c r="AC6" s="79" t="b">
        <v>0</v>
      </c>
      <c r="AD6" s="79">
        <v>0</v>
      </c>
      <c r="AE6" s="85" t="s">
        <v>1243</v>
      </c>
      <c r="AF6" s="79" t="b">
        <v>0</v>
      </c>
      <c r="AG6" s="79" t="s">
        <v>1250</v>
      </c>
      <c r="AH6" s="79"/>
      <c r="AI6" s="85" t="s">
        <v>1243</v>
      </c>
      <c r="AJ6" s="79" t="b">
        <v>0</v>
      </c>
      <c r="AK6" s="79">
        <v>6</v>
      </c>
      <c r="AL6" s="85" t="s">
        <v>1168</v>
      </c>
      <c r="AM6" s="79" t="s">
        <v>1257</v>
      </c>
      <c r="AN6" s="79" t="b">
        <v>0</v>
      </c>
      <c r="AO6" s="85" t="s">
        <v>1168</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17</v>
      </c>
      <c r="BK6" s="49">
        <v>100</v>
      </c>
      <c r="BL6" s="48">
        <v>17</v>
      </c>
    </row>
    <row r="7" spans="1:64" ht="15">
      <c r="A7" s="64" t="s">
        <v>216</v>
      </c>
      <c r="B7" s="64" t="s">
        <v>259</v>
      </c>
      <c r="C7" s="65" t="s">
        <v>2928</v>
      </c>
      <c r="D7" s="66">
        <v>3</v>
      </c>
      <c r="E7" s="67" t="s">
        <v>132</v>
      </c>
      <c r="F7" s="68">
        <v>32</v>
      </c>
      <c r="G7" s="65"/>
      <c r="H7" s="69"/>
      <c r="I7" s="70"/>
      <c r="J7" s="70"/>
      <c r="K7" s="34" t="s">
        <v>65</v>
      </c>
      <c r="L7" s="77">
        <v>7</v>
      </c>
      <c r="M7" s="77"/>
      <c r="N7" s="72"/>
      <c r="O7" s="79" t="s">
        <v>331</v>
      </c>
      <c r="P7" s="81">
        <v>43592.5012037037</v>
      </c>
      <c r="Q7" s="79" t="s">
        <v>336</v>
      </c>
      <c r="R7" s="83" t="s">
        <v>499</v>
      </c>
      <c r="S7" s="79" t="s">
        <v>554</v>
      </c>
      <c r="T7" s="79" t="s">
        <v>571</v>
      </c>
      <c r="U7" s="79"/>
      <c r="V7" s="83" t="s">
        <v>707</v>
      </c>
      <c r="W7" s="81">
        <v>43592.5012037037</v>
      </c>
      <c r="X7" s="83" t="s">
        <v>760</v>
      </c>
      <c r="Y7" s="79"/>
      <c r="Z7" s="79"/>
      <c r="AA7" s="85" t="s">
        <v>1001</v>
      </c>
      <c r="AB7" s="79"/>
      <c r="AC7" s="79" t="b">
        <v>0</v>
      </c>
      <c r="AD7" s="79">
        <v>0</v>
      </c>
      <c r="AE7" s="85" t="s">
        <v>1243</v>
      </c>
      <c r="AF7" s="79" t="b">
        <v>0</v>
      </c>
      <c r="AG7" s="79" t="s">
        <v>1250</v>
      </c>
      <c r="AH7" s="79"/>
      <c r="AI7" s="85" t="s">
        <v>1243</v>
      </c>
      <c r="AJ7" s="79" t="b">
        <v>0</v>
      </c>
      <c r="AK7" s="79">
        <v>2</v>
      </c>
      <c r="AL7" s="85" t="s">
        <v>1178</v>
      </c>
      <c r="AM7" s="79" t="s">
        <v>1257</v>
      </c>
      <c r="AN7" s="79" t="b">
        <v>0</v>
      </c>
      <c r="AO7" s="85" t="s">
        <v>1178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11</v>
      </c>
      <c r="BK7" s="49">
        <v>100</v>
      </c>
      <c r="BL7" s="48">
        <v>11</v>
      </c>
    </row>
    <row r="8" spans="1:64" ht="15">
      <c r="A8" s="64" t="s">
        <v>217</v>
      </c>
      <c r="B8" s="64" t="s">
        <v>259</v>
      </c>
      <c r="C8" s="65" t="s">
        <v>2928</v>
      </c>
      <c r="D8" s="66">
        <v>3</v>
      </c>
      <c r="E8" s="67" t="s">
        <v>132</v>
      </c>
      <c r="F8" s="68">
        <v>32</v>
      </c>
      <c r="G8" s="65"/>
      <c r="H8" s="69"/>
      <c r="I8" s="70"/>
      <c r="J8" s="70"/>
      <c r="K8" s="34" t="s">
        <v>65</v>
      </c>
      <c r="L8" s="77">
        <v>8</v>
      </c>
      <c r="M8" s="77"/>
      <c r="N8" s="72"/>
      <c r="O8" s="79" t="s">
        <v>331</v>
      </c>
      <c r="P8" s="81">
        <v>43593.34674768519</v>
      </c>
      <c r="Q8" s="79" t="s">
        <v>337</v>
      </c>
      <c r="R8" s="79"/>
      <c r="S8" s="79"/>
      <c r="T8" s="79" t="s">
        <v>572</v>
      </c>
      <c r="U8" s="79"/>
      <c r="V8" s="83" t="s">
        <v>708</v>
      </c>
      <c r="W8" s="81">
        <v>43593.34674768519</v>
      </c>
      <c r="X8" s="83" t="s">
        <v>761</v>
      </c>
      <c r="Y8" s="79"/>
      <c r="Z8" s="79"/>
      <c r="AA8" s="85" t="s">
        <v>1002</v>
      </c>
      <c r="AB8" s="79"/>
      <c r="AC8" s="79" t="b">
        <v>0</v>
      </c>
      <c r="AD8" s="79">
        <v>0</v>
      </c>
      <c r="AE8" s="85" t="s">
        <v>1243</v>
      </c>
      <c r="AF8" s="79" t="b">
        <v>0</v>
      </c>
      <c r="AG8" s="79" t="s">
        <v>1250</v>
      </c>
      <c r="AH8" s="79"/>
      <c r="AI8" s="85" t="s">
        <v>1243</v>
      </c>
      <c r="AJ8" s="79" t="b">
        <v>0</v>
      </c>
      <c r="AK8" s="79">
        <v>1</v>
      </c>
      <c r="AL8" s="85" t="s">
        <v>1182</v>
      </c>
      <c r="AM8" s="79" t="s">
        <v>1258</v>
      </c>
      <c r="AN8" s="79" t="b">
        <v>0</v>
      </c>
      <c r="AO8" s="85" t="s">
        <v>1182</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22</v>
      </c>
      <c r="BK8" s="49">
        <v>100</v>
      </c>
      <c r="BL8" s="48">
        <v>22</v>
      </c>
    </row>
    <row r="9" spans="1:64" ht="15">
      <c r="A9" s="64" t="s">
        <v>218</v>
      </c>
      <c r="B9" s="64" t="s">
        <v>266</v>
      </c>
      <c r="C9" s="65" t="s">
        <v>2928</v>
      </c>
      <c r="D9" s="66">
        <v>3</v>
      </c>
      <c r="E9" s="67" t="s">
        <v>132</v>
      </c>
      <c r="F9" s="68">
        <v>32</v>
      </c>
      <c r="G9" s="65"/>
      <c r="H9" s="69"/>
      <c r="I9" s="70"/>
      <c r="J9" s="70"/>
      <c r="K9" s="34" t="s">
        <v>65</v>
      </c>
      <c r="L9" s="77">
        <v>9</v>
      </c>
      <c r="M9" s="77"/>
      <c r="N9" s="72"/>
      <c r="O9" s="79" t="s">
        <v>331</v>
      </c>
      <c r="P9" s="81">
        <v>43593.59957175926</v>
      </c>
      <c r="Q9" s="79" t="s">
        <v>338</v>
      </c>
      <c r="R9" s="79"/>
      <c r="S9" s="79"/>
      <c r="T9" s="79" t="s">
        <v>573</v>
      </c>
      <c r="U9" s="79"/>
      <c r="V9" s="83" t="s">
        <v>709</v>
      </c>
      <c r="W9" s="81">
        <v>43593.59957175926</v>
      </c>
      <c r="X9" s="83" t="s">
        <v>762</v>
      </c>
      <c r="Y9" s="79"/>
      <c r="Z9" s="79"/>
      <c r="AA9" s="85" t="s">
        <v>1003</v>
      </c>
      <c r="AB9" s="79"/>
      <c r="AC9" s="79" t="b">
        <v>0</v>
      </c>
      <c r="AD9" s="79">
        <v>0</v>
      </c>
      <c r="AE9" s="85" t="s">
        <v>1243</v>
      </c>
      <c r="AF9" s="79" t="b">
        <v>0</v>
      </c>
      <c r="AG9" s="79" t="s">
        <v>1250</v>
      </c>
      <c r="AH9" s="79"/>
      <c r="AI9" s="85" t="s">
        <v>1243</v>
      </c>
      <c r="AJ9" s="79" t="b">
        <v>0</v>
      </c>
      <c r="AK9" s="79">
        <v>5</v>
      </c>
      <c r="AL9" s="85" t="s">
        <v>1083</v>
      </c>
      <c r="AM9" s="79" t="s">
        <v>1259</v>
      </c>
      <c r="AN9" s="79" t="b">
        <v>0</v>
      </c>
      <c r="AO9" s="85" t="s">
        <v>1083</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218</v>
      </c>
      <c r="B10" s="64" t="s">
        <v>267</v>
      </c>
      <c r="C10" s="65" t="s">
        <v>2928</v>
      </c>
      <c r="D10" s="66">
        <v>3</v>
      </c>
      <c r="E10" s="67" t="s">
        <v>132</v>
      </c>
      <c r="F10" s="68">
        <v>32</v>
      </c>
      <c r="G10" s="65"/>
      <c r="H10" s="69"/>
      <c r="I10" s="70"/>
      <c r="J10" s="70"/>
      <c r="K10" s="34" t="s">
        <v>65</v>
      </c>
      <c r="L10" s="77">
        <v>10</v>
      </c>
      <c r="M10" s="77"/>
      <c r="N10" s="72"/>
      <c r="O10" s="79" t="s">
        <v>331</v>
      </c>
      <c r="P10" s="81">
        <v>43593.59957175926</v>
      </c>
      <c r="Q10" s="79" t="s">
        <v>338</v>
      </c>
      <c r="R10" s="79"/>
      <c r="S10" s="79"/>
      <c r="T10" s="79" t="s">
        <v>573</v>
      </c>
      <c r="U10" s="79"/>
      <c r="V10" s="83" t="s">
        <v>709</v>
      </c>
      <c r="W10" s="81">
        <v>43593.59957175926</v>
      </c>
      <c r="X10" s="83" t="s">
        <v>762</v>
      </c>
      <c r="Y10" s="79"/>
      <c r="Z10" s="79"/>
      <c r="AA10" s="85" t="s">
        <v>1003</v>
      </c>
      <c r="AB10" s="79"/>
      <c r="AC10" s="79" t="b">
        <v>0</v>
      </c>
      <c r="AD10" s="79">
        <v>0</v>
      </c>
      <c r="AE10" s="85" t="s">
        <v>1243</v>
      </c>
      <c r="AF10" s="79" t="b">
        <v>0</v>
      </c>
      <c r="AG10" s="79" t="s">
        <v>1250</v>
      </c>
      <c r="AH10" s="79"/>
      <c r="AI10" s="85" t="s">
        <v>1243</v>
      </c>
      <c r="AJ10" s="79" t="b">
        <v>0</v>
      </c>
      <c r="AK10" s="79">
        <v>5</v>
      </c>
      <c r="AL10" s="85" t="s">
        <v>1083</v>
      </c>
      <c r="AM10" s="79" t="s">
        <v>1259</v>
      </c>
      <c r="AN10" s="79" t="b">
        <v>0</v>
      </c>
      <c r="AO10" s="85" t="s">
        <v>1083</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218</v>
      </c>
      <c r="B11" s="64" t="s">
        <v>268</v>
      </c>
      <c r="C11" s="65" t="s">
        <v>2928</v>
      </c>
      <c r="D11" s="66">
        <v>3</v>
      </c>
      <c r="E11" s="67" t="s">
        <v>132</v>
      </c>
      <c r="F11" s="68">
        <v>32</v>
      </c>
      <c r="G11" s="65"/>
      <c r="H11" s="69"/>
      <c r="I11" s="70"/>
      <c r="J11" s="70"/>
      <c r="K11" s="34" t="s">
        <v>65</v>
      </c>
      <c r="L11" s="77">
        <v>11</v>
      </c>
      <c r="M11" s="77"/>
      <c r="N11" s="72"/>
      <c r="O11" s="79" t="s">
        <v>331</v>
      </c>
      <c r="P11" s="81">
        <v>43593.59957175926</v>
      </c>
      <c r="Q11" s="79" t="s">
        <v>338</v>
      </c>
      <c r="R11" s="79"/>
      <c r="S11" s="79"/>
      <c r="T11" s="79" t="s">
        <v>573</v>
      </c>
      <c r="U11" s="79"/>
      <c r="V11" s="83" t="s">
        <v>709</v>
      </c>
      <c r="W11" s="81">
        <v>43593.59957175926</v>
      </c>
      <c r="X11" s="83" t="s">
        <v>762</v>
      </c>
      <c r="Y11" s="79"/>
      <c r="Z11" s="79"/>
      <c r="AA11" s="85" t="s">
        <v>1003</v>
      </c>
      <c r="AB11" s="79"/>
      <c r="AC11" s="79" t="b">
        <v>0</v>
      </c>
      <c r="AD11" s="79">
        <v>0</v>
      </c>
      <c r="AE11" s="85" t="s">
        <v>1243</v>
      </c>
      <c r="AF11" s="79" t="b">
        <v>0</v>
      </c>
      <c r="AG11" s="79" t="s">
        <v>1250</v>
      </c>
      <c r="AH11" s="79"/>
      <c r="AI11" s="85" t="s">
        <v>1243</v>
      </c>
      <c r="AJ11" s="79" t="b">
        <v>0</v>
      </c>
      <c r="AK11" s="79">
        <v>5</v>
      </c>
      <c r="AL11" s="85" t="s">
        <v>1083</v>
      </c>
      <c r="AM11" s="79" t="s">
        <v>1259</v>
      </c>
      <c r="AN11" s="79" t="b">
        <v>0</v>
      </c>
      <c r="AO11" s="85" t="s">
        <v>1083</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1</v>
      </c>
      <c r="BE11" s="49">
        <v>5.555555555555555</v>
      </c>
      <c r="BF11" s="48">
        <v>0</v>
      </c>
      <c r="BG11" s="49">
        <v>0</v>
      </c>
      <c r="BH11" s="48">
        <v>0</v>
      </c>
      <c r="BI11" s="49">
        <v>0</v>
      </c>
      <c r="BJ11" s="48">
        <v>17</v>
      </c>
      <c r="BK11" s="49">
        <v>94.44444444444444</v>
      </c>
      <c r="BL11" s="48">
        <v>18</v>
      </c>
    </row>
    <row r="12" spans="1:64" ht="15">
      <c r="A12" s="64" t="s">
        <v>218</v>
      </c>
      <c r="B12" s="64" t="s">
        <v>259</v>
      </c>
      <c r="C12" s="65" t="s">
        <v>2928</v>
      </c>
      <c r="D12" s="66">
        <v>3</v>
      </c>
      <c r="E12" s="67" t="s">
        <v>132</v>
      </c>
      <c r="F12" s="68">
        <v>32</v>
      </c>
      <c r="G12" s="65"/>
      <c r="H12" s="69"/>
      <c r="I12" s="70"/>
      <c r="J12" s="70"/>
      <c r="K12" s="34" t="s">
        <v>65</v>
      </c>
      <c r="L12" s="77">
        <v>12</v>
      </c>
      <c r="M12" s="77"/>
      <c r="N12" s="72"/>
      <c r="O12" s="79" t="s">
        <v>331</v>
      </c>
      <c r="P12" s="81">
        <v>43593.59957175926</v>
      </c>
      <c r="Q12" s="79" t="s">
        <v>338</v>
      </c>
      <c r="R12" s="79"/>
      <c r="S12" s="79"/>
      <c r="T12" s="79" t="s">
        <v>573</v>
      </c>
      <c r="U12" s="79"/>
      <c r="V12" s="83" t="s">
        <v>709</v>
      </c>
      <c r="W12" s="81">
        <v>43593.59957175926</v>
      </c>
      <c r="X12" s="83" t="s">
        <v>762</v>
      </c>
      <c r="Y12" s="79"/>
      <c r="Z12" s="79"/>
      <c r="AA12" s="85" t="s">
        <v>1003</v>
      </c>
      <c r="AB12" s="79"/>
      <c r="AC12" s="79" t="b">
        <v>0</v>
      </c>
      <c r="AD12" s="79">
        <v>0</v>
      </c>
      <c r="AE12" s="85" t="s">
        <v>1243</v>
      </c>
      <c r="AF12" s="79" t="b">
        <v>0</v>
      </c>
      <c r="AG12" s="79" t="s">
        <v>1250</v>
      </c>
      <c r="AH12" s="79"/>
      <c r="AI12" s="85" t="s">
        <v>1243</v>
      </c>
      <c r="AJ12" s="79" t="b">
        <v>0</v>
      </c>
      <c r="AK12" s="79">
        <v>5</v>
      </c>
      <c r="AL12" s="85" t="s">
        <v>1083</v>
      </c>
      <c r="AM12" s="79" t="s">
        <v>1259</v>
      </c>
      <c r="AN12" s="79" t="b">
        <v>0</v>
      </c>
      <c r="AO12" s="85" t="s">
        <v>1083</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1</v>
      </c>
      <c r="BD12" s="48"/>
      <c r="BE12" s="49"/>
      <c r="BF12" s="48"/>
      <c r="BG12" s="49"/>
      <c r="BH12" s="48"/>
      <c r="BI12" s="49"/>
      <c r="BJ12" s="48"/>
      <c r="BK12" s="49"/>
      <c r="BL12" s="48"/>
    </row>
    <row r="13" spans="1:64" ht="15">
      <c r="A13" s="64" t="s">
        <v>219</v>
      </c>
      <c r="B13" s="64" t="s">
        <v>259</v>
      </c>
      <c r="C13" s="65" t="s">
        <v>2928</v>
      </c>
      <c r="D13" s="66">
        <v>3</v>
      </c>
      <c r="E13" s="67" t="s">
        <v>132</v>
      </c>
      <c r="F13" s="68">
        <v>32</v>
      </c>
      <c r="G13" s="65"/>
      <c r="H13" s="69"/>
      <c r="I13" s="70"/>
      <c r="J13" s="70"/>
      <c r="K13" s="34" t="s">
        <v>65</v>
      </c>
      <c r="L13" s="77">
        <v>13</v>
      </c>
      <c r="M13" s="77"/>
      <c r="N13" s="72"/>
      <c r="O13" s="79" t="s">
        <v>331</v>
      </c>
      <c r="P13" s="81">
        <v>43594.75329861111</v>
      </c>
      <c r="Q13" s="79" t="s">
        <v>339</v>
      </c>
      <c r="R13" s="79"/>
      <c r="S13" s="79"/>
      <c r="T13" s="79" t="s">
        <v>574</v>
      </c>
      <c r="U13" s="79"/>
      <c r="V13" s="83" t="s">
        <v>710</v>
      </c>
      <c r="W13" s="81">
        <v>43594.75329861111</v>
      </c>
      <c r="X13" s="83" t="s">
        <v>763</v>
      </c>
      <c r="Y13" s="79"/>
      <c r="Z13" s="79"/>
      <c r="AA13" s="85" t="s">
        <v>1004</v>
      </c>
      <c r="AB13" s="79"/>
      <c r="AC13" s="79" t="b">
        <v>0</v>
      </c>
      <c r="AD13" s="79">
        <v>0</v>
      </c>
      <c r="AE13" s="85" t="s">
        <v>1243</v>
      </c>
      <c r="AF13" s="79" t="b">
        <v>0</v>
      </c>
      <c r="AG13" s="79" t="s">
        <v>1250</v>
      </c>
      <c r="AH13" s="79"/>
      <c r="AI13" s="85" t="s">
        <v>1243</v>
      </c>
      <c r="AJ13" s="79" t="b">
        <v>0</v>
      </c>
      <c r="AK13" s="79">
        <v>2</v>
      </c>
      <c r="AL13" s="85" t="s">
        <v>1197</v>
      </c>
      <c r="AM13" s="79" t="s">
        <v>1257</v>
      </c>
      <c r="AN13" s="79" t="b">
        <v>0</v>
      </c>
      <c r="AO13" s="85" t="s">
        <v>1197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21</v>
      </c>
      <c r="BK13" s="49">
        <v>100</v>
      </c>
      <c r="BL13" s="48">
        <v>21</v>
      </c>
    </row>
    <row r="14" spans="1:64" ht="15">
      <c r="A14" s="64" t="s">
        <v>220</v>
      </c>
      <c r="B14" s="64" t="s">
        <v>221</v>
      </c>
      <c r="C14" s="65" t="s">
        <v>2928</v>
      </c>
      <c r="D14" s="66">
        <v>3</v>
      </c>
      <c r="E14" s="67" t="s">
        <v>132</v>
      </c>
      <c r="F14" s="68">
        <v>32</v>
      </c>
      <c r="G14" s="65"/>
      <c r="H14" s="69"/>
      <c r="I14" s="70"/>
      <c r="J14" s="70"/>
      <c r="K14" s="34" t="s">
        <v>66</v>
      </c>
      <c r="L14" s="77">
        <v>14</v>
      </c>
      <c r="M14" s="77"/>
      <c r="N14" s="72"/>
      <c r="O14" s="79" t="s">
        <v>331</v>
      </c>
      <c r="P14" s="81">
        <v>43594.79935185185</v>
      </c>
      <c r="Q14" s="79" t="s">
        <v>340</v>
      </c>
      <c r="R14" s="83" t="s">
        <v>500</v>
      </c>
      <c r="S14" s="79" t="s">
        <v>555</v>
      </c>
      <c r="T14" s="79" t="s">
        <v>575</v>
      </c>
      <c r="U14" s="79"/>
      <c r="V14" s="83" t="s">
        <v>711</v>
      </c>
      <c r="W14" s="81">
        <v>43594.79935185185</v>
      </c>
      <c r="X14" s="83" t="s">
        <v>764</v>
      </c>
      <c r="Y14" s="79"/>
      <c r="Z14" s="79"/>
      <c r="AA14" s="85" t="s">
        <v>1005</v>
      </c>
      <c r="AB14" s="79"/>
      <c r="AC14" s="79" t="b">
        <v>0</v>
      </c>
      <c r="AD14" s="79">
        <v>1</v>
      </c>
      <c r="AE14" s="85" t="s">
        <v>1243</v>
      </c>
      <c r="AF14" s="79" t="b">
        <v>0</v>
      </c>
      <c r="AG14" s="79" t="s">
        <v>1250</v>
      </c>
      <c r="AH14" s="79"/>
      <c r="AI14" s="85" t="s">
        <v>1243</v>
      </c>
      <c r="AJ14" s="79" t="b">
        <v>0</v>
      </c>
      <c r="AK14" s="79">
        <v>1</v>
      </c>
      <c r="AL14" s="85" t="s">
        <v>1243</v>
      </c>
      <c r="AM14" s="79" t="s">
        <v>1257</v>
      </c>
      <c r="AN14" s="79" t="b">
        <v>0</v>
      </c>
      <c r="AO14" s="85" t="s">
        <v>1005</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v>0</v>
      </c>
      <c r="BE14" s="49">
        <v>0</v>
      </c>
      <c r="BF14" s="48">
        <v>0</v>
      </c>
      <c r="BG14" s="49">
        <v>0</v>
      </c>
      <c r="BH14" s="48">
        <v>0</v>
      </c>
      <c r="BI14" s="49">
        <v>0</v>
      </c>
      <c r="BJ14" s="48">
        <v>21</v>
      </c>
      <c r="BK14" s="49">
        <v>100</v>
      </c>
      <c r="BL14" s="48">
        <v>21</v>
      </c>
    </row>
    <row r="15" spans="1:64" ht="15">
      <c r="A15" s="64" t="s">
        <v>221</v>
      </c>
      <c r="B15" s="64" t="s">
        <v>220</v>
      </c>
      <c r="C15" s="65" t="s">
        <v>2928</v>
      </c>
      <c r="D15" s="66">
        <v>3</v>
      </c>
      <c r="E15" s="67" t="s">
        <v>132</v>
      </c>
      <c r="F15" s="68">
        <v>32</v>
      </c>
      <c r="G15" s="65"/>
      <c r="H15" s="69"/>
      <c r="I15" s="70"/>
      <c r="J15" s="70"/>
      <c r="K15" s="34" t="s">
        <v>66</v>
      </c>
      <c r="L15" s="77">
        <v>15</v>
      </c>
      <c r="M15" s="77"/>
      <c r="N15" s="72"/>
      <c r="O15" s="79" t="s">
        <v>331</v>
      </c>
      <c r="P15" s="81">
        <v>43594.80224537037</v>
      </c>
      <c r="Q15" s="79" t="s">
        <v>341</v>
      </c>
      <c r="R15" s="79"/>
      <c r="S15" s="79"/>
      <c r="T15" s="79" t="s">
        <v>575</v>
      </c>
      <c r="U15" s="79"/>
      <c r="V15" s="83" t="s">
        <v>712</v>
      </c>
      <c r="W15" s="81">
        <v>43594.80224537037</v>
      </c>
      <c r="X15" s="83" t="s">
        <v>765</v>
      </c>
      <c r="Y15" s="79"/>
      <c r="Z15" s="79"/>
      <c r="AA15" s="85" t="s">
        <v>1006</v>
      </c>
      <c r="AB15" s="79"/>
      <c r="AC15" s="79" t="b">
        <v>0</v>
      </c>
      <c r="AD15" s="79">
        <v>0</v>
      </c>
      <c r="AE15" s="85" t="s">
        <v>1243</v>
      </c>
      <c r="AF15" s="79" t="b">
        <v>0</v>
      </c>
      <c r="AG15" s="79" t="s">
        <v>1250</v>
      </c>
      <c r="AH15" s="79"/>
      <c r="AI15" s="85" t="s">
        <v>1243</v>
      </c>
      <c r="AJ15" s="79" t="b">
        <v>0</v>
      </c>
      <c r="AK15" s="79">
        <v>1</v>
      </c>
      <c r="AL15" s="85" t="s">
        <v>1005</v>
      </c>
      <c r="AM15" s="79" t="s">
        <v>1257</v>
      </c>
      <c r="AN15" s="79" t="b">
        <v>0</v>
      </c>
      <c r="AO15" s="85" t="s">
        <v>1005</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6</v>
      </c>
      <c r="BD15" s="48">
        <v>0</v>
      </c>
      <c r="BE15" s="49">
        <v>0</v>
      </c>
      <c r="BF15" s="48">
        <v>0</v>
      </c>
      <c r="BG15" s="49">
        <v>0</v>
      </c>
      <c r="BH15" s="48">
        <v>0</v>
      </c>
      <c r="BI15" s="49">
        <v>0</v>
      </c>
      <c r="BJ15" s="48">
        <v>15</v>
      </c>
      <c r="BK15" s="49">
        <v>100</v>
      </c>
      <c r="BL15" s="48">
        <v>15</v>
      </c>
    </row>
    <row r="16" spans="1:64" ht="15">
      <c r="A16" s="64" t="s">
        <v>222</v>
      </c>
      <c r="B16" s="64" t="s">
        <v>259</v>
      </c>
      <c r="C16" s="65" t="s">
        <v>2928</v>
      </c>
      <c r="D16" s="66">
        <v>3</v>
      </c>
      <c r="E16" s="67" t="s">
        <v>132</v>
      </c>
      <c r="F16" s="68">
        <v>32</v>
      </c>
      <c r="G16" s="65"/>
      <c r="H16" s="69"/>
      <c r="I16" s="70"/>
      <c r="J16" s="70"/>
      <c r="K16" s="34" t="s">
        <v>65</v>
      </c>
      <c r="L16" s="77">
        <v>16</v>
      </c>
      <c r="M16" s="77"/>
      <c r="N16" s="72"/>
      <c r="O16" s="79" t="s">
        <v>331</v>
      </c>
      <c r="P16" s="81">
        <v>43594.81528935185</v>
      </c>
      <c r="Q16" s="79" t="s">
        <v>339</v>
      </c>
      <c r="R16" s="79"/>
      <c r="S16" s="79"/>
      <c r="T16" s="79" t="s">
        <v>574</v>
      </c>
      <c r="U16" s="79"/>
      <c r="V16" s="83" t="s">
        <v>713</v>
      </c>
      <c r="W16" s="81">
        <v>43594.81528935185</v>
      </c>
      <c r="X16" s="83" t="s">
        <v>766</v>
      </c>
      <c r="Y16" s="79"/>
      <c r="Z16" s="79"/>
      <c r="AA16" s="85" t="s">
        <v>1007</v>
      </c>
      <c r="AB16" s="79"/>
      <c r="AC16" s="79" t="b">
        <v>0</v>
      </c>
      <c r="AD16" s="79">
        <v>0</v>
      </c>
      <c r="AE16" s="85" t="s">
        <v>1243</v>
      </c>
      <c r="AF16" s="79" t="b">
        <v>0</v>
      </c>
      <c r="AG16" s="79" t="s">
        <v>1250</v>
      </c>
      <c r="AH16" s="79"/>
      <c r="AI16" s="85" t="s">
        <v>1243</v>
      </c>
      <c r="AJ16" s="79" t="b">
        <v>0</v>
      </c>
      <c r="AK16" s="79">
        <v>2</v>
      </c>
      <c r="AL16" s="85" t="s">
        <v>1197</v>
      </c>
      <c r="AM16" s="79" t="s">
        <v>1259</v>
      </c>
      <c r="AN16" s="79" t="b">
        <v>0</v>
      </c>
      <c r="AO16" s="85" t="s">
        <v>1197</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21</v>
      </c>
      <c r="BK16" s="49">
        <v>100</v>
      </c>
      <c r="BL16" s="48">
        <v>21</v>
      </c>
    </row>
    <row r="17" spans="1:64" ht="15">
      <c r="A17" s="64" t="s">
        <v>223</v>
      </c>
      <c r="B17" s="64" t="s">
        <v>266</v>
      </c>
      <c r="C17" s="65" t="s">
        <v>2928</v>
      </c>
      <c r="D17" s="66">
        <v>3</v>
      </c>
      <c r="E17" s="67" t="s">
        <v>132</v>
      </c>
      <c r="F17" s="68">
        <v>32</v>
      </c>
      <c r="G17" s="65"/>
      <c r="H17" s="69"/>
      <c r="I17" s="70"/>
      <c r="J17" s="70"/>
      <c r="K17" s="34" t="s">
        <v>65</v>
      </c>
      <c r="L17" s="77">
        <v>17</v>
      </c>
      <c r="M17" s="77"/>
      <c r="N17" s="72"/>
      <c r="O17" s="79" t="s">
        <v>331</v>
      </c>
      <c r="P17" s="81">
        <v>43593.81487268519</v>
      </c>
      <c r="Q17" s="79" t="s">
        <v>338</v>
      </c>
      <c r="R17" s="79"/>
      <c r="S17" s="79"/>
      <c r="T17" s="79" t="s">
        <v>573</v>
      </c>
      <c r="U17" s="79"/>
      <c r="V17" s="83" t="s">
        <v>714</v>
      </c>
      <c r="W17" s="81">
        <v>43593.81487268519</v>
      </c>
      <c r="X17" s="83" t="s">
        <v>767</v>
      </c>
      <c r="Y17" s="79"/>
      <c r="Z17" s="79"/>
      <c r="AA17" s="85" t="s">
        <v>1008</v>
      </c>
      <c r="AB17" s="79"/>
      <c r="AC17" s="79" t="b">
        <v>0</v>
      </c>
      <c r="AD17" s="79">
        <v>0</v>
      </c>
      <c r="AE17" s="85" t="s">
        <v>1243</v>
      </c>
      <c r="AF17" s="79" t="b">
        <v>0</v>
      </c>
      <c r="AG17" s="79" t="s">
        <v>1250</v>
      </c>
      <c r="AH17" s="79"/>
      <c r="AI17" s="85" t="s">
        <v>1243</v>
      </c>
      <c r="AJ17" s="79" t="b">
        <v>0</v>
      </c>
      <c r="AK17" s="79">
        <v>5</v>
      </c>
      <c r="AL17" s="85" t="s">
        <v>1083</v>
      </c>
      <c r="AM17" s="79" t="s">
        <v>1257</v>
      </c>
      <c r="AN17" s="79" t="b">
        <v>0</v>
      </c>
      <c r="AO17" s="85" t="s">
        <v>1083</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223</v>
      </c>
      <c r="B18" s="64" t="s">
        <v>267</v>
      </c>
      <c r="C18" s="65" t="s">
        <v>2928</v>
      </c>
      <c r="D18" s="66">
        <v>3</v>
      </c>
      <c r="E18" s="67" t="s">
        <v>132</v>
      </c>
      <c r="F18" s="68">
        <v>32</v>
      </c>
      <c r="G18" s="65"/>
      <c r="H18" s="69"/>
      <c r="I18" s="70"/>
      <c r="J18" s="70"/>
      <c r="K18" s="34" t="s">
        <v>65</v>
      </c>
      <c r="L18" s="77">
        <v>18</v>
      </c>
      <c r="M18" s="77"/>
      <c r="N18" s="72"/>
      <c r="O18" s="79" t="s">
        <v>331</v>
      </c>
      <c r="P18" s="81">
        <v>43593.81487268519</v>
      </c>
      <c r="Q18" s="79" t="s">
        <v>338</v>
      </c>
      <c r="R18" s="79"/>
      <c r="S18" s="79"/>
      <c r="T18" s="79" t="s">
        <v>573</v>
      </c>
      <c r="U18" s="79"/>
      <c r="V18" s="83" t="s">
        <v>714</v>
      </c>
      <c r="W18" s="81">
        <v>43593.81487268519</v>
      </c>
      <c r="X18" s="83" t="s">
        <v>767</v>
      </c>
      <c r="Y18" s="79"/>
      <c r="Z18" s="79"/>
      <c r="AA18" s="85" t="s">
        <v>1008</v>
      </c>
      <c r="AB18" s="79"/>
      <c r="AC18" s="79" t="b">
        <v>0</v>
      </c>
      <c r="AD18" s="79">
        <v>0</v>
      </c>
      <c r="AE18" s="85" t="s">
        <v>1243</v>
      </c>
      <c r="AF18" s="79" t="b">
        <v>0</v>
      </c>
      <c r="AG18" s="79" t="s">
        <v>1250</v>
      </c>
      <c r="AH18" s="79"/>
      <c r="AI18" s="85" t="s">
        <v>1243</v>
      </c>
      <c r="AJ18" s="79" t="b">
        <v>0</v>
      </c>
      <c r="AK18" s="79">
        <v>5</v>
      </c>
      <c r="AL18" s="85" t="s">
        <v>1083</v>
      </c>
      <c r="AM18" s="79" t="s">
        <v>1257</v>
      </c>
      <c r="AN18" s="79" t="b">
        <v>0</v>
      </c>
      <c r="AO18" s="85" t="s">
        <v>1083</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223</v>
      </c>
      <c r="B19" s="64" t="s">
        <v>268</v>
      </c>
      <c r="C19" s="65" t="s">
        <v>2928</v>
      </c>
      <c r="D19" s="66">
        <v>3</v>
      </c>
      <c r="E19" s="67" t="s">
        <v>132</v>
      </c>
      <c r="F19" s="68">
        <v>32</v>
      </c>
      <c r="G19" s="65"/>
      <c r="H19" s="69"/>
      <c r="I19" s="70"/>
      <c r="J19" s="70"/>
      <c r="K19" s="34" t="s">
        <v>65</v>
      </c>
      <c r="L19" s="77">
        <v>19</v>
      </c>
      <c r="M19" s="77"/>
      <c r="N19" s="72"/>
      <c r="O19" s="79" t="s">
        <v>331</v>
      </c>
      <c r="P19" s="81">
        <v>43593.81487268519</v>
      </c>
      <c r="Q19" s="79" t="s">
        <v>338</v>
      </c>
      <c r="R19" s="79"/>
      <c r="S19" s="79"/>
      <c r="T19" s="79" t="s">
        <v>573</v>
      </c>
      <c r="U19" s="79"/>
      <c r="V19" s="83" t="s">
        <v>714</v>
      </c>
      <c r="W19" s="81">
        <v>43593.81487268519</v>
      </c>
      <c r="X19" s="83" t="s">
        <v>767</v>
      </c>
      <c r="Y19" s="79"/>
      <c r="Z19" s="79"/>
      <c r="AA19" s="85" t="s">
        <v>1008</v>
      </c>
      <c r="AB19" s="79"/>
      <c r="AC19" s="79" t="b">
        <v>0</v>
      </c>
      <c r="AD19" s="79">
        <v>0</v>
      </c>
      <c r="AE19" s="85" t="s">
        <v>1243</v>
      </c>
      <c r="AF19" s="79" t="b">
        <v>0</v>
      </c>
      <c r="AG19" s="79" t="s">
        <v>1250</v>
      </c>
      <c r="AH19" s="79"/>
      <c r="AI19" s="85" t="s">
        <v>1243</v>
      </c>
      <c r="AJ19" s="79" t="b">
        <v>0</v>
      </c>
      <c r="AK19" s="79">
        <v>5</v>
      </c>
      <c r="AL19" s="85" t="s">
        <v>1083</v>
      </c>
      <c r="AM19" s="79" t="s">
        <v>1257</v>
      </c>
      <c r="AN19" s="79" t="b">
        <v>0</v>
      </c>
      <c r="AO19" s="85" t="s">
        <v>1083</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223</v>
      </c>
      <c r="B20" s="64" t="s">
        <v>259</v>
      </c>
      <c r="C20" s="65" t="s">
        <v>2928</v>
      </c>
      <c r="D20" s="66">
        <v>3.5833333333333335</v>
      </c>
      <c r="E20" s="67" t="s">
        <v>136</v>
      </c>
      <c r="F20" s="68">
        <v>31.6231884057971</v>
      </c>
      <c r="G20" s="65"/>
      <c r="H20" s="69"/>
      <c r="I20" s="70"/>
      <c r="J20" s="70"/>
      <c r="K20" s="34" t="s">
        <v>65</v>
      </c>
      <c r="L20" s="77">
        <v>20</v>
      </c>
      <c r="M20" s="77"/>
      <c r="N20" s="72"/>
      <c r="O20" s="79" t="s">
        <v>331</v>
      </c>
      <c r="P20" s="81">
        <v>43593.81487268519</v>
      </c>
      <c r="Q20" s="79" t="s">
        <v>338</v>
      </c>
      <c r="R20" s="79"/>
      <c r="S20" s="79"/>
      <c r="T20" s="79" t="s">
        <v>573</v>
      </c>
      <c r="U20" s="79"/>
      <c r="V20" s="83" t="s">
        <v>714</v>
      </c>
      <c r="W20" s="81">
        <v>43593.81487268519</v>
      </c>
      <c r="X20" s="83" t="s">
        <v>767</v>
      </c>
      <c r="Y20" s="79"/>
      <c r="Z20" s="79"/>
      <c r="AA20" s="85" t="s">
        <v>1008</v>
      </c>
      <c r="AB20" s="79"/>
      <c r="AC20" s="79" t="b">
        <v>0</v>
      </c>
      <c r="AD20" s="79">
        <v>0</v>
      </c>
      <c r="AE20" s="85" t="s">
        <v>1243</v>
      </c>
      <c r="AF20" s="79" t="b">
        <v>0</v>
      </c>
      <c r="AG20" s="79" t="s">
        <v>1250</v>
      </c>
      <c r="AH20" s="79"/>
      <c r="AI20" s="85" t="s">
        <v>1243</v>
      </c>
      <c r="AJ20" s="79" t="b">
        <v>0</v>
      </c>
      <c r="AK20" s="79">
        <v>5</v>
      </c>
      <c r="AL20" s="85" t="s">
        <v>1083</v>
      </c>
      <c r="AM20" s="79" t="s">
        <v>1257</v>
      </c>
      <c r="AN20" s="79" t="b">
        <v>0</v>
      </c>
      <c r="AO20" s="85" t="s">
        <v>1083</v>
      </c>
      <c r="AP20" s="79" t="s">
        <v>176</v>
      </c>
      <c r="AQ20" s="79">
        <v>0</v>
      </c>
      <c r="AR20" s="79">
        <v>0</v>
      </c>
      <c r="AS20" s="79"/>
      <c r="AT20" s="79"/>
      <c r="AU20" s="79"/>
      <c r="AV20" s="79"/>
      <c r="AW20" s="79"/>
      <c r="AX20" s="79"/>
      <c r="AY20" s="79"/>
      <c r="AZ20" s="79"/>
      <c r="BA20">
        <v>2</v>
      </c>
      <c r="BB20" s="78" t="str">
        <f>REPLACE(INDEX(GroupVertices[Group],MATCH(Edges[[#This Row],[Vertex 1]],GroupVertices[Vertex],0)),1,1,"")</f>
        <v>2</v>
      </c>
      <c r="BC20" s="78" t="str">
        <f>REPLACE(INDEX(GroupVertices[Group],MATCH(Edges[[#This Row],[Vertex 2]],GroupVertices[Vertex],0)),1,1,"")</f>
        <v>1</v>
      </c>
      <c r="BD20" s="48">
        <v>1</v>
      </c>
      <c r="BE20" s="49">
        <v>5.555555555555555</v>
      </c>
      <c r="BF20" s="48">
        <v>0</v>
      </c>
      <c r="BG20" s="49">
        <v>0</v>
      </c>
      <c r="BH20" s="48">
        <v>0</v>
      </c>
      <c r="BI20" s="49">
        <v>0</v>
      </c>
      <c r="BJ20" s="48">
        <v>17</v>
      </c>
      <c r="BK20" s="49">
        <v>94.44444444444444</v>
      </c>
      <c r="BL20" s="48">
        <v>18</v>
      </c>
    </row>
    <row r="21" spans="1:64" ht="15">
      <c r="A21" s="64" t="s">
        <v>223</v>
      </c>
      <c r="B21" s="64" t="s">
        <v>259</v>
      </c>
      <c r="C21" s="65" t="s">
        <v>2928</v>
      </c>
      <c r="D21" s="66">
        <v>3.5833333333333335</v>
      </c>
      <c r="E21" s="67" t="s">
        <v>136</v>
      </c>
      <c r="F21" s="68">
        <v>31.6231884057971</v>
      </c>
      <c r="G21" s="65"/>
      <c r="H21" s="69"/>
      <c r="I21" s="70"/>
      <c r="J21" s="70"/>
      <c r="K21" s="34" t="s">
        <v>65</v>
      </c>
      <c r="L21" s="77">
        <v>21</v>
      </c>
      <c r="M21" s="77"/>
      <c r="N21" s="72"/>
      <c r="O21" s="79" t="s">
        <v>331</v>
      </c>
      <c r="P21" s="81">
        <v>43595.484664351854</v>
      </c>
      <c r="Q21" s="79" t="s">
        <v>342</v>
      </c>
      <c r="R21" s="83" t="s">
        <v>501</v>
      </c>
      <c r="S21" s="79" t="s">
        <v>554</v>
      </c>
      <c r="T21" s="79" t="s">
        <v>576</v>
      </c>
      <c r="U21" s="79"/>
      <c r="V21" s="83" t="s">
        <v>714</v>
      </c>
      <c r="W21" s="81">
        <v>43595.484664351854</v>
      </c>
      <c r="X21" s="83" t="s">
        <v>768</v>
      </c>
      <c r="Y21" s="79"/>
      <c r="Z21" s="79"/>
      <c r="AA21" s="85" t="s">
        <v>1009</v>
      </c>
      <c r="AB21" s="79"/>
      <c r="AC21" s="79" t="b">
        <v>0</v>
      </c>
      <c r="AD21" s="79">
        <v>0</v>
      </c>
      <c r="AE21" s="85" t="s">
        <v>1243</v>
      </c>
      <c r="AF21" s="79" t="b">
        <v>0</v>
      </c>
      <c r="AG21" s="79" t="s">
        <v>1250</v>
      </c>
      <c r="AH21" s="79"/>
      <c r="AI21" s="85" t="s">
        <v>1243</v>
      </c>
      <c r="AJ21" s="79" t="b">
        <v>0</v>
      </c>
      <c r="AK21" s="79">
        <v>2</v>
      </c>
      <c r="AL21" s="85" t="s">
        <v>1202</v>
      </c>
      <c r="AM21" s="79" t="s">
        <v>1257</v>
      </c>
      <c r="AN21" s="79" t="b">
        <v>0</v>
      </c>
      <c r="AO21" s="85" t="s">
        <v>1202</v>
      </c>
      <c r="AP21" s="79" t="s">
        <v>176</v>
      </c>
      <c r="AQ21" s="79">
        <v>0</v>
      </c>
      <c r="AR21" s="79">
        <v>0</v>
      </c>
      <c r="AS21" s="79"/>
      <c r="AT21" s="79"/>
      <c r="AU21" s="79"/>
      <c r="AV21" s="79"/>
      <c r="AW21" s="79"/>
      <c r="AX21" s="79"/>
      <c r="AY21" s="79"/>
      <c r="AZ21" s="79"/>
      <c r="BA21">
        <v>2</v>
      </c>
      <c r="BB21" s="78" t="str">
        <f>REPLACE(INDEX(GroupVertices[Group],MATCH(Edges[[#This Row],[Vertex 1]],GroupVertices[Vertex],0)),1,1,"")</f>
        <v>2</v>
      </c>
      <c r="BC21" s="78" t="str">
        <f>REPLACE(INDEX(GroupVertices[Group],MATCH(Edges[[#This Row],[Vertex 2]],GroupVertices[Vertex],0)),1,1,"")</f>
        <v>1</v>
      </c>
      <c r="BD21" s="48">
        <v>0</v>
      </c>
      <c r="BE21" s="49">
        <v>0</v>
      </c>
      <c r="BF21" s="48">
        <v>0</v>
      </c>
      <c r="BG21" s="49">
        <v>0</v>
      </c>
      <c r="BH21" s="48">
        <v>0</v>
      </c>
      <c r="BI21" s="49">
        <v>0</v>
      </c>
      <c r="BJ21" s="48">
        <v>11</v>
      </c>
      <c r="BK21" s="49">
        <v>100</v>
      </c>
      <c r="BL21" s="48">
        <v>11</v>
      </c>
    </row>
    <row r="22" spans="1:64" ht="15">
      <c r="A22" s="64" t="s">
        <v>224</v>
      </c>
      <c r="B22" s="64" t="s">
        <v>266</v>
      </c>
      <c r="C22" s="65" t="s">
        <v>2928</v>
      </c>
      <c r="D22" s="66">
        <v>3</v>
      </c>
      <c r="E22" s="67" t="s">
        <v>132</v>
      </c>
      <c r="F22" s="68">
        <v>32</v>
      </c>
      <c r="G22" s="65"/>
      <c r="H22" s="69"/>
      <c r="I22" s="70"/>
      <c r="J22" s="70"/>
      <c r="K22" s="34" t="s">
        <v>65</v>
      </c>
      <c r="L22" s="77">
        <v>22</v>
      </c>
      <c r="M22" s="77"/>
      <c r="N22" s="72"/>
      <c r="O22" s="79" t="s">
        <v>331</v>
      </c>
      <c r="P22" s="81">
        <v>43594.34311342592</v>
      </c>
      <c r="Q22" s="79" t="s">
        <v>338</v>
      </c>
      <c r="R22" s="79"/>
      <c r="S22" s="79"/>
      <c r="T22" s="79" t="s">
        <v>573</v>
      </c>
      <c r="U22" s="79"/>
      <c r="V22" s="83" t="s">
        <v>715</v>
      </c>
      <c r="W22" s="81">
        <v>43594.34311342592</v>
      </c>
      <c r="X22" s="83" t="s">
        <v>769</v>
      </c>
      <c r="Y22" s="79"/>
      <c r="Z22" s="79"/>
      <c r="AA22" s="85" t="s">
        <v>1010</v>
      </c>
      <c r="AB22" s="79"/>
      <c r="AC22" s="79" t="b">
        <v>0</v>
      </c>
      <c r="AD22" s="79">
        <v>0</v>
      </c>
      <c r="AE22" s="85" t="s">
        <v>1243</v>
      </c>
      <c r="AF22" s="79" t="b">
        <v>0</v>
      </c>
      <c r="AG22" s="79" t="s">
        <v>1250</v>
      </c>
      <c r="AH22" s="79"/>
      <c r="AI22" s="85" t="s">
        <v>1243</v>
      </c>
      <c r="AJ22" s="79" t="b">
        <v>0</v>
      </c>
      <c r="AK22" s="79">
        <v>5</v>
      </c>
      <c r="AL22" s="85" t="s">
        <v>1083</v>
      </c>
      <c r="AM22" s="79" t="s">
        <v>1258</v>
      </c>
      <c r="AN22" s="79" t="b">
        <v>0</v>
      </c>
      <c r="AO22" s="85" t="s">
        <v>1083</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224</v>
      </c>
      <c r="B23" s="64" t="s">
        <v>267</v>
      </c>
      <c r="C23" s="65" t="s">
        <v>2928</v>
      </c>
      <c r="D23" s="66">
        <v>3</v>
      </c>
      <c r="E23" s="67" t="s">
        <v>132</v>
      </c>
      <c r="F23" s="68">
        <v>32</v>
      </c>
      <c r="G23" s="65"/>
      <c r="H23" s="69"/>
      <c r="I23" s="70"/>
      <c r="J23" s="70"/>
      <c r="K23" s="34" t="s">
        <v>65</v>
      </c>
      <c r="L23" s="77">
        <v>23</v>
      </c>
      <c r="M23" s="77"/>
      <c r="N23" s="72"/>
      <c r="O23" s="79" t="s">
        <v>331</v>
      </c>
      <c r="P23" s="81">
        <v>43594.34311342592</v>
      </c>
      <c r="Q23" s="79" t="s">
        <v>338</v>
      </c>
      <c r="R23" s="79"/>
      <c r="S23" s="79"/>
      <c r="T23" s="79" t="s">
        <v>573</v>
      </c>
      <c r="U23" s="79"/>
      <c r="V23" s="83" t="s">
        <v>715</v>
      </c>
      <c r="W23" s="81">
        <v>43594.34311342592</v>
      </c>
      <c r="X23" s="83" t="s">
        <v>769</v>
      </c>
      <c r="Y23" s="79"/>
      <c r="Z23" s="79"/>
      <c r="AA23" s="85" t="s">
        <v>1010</v>
      </c>
      <c r="AB23" s="79"/>
      <c r="AC23" s="79" t="b">
        <v>0</v>
      </c>
      <c r="AD23" s="79">
        <v>0</v>
      </c>
      <c r="AE23" s="85" t="s">
        <v>1243</v>
      </c>
      <c r="AF23" s="79" t="b">
        <v>0</v>
      </c>
      <c r="AG23" s="79" t="s">
        <v>1250</v>
      </c>
      <c r="AH23" s="79"/>
      <c r="AI23" s="85" t="s">
        <v>1243</v>
      </c>
      <c r="AJ23" s="79" t="b">
        <v>0</v>
      </c>
      <c r="AK23" s="79">
        <v>5</v>
      </c>
      <c r="AL23" s="85" t="s">
        <v>1083</v>
      </c>
      <c r="AM23" s="79" t="s">
        <v>1258</v>
      </c>
      <c r="AN23" s="79" t="b">
        <v>0</v>
      </c>
      <c r="AO23" s="85" t="s">
        <v>1083</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224</v>
      </c>
      <c r="B24" s="64" t="s">
        <v>268</v>
      </c>
      <c r="C24" s="65" t="s">
        <v>2928</v>
      </c>
      <c r="D24" s="66">
        <v>3</v>
      </c>
      <c r="E24" s="67" t="s">
        <v>132</v>
      </c>
      <c r="F24" s="68">
        <v>32</v>
      </c>
      <c r="G24" s="65"/>
      <c r="H24" s="69"/>
      <c r="I24" s="70"/>
      <c r="J24" s="70"/>
      <c r="K24" s="34" t="s">
        <v>65</v>
      </c>
      <c r="L24" s="77">
        <v>24</v>
      </c>
      <c r="M24" s="77"/>
      <c r="N24" s="72"/>
      <c r="O24" s="79" t="s">
        <v>331</v>
      </c>
      <c r="P24" s="81">
        <v>43594.34311342592</v>
      </c>
      <c r="Q24" s="79" t="s">
        <v>338</v>
      </c>
      <c r="R24" s="79"/>
      <c r="S24" s="79"/>
      <c r="T24" s="79" t="s">
        <v>573</v>
      </c>
      <c r="U24" s="79"/>
      <c r="V24" s="83" t="s">
        <v>715</v>
      </c>
      <c r="W24" s="81">
        <v>43594.34311342592</v>
      </c>
      <c r="X24" s="83" t="s">
        <v>769</v>
      </c>
      <c r="Y24" s="79"/>
      <c r="Z24" s="79"/>
      <c r="AA24" s="85" t="s">
        <v>1010</v>
      </c>
      <c r="AB24" s="79"/>
      <c r="AC24" s="79" t="b">
        <v>0</v>
      </c>
      <c r="AD24" s="79">
        <v>0</v>
      </c>
      <c r="AE24" s="85" t="s">
        <v>1243</v>
      </c>
      <c r="AF24" s="79" t="b">
        <v>0</v>
      </c>
      <c r="AG24" s="79" t="s">
        <v>1250</v>
      </c>
      <c r="AH24" s="79"/>
      <c r="AI24" s="85" t="s">
        <v>1243</v>
      </c>
      <c r="AJ24" s="79" t="b">
        <v>0</v>
      </c>
      <c r="AK24" s="79">
        <v>5</v>
      </c>
      <c r="AL24" s="85" t="s">
        <v>1083</v>
      </c>
      <c r="AM24" s="79" t="s">
        <v>1258</v>
      </c>
      <c r="AN24" s="79" t="b">
        <v>0</v>
      </c>
      <c r="AO24" s="85" t="s">
        <v>1083</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224</v>
      </c>
      <c r="B25" s="64" t="s">
        <v>259</v>
      </c>
      <c r="C25" s="65" t="s">
        <v>2928</v>
      </c>
      <c r="D25" s="66">
        <v>3.5833333333333335</v>
      </c>
      <c r="E25" s="67" t="s">
        <v>136</v>
      </c>
      <c r="F25" s="68">
        <v>31.6231884057971</v>
      </c>
      <c r="G25" s="65"/>
      <c r="H25" s="69"/>
      <c r="I25" s="70"/>
      <c r="J25" s="70"/>
      <c r="K25" s="34" t="s">
        <v>65</v>
      </c>
      <c r="L25" s="77">
        <v>25</v>
      </c>
      <c r="M25" s="77"/>
      <c r="N25" s="72"/>
      <c r="O25" s="79" t="s">
        <v>331</v>
      </c>
      <c r="P25" s="81">
        <v>43594.34311342592</v>
      </c>
      <c r="Q25" s="79" t="s">
        <v>338</v>
      </c>
      <c r="R25" s="79"/>
      <c r="S25" s="79"/>
      <c r="T25" s="79" t="s">
        <v>573</v>
      </c>
      <c r="U25" s="79"/>
      <c r="V25" s="83" t="s">
        <v>715</v>
      </c>
      <c r="W25" s="81">
        <v>43594.34311342592</v>
      </c>
      <c r="X25" s="83" t="s">
        <v>769</v>
      </c>
      <c r="Y25" s="79"/>
      <c r="Z25" s="79"/>
      <c r="AA25" s="85" t="s">
        <v>1010</v>
      </c>
      <c r="AB25" s="79"/>
      <c r="AC25" s="79" t="b">
        <v>0</v>
      </c>
      <c r="AD25" s="79">
        <v>0</v>
      </c>
      <c r="AE25" s="85" t="s">
        <v>1243</v>
      </c>
      <c r="AF25" s="79" t="b">
        <v>0</v>
      </c>
      <c r="AG25" s="79" t="s">
        <v>1250</v>
      </c>
      <c r="AH25" s="79"/>
      <c r="AI25" s="85" t="s">
        <v>1243</v>
      </c>
      <c r="AJ25" s="79" t="b">
        <v>0</v>
      </c>
      <c r="AK25" s="79">
        <v>5</v>
      </c>
      <c r="AL25" s="85" t="s">
        <v>1083</v>
      </c>
      <c r="AM25" s="79" t="s">
        <v>1258</v>
      </c>
      <c r="AN25" s="79" t="b">
        <v>0</v>
      </c>
      <c r="AO25" s="85" t="s">
        <v>1083</v>
      </c>
      <c r="AP25" s="79" t="s">
        <v>176</v>
      </c>
      <c r="AQ25" s="79">
        <v>0</v>
      </c>
      <c r="AR25" s="79">
        <v>0</v>
      </c>
      <c r="AS25" s="79"/>
      <c r="AT25" s="79"/>
      <c r="AU25" s="79"/>
      <c r="AV25" s="79"/>
      <c r="AW25" s="79"/>
      <c r="AX25" s="79"/>
      <c r="AY25" s="79"/>
      <c r="AZ25" s="79"/>
      <c r="BA25">
        <v>2</v>
      </c>
      <c r="BB25" s="78" t="str">
        <f>REPLACE(INDEX(GroupVertices[Group],MATCH(Edges[[#This Row],[Vertex 1]],GroupVertices[Vertex],0)),1,1,"")</f>
        <v>2</v>
      </c>
      <c r="BC25" s="78" t="str">
        <f>REPLACE(INDEX(GroupVertices[Group],MATCH(Edges[[#This Row],[Vertex 2]],GroupVertices[Vertex],0)),1,1,"")</f>
        <v>1</v>
      </c>
      <c r="BD25" s="48">
        <v>1</v>
      </c>
      <c r="BE25" s="49">
        <v>5.555555555555555</v>
      </c>
      <c r="BF25" s="48">
        <v>0</v>
      </c>
      <c r="BG25" s="49">
        <v>0</v>
      </c>
      <c r="BH25" s="48">
        <v>0</v>
      </c>
      <c r="BI25" s="49">
        <v>0</v>
      </c>
      <c r="BJ25" s="48">
        <v>17</v>
      </c>
      <c r="BK25" s="49">
        <v>94.44444444444444</v>
      </c>
      <c r="BL25" s="48">
        <v>18</v>
      </c>
    </row>
    <row r="26" spans="1:64" ht="15">
      <c r="A26" s="64" t="s">
        <v>224</v>
      </c>
      <c r="B26" s="64" t="s">
        <v>241</v>
      </c>
      <c r="C26" s="65" t="s">
        <v>2928</v>
      </c>
      <c r="D26" s="66">
        <v>3</v>
      </c>
      <c r="E26" s="67" t="s">
        <v>132</v>
      </c>
      <c r="F26" s="68">
        <v>32</v>
      </c>
      <c r="G26" s="65"/>
      <c r="H26" s="69"/>
      <c r="I26" s="70"/>
      <c r="J26" s="70"/>
      <c r="K26" s="34" t="s">
        <v>65</v>
      </c>
      <c r="L26" s="77">
        <v>26</v>
      </c>
      <c r="M26" s="77"/>
      <c r="N26" s="72"/>
      <c r="O26" s="79" t="s">
        <v>331</v>
      </c>
      <c r="P26" s="81">
        <v>43596.389861111114</v>
      </c>
      <c r="Q26" s="79" t="s">
        <v>343</v>
      </c>
      <c r="R26" s="79"/>
      <c r="S26" s="79"/>
      <c r="T26" s="79" t="s">
        <v>577</v>
      </c>
      <c r="U26" s="79"/>
      <c r="V26" s="83" t="s">
        <v>715</v>
      </c>
      <c r="W26" s="81">
        <v>43596.389861111114</v>
      </c>
      <c r="X26" s="83" t="s">
        <v>770</v>
      </c>
      <c r="Y26" s="79"/>
      <c r="Z26" s="79"/>
      <c r="AA26" s="85" t="s">
        <v>1011</v>
      </c>
      <c r="AB26" s="79"/>
      <c r="AC26" s="79" t="b">
        <v>0</v>
      </c>
      <c r="AD26" s="79">
        <v>0</v>
      </c>
      <c r="AE26" s="85" t="s">
        <v>1243</v>
      </c>
      <c r="AF26" s="79" t="b">
        <v>0</v>
      </c>
      <c r="AG26" s="79" t="s">
        <v>1250</v>
      </c>
      <c r="AH26" s="79"/>
      <c r="AI26" s="85" t="s">
        <v>1243</v>
      </c>
      <c r="AJ26" s="79" t="b">
        <v>0</v>
      </c>
      <c r="AK26" s="79">
        <v>5</v>
      </c>
      <c r="AL26" s="85" t="s">
        <v>1119</v>
      </c>
      <c r="AM26" s="79" t="s">
        <v>1260</v>
      </c>
      <c r="AN26" s="79" t="b">
        <v>0</v>
      </c>
      <c r="AO26" s="85" t="s">
        <v>1119</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3</v>
      </c>
      <c r="BD26" s="48">
        <v>0</v>
      </c>
      <c r="BE26" s="49">
        <v>0</v>
      </c>
      <c r="BF26" s="48">
        <v>0</v>
      </c>
      <c r="BG26" s="49">
        <v>0</v>
      </c>
      <c r="BH26" s="48">
        <v>0</v>
      </c>
      <c r="BI26" s="49">
        <v>0</v>
      </c>
      <c r="BJ26" s="48">
        <v>17</v>
      </c>
      <c r="BK26" s="49">
        <v>100</v>
      </c>
      <c r="BL26" s="48">
        <v>17</v>
      </c>
    </row>
    <row r="27" spans="1:64" ht="15">
      <c r="A27" s="64" t="s">
        <v>224</v>
      </c>
      <c r="B27" s="64" t="s">
        <v>259</v>
      </c>
      <c r="C27" s="65" t="s">
        <v>2928</v>
      </c>
      <c r="D27" s="66">
        <v>3.5833333333333335</v>
      </c>
      <c r="E27" s="67" t="s">
        <v>136</v>
      </c>
      <c r="F27" s="68">
        <v>31.6231884057971</v>
      </c>
      <c r="G27" s="65"/>
      <c r="H27" s="69"/>
      <c r="I27" s="70"/>
      <c r="J27" s="70"/>
      <c r="K27" s="34" t="s">
        <v>65</v>
      </c>
      <c r="L27" s="77">
        <v>27</v>
      </c>
      <c r="M27" s="77"/>
      <c r="N27" s="72"/>
      <c r="O27" s="79" t="s">
        <v>331</v>
      </c>
      <c r="P27" s="81">
        <v>43596.389861111114</v>
      </c>
      <c r="Q27" s="79" t="s">
        <v>343</v>
      </c>
      <c r="R27" s="79"/>
      <c r="S27" s="79"/>
      <c r="T27" s="79" t="s">
        <v>577</v>
      </c>
      <c r="U27" s="79"/>
      <c r="V27" s="83" t="s">
        <v>715</v>
      </c>
      <c r="W27" s="81">
        <v>43596.389861111114</v>
      </c>
      <c r="X27" s="83" t="s">
        <v>770</v>
      </c>
      <c r="Y27" s="79"/>
      <c r="Z27" s="79"/>
      <c r="AA27" s="85" t="s">
        <v>1011</v>
      </c>
      <c r="AB27" s="79"/>
      <c r="AC27" s="79" t="b">
        <v>0</v>
      </c>
      <c r="AD27" s="79">
        <v>0</v>
      </c>
      <c r="AE27" s="85" t="s">
        <v>1243</v>
      </c>
      <c r="AF27" s="79" t="b">
        <v>0</v>
      </c>
      <c r="AG27" s="79" t="s">
        <v>1250</v>
      </c>
      <c r="AH27" s="79"/>
      <c r="AI27" s="85" t="s">
        <v>1243</v>
      </c>
      <c r="AJ27" s="79" t="b">
        <v>0</v>
      </c>
      <c r="AK27" s="79">
        <v>5</v>
      </c>
      <c r="AL27" s="85" t="s">
        <v>1119</v>
      </c>
      <c r="AM27" s="79" t="s">
        <v>1260</v>
      </c>
      <c r="AN27" s="79" t="b">
        <v>0</v>
      </c>
      <c r="AO27" s="85" t="s">
        <v>1119</v>
      </c>
      <c r="AP27" s="79" t="s">
        <v>176</v>
      </c>
      <c r="AQ27" s="79">
        <v>0</v>
      </c>
      <c r="AR27" s="79">
        <v>0</v>
      </c>
      <c r="AS27" s="79"/>
      <c r="AT27" s="79"/>
      <c r="AU27" s="79"/>
      <c r="AV27" s="79"/>
      <c r="AW27" s="79"/>
      <c r="AX27" s="79"/>
      <c r="AY27" s="79"/>
      <c r="AZ27" s="79"/>
      <c r="BA27">
        <v>2</v>
      </c>
      <c r="BB27" s="78" t="str">
        <f>REPLACE(INDEX(GroupVertices[Group],MATCH(Edges[[#This Row],[Vertex 1]],GroupVertices[Vertex],0)),1,1,"")</f>
        <v>2</v>
      </c>
      <c r="BC27" s="78" t="str">
        <f>REPLACE(INDEX(GroupVertices[Group],MATCH(Edges[[#This Row],[Vertex 2]],GroupVertices[Vertex],0)),1,1,"")</f>
        <v>1</v>
      </c>
      <c r="BD27" s="48"/>
      <c r="BE27" s="49"/>
      <c r="BF27" s="48"/>
      <c r="BG27" s="49"/>
      <c r="BH27" s="48"/>
      <c r="BI27" s="49"/>
      <c r="BJ27" s="48"/>
      <c r="BK27" s="49"/>
      <c r="BL27" s="48"/>
    </row>
    <row r="28" spans="1:64" ht="15">
      <c r="A28" s="64" t="s">
        <v>225</v>
      </c>
      <c r="B28" s="64" t="s">
        <v>259</v>
      </c>
      <c r="C28" s="65" t="s">
        <v>2928</v>
      </c>
      <c r="D28" s="66">
        <v>3</v>
      </c>
      <c r="E28" s="67" t="s">
        <v>132</v>
      </c>
      <c r="F28" s="68">
        <v>32</v>
      </c>
      <c r="G28" s="65"/>
      <c r="H28" s="69"/>
      <c r="I28" s="70"/>
      <c r="J28" s="70"/>
      <c r="K28" s="34" t="s">
        <v>65</v>
      </c>
      <c r="L28" s="77">
        <v>28</v>
      </c>
      <c r="M28" s="77"/>
      <c r="N28" s="72"/>
      <c r="O28" s="79" t="s">
        <v>331</v>
      </c>
      <c r="P28" s="81">
        <v>43596.431342592594</v>
      </c>
      <c r="Q28" s="79" t="s">
        <v>344</v>
      </c>
      <c r="R28" s="79"/>
      <c r="S28" s="79"/>
      <c r="T28" s="79" t="s">
        <v>578</v>
      </c>
      <c r="U28" s="79"/>
      <c r="V28" s="83" t="s">
        <v>716</v>
      </c>
      <c r="W28" s="81">
        <v>43596.431342592594</v>
      </c>
      <c r="X28" s="83" t="s">
        <v>771</v>
      </c>
      <c r="Y28" s="79"/>
      <c r="Z28" s="79"/>
      <c r="AA28" s="85" t="s">
        <v>1012</v>
      </c>
      <c r="AB28" s="79"/>
      <c r="AC28" s="79" t="b">
        <v>0</v>
      </c>
      <c r="AD28" s="79">
        <v>0</v>
      </c>
      <c r="AE28" s="85" t="s">
        <v>1243</v>
      </c>
      <c r="AF28" s="79" t="b">
        <v>0</v>
      </c>
      <c r="AG28" s="79" t="s">
        <v>1250</v>
      </c>
      <c r="AH28" s="79"/>
      <c r="AI28" s="85" t="s">
        <v>1243</v>
      </c>
      <c r="AJ28" s="79" t="b">
        <v>0</v>
      </c>
      <c r="AK28" s="79">
        <v>6</v>
      </c>
      <c r="AL28" s="85" t="s">
        <v>1099</v>
      </c>
      <c r="AM28" s="79" t="s">
        <v>1261</v>
      </c>
      <c r="AN28" s="79" t="b">
        <v>0</v>
      </c>
      <c r="AO28" s="85" t="s">
        <v>1099</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12</v>
      </c>
      <c r="BK28" s="49">
        <v>100</v>
      </c>
      <c r="BL28" s="48">
        <v>12</v>
      </c>
    </row>
    <row r="29" spans="1:64" ht="15">
      <c r="A29" s="64" t="s">
        <v>226</v>
      </c>
      <c r="B29" s="64" t="s">
        <v>259</v>
      </c>
      <c r="C29" s="65" t="s">
        <v>2928</v>
      </c>
      <c r="D29" s="66">
        <v>3</v>
      </c>
      <c r="E29" s="67" t="s">
        <v>132</v>
      </c>
      <c r="F29" s="68">
        <v>32</v>
      </c>
      <c r="G29" s="65"/>
      <c r="H29" s="69"/>
      <c r="I29" s="70"/>
      <c r="J29" s="70"/>
      <c r="K29" s="34" t="s">
        <v>65</v>
      </c>
      <c r="L29" s="77">
        <v>29</v>
      </c>
      <c r="M29" s="77"/>
      <c r="N29" s="72"/>
      <c r="O29" s="79" t="s">
        <v>331</v>
      </c>
      <c r="P29" s="81">
        <v>43596.462118055555</v>
      </c>
      <c r="Q29" s="79" t="s">
        <v>344</v>
      </c>
      <c r="R29" s="79"/>
      <c r="S29" s="79"/>
      <c r="T29" s="79" t="s">
        <v>578</v>
      </c>
      <c r="U29" s="79"/>
      <c r="V29" s="83" t="s">
        <v>717</v>
      </c>
      <c r="W29" s="81">
        <v>43596.462118055555</v>
      </c>
      <c r="X29" s="83" t="s">
        <v>772</v>
      </c>
      <c r="Y29" s="79"/>
      <c r="Z29" s="79"/>
      <c r="AA29" s="85" t="s">
        <v>1013</v>
      </c>
      <c r="AB29" s="79"/>
      <c r="AC29" s="79" t="b">
        <v>0</v>
      </c>
      <c r="AD29" s="79">
        <v>0</v>
      </c>
      <c r="AE29" s="85" t="s">
        <v>1243</v>
      </c>
      <c r="AF29" s="79" t="b">
        <v>0</v>
      </c>
      <c r="AG29" s="79" t="s">
        <v>1250</v>
      </c>
      <c r="AH29" s="79"/>
      <c r="AI29" s="85" t="s">
        <v>1243</v>
      </c>
      <c r="AJ29" s="79" t="b">
        <v>0</v>
      </c>
      <c r="AK29" s="79">
        <v>6</v>
      </c>
      <c r="AL29" s="85" t="s">
        <v>1099</v>
      </c>
      <c r="AM29" s="79" t="s">
        <v>1257</v>
      </c>
      <c r="AN29" s="79" t="b">
        <v>0</v>
      </c>
      <c r="AO29" s="85" t="s">
        <v>1099</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12</v>
      </c>
      <c r="BK29" s="49">
        <v>100</v>
      </c>
      <c r="BL29" s="48">
        <v>12</v>
      </c>
    </row>
    <row r="30" spans="1:64" ht="15">
      <c r="A30" s="64" t="s">
        <v>227</v>
      </c>
      <c r="B30" s="64" t="s">
        <v>269</v>
      </c>
      <c r="C30" s="65" t="s">
        <v>2928</v>
      </c>
      <c r="D30" s="66">
        <v>3</v>
      </c>
      <c r="E30" s="67" t="s">
        <v>132</v>
      </c>
      <c r="F30" s="68">
        <v>32</v>
      </c>
      <c r="G30" s="65"/>
      <c r="H30" s="69"/>
      <c r="I30" s="70"/>
      <c r="J30" s="70"/>
      <c r="K30" s="34" t="s">
        <v>65</v>
      </c>
      <c r="L30" s="77">
        <v>30</v>
      </c>
      <c r="M30" s="77"/>
      <c r="N30" s="72"/>
      <c r="O30" s="79" t="s">
        <v>331</v>
      </c>
      <c r="P30" s="81">
        <v>43596.49743055556</v>
      </c>
      <c r="Q30" s="79" t="s">
        <v>345</v>
      </c>
      <c r="R30" s="79"/>
      <c r="S30" s="79"/>
      <c r="T30" s="79" t="s">
        <v>241</v>
      </c>
      <c r="U30" s="79"/>
      <c r="V30" s="83" t="s">
        <v>718</v>
      </c>
      <c r="W30" s="81">
        <v>43596.49743055556</v>
      </c>
      <c r="X30" s="83" t="s">
        <v>773</v>
      </c>
      <c r="Y30" s="79"/>
      <c r="Z30" s="79"/>
      <c r="AA30" s="85" t="s">
        <v>1014</v>
      </c>
      <c r="AB30" s="79"/>
      <c r="AC30" s="79" t="b">
        <v>0</v>
      </c>
      <c r="AD30" s="79">
        <v>0</v>
      </c>
      <c r="AE30" s="85" t="s">
        <v>1243</v>
      </c>
      <c r="AF30" s="79" t="b">
        <v>0</v>
      </c>
      <c r="AG30" s="79" t="s">
        <v>1250</v>
      </c>
      <c r="AH30" s="79"/>
      <c r="AI30" s="85" t="s">
        <v>1243</v>
      </c>
      <c r="AJ30" s="79" t="b">
        <v>0</v>
      </c>
      <c r="AK30" s="79">
        <v>9</v>
      </c>
      <c r="AL30" s="85" t="s">
        <v>1120</v>
      </c>
      <c r="AM30" s="79" t="s">
        <v>1257</v>
      </c>
      <c r="AN30" s="79" t="b">
        <v>0</v>
      </c>
      <c r="AO30" s="85" t="s">
        <v>1120</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0</v>
      </c>
      <c r="BE30" s="49">
        <v>0</v>
      </c>
      <c r="BF30" s="48">
        <v>0</v>
      </c>
      <c r="BG30" s="49">
        <v>0</v>
      </c>
      <c r="BH30" s="48">
        <v>0</v>
      </c>
      <c r="BI30" s="49">
        <v>0</v>
      </c>
      <c r="BJ30" s="48">
        <v>19</v>
      </c>
      <c r="BK30" s="49">
        <v>100</v>
      </c>
      <c r="BL30" s="48">
        <v>19</v>
      </c>
    </row>
    <row r="31" spans="1:64" ht="15">
      <c r="A31" s="64" t="s">
        <v>227</v>
      </c>
      <c r="B31" s="64" t="s">
        <v>241</v>
      </c>
      <c r="C31" s="65" t="s">
        <v>2928</v>
      </c>
      <c r="D31" s="66">
        <v>3</v>
      </c>
      <c r="E31" s="67" t="s">
        <v>132</v>
      </c>
      <c r="F31" s="68">
        <v>32</v>
      </c>
      <c r="G31" s="65"/>
      <c r="H31" s="69"/>
      <c r="I31" s="70"/>
      <c r="J31" s="70"/>
      <c r="K31" s="34" t="s">
        <v>65</v>
      </c>
      <c r="L31" s="77">
        <v>31</v>
      </c>
      <c r="M31" s="77"/>
      <c r="N31" s="72"/>
      <c r="O31" s="79" t="s">
        <v>331</v>
      </c>
      <c r="P31" s="81">
        <v>43596.49743055556</v>
      </c>
      <c r="Q31" s="79" t="s">
        <v>345</v>
      </c>
      <c r="R31" s="79"/>
      <c r="S31" s="79"/>
      <c r="T31" s="79" t="s">
        <v>241</v>
      </c>
      <c r="U31" s="79"/>
      <c r="V31" s="83" t="s">
        <v>718</v>
      </c>
      <c r="W31" s="81">
        <v>43596.49743055556</v>
      </c>
      <c r="X31" s="83" t="s">
        <v>773</v>
      </c>
      <c r="Y31" s="79"/>
      <c r="Z31" s="79"/>
      <c r="AA31" s="85" t="s">
        <v>1014</v>
      </c>
      <c r="AB31" s="79"/>
      <c r="AC31" s="79" t="b">
        <v>0</v>
      </c>
      <c r="AD31" s="79">
        <v>0</v>
      </c>
      <c r="AE31" s="85" t="s">
        <v>1243</v>
      </c>
      <c r="AF31" s="79" t="b">
        <v>0</v>
      </c>
      <c r="AG31" s="79" t="s">
        <v>1250</v>
      </c>
      <c r="AH31" s="79"/>
      <c r="AI31" s="85" t="s">
        <v>1243</v>
      </c>
      <c r="AJ31" s="79" t="b">
        <v>0</v>
      </c>
      <c r="AK31" s="79">
        <v>9</v>
      </c>
      <c r="AL31" s="85" t="s">
        <v>1120</v>
      </c>
      <c r="AM31" s="79" t="s">
        <v>1257</v>
      </c>
      <c r="AN31" s="79" t="b">
        <v>0</v>
      </c>
      <c r="AO31" s="85" t="s">
        <v>1120</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227</v>
      </c>
      <c r="B32" s="64" t="s">
        <v>259</v>
      </c>
      <c r="C32" s="65" t="s">
        <v>2928</v>
      </c>
      <c r="D32" s="66">
        <v>3</v>
      </c>
      <c r="E32" s="67" t="s">
        <v>132</v>
      </c>
      <c r="F32" s="68">
        <v>32</v>
      </c>
      <c r="G32" s="65"/>
      <c r="H32" s="69"/>
      <c r="I32" s="70"/>
      <c r="J32" s="70"/>
      <c r="K32" s="34" t="s">
        <v>65</v>
      </c>
      <c r="L32" s="77">
        <v>32</v>
      </c>
      <c r="M32" s="77"/>
      <c r="N32" s="72"/>
      <c r="O32" s="79" t="s">
        <v>331</v>
      </c>
      <c r="P32" s="81">
        <v>43596.49743055556</v>
      </c>
      <c r="Q32" s="79" t="s">
        <v>345</v>
      </c>
      <c r="R32" s="79"/>
      <c r="S32" s="79"/>
      <c r="T32" s="79" t="s">
        <v>241</v>
      </c>
      <c r="U32" s="79"/>
      <c r="V32" s="83" t="s">
        <v>718</v>
      </c>
      <c r="W32" s="81">
        <v>43596.49743055556</v>
      </c>
      <c r="X32" s="83" t="s">
        <v>773</v>
      </c>
      <c r="Y32" s="79"/>
      <c r="Z32" s="79"/>
      <c r="AA32" s="85" t="s">
        <v>1014</v>
      </c>
      <c r="AB32" s="79"/>
      <c r="AC32" s="79" t="b">
        <v>0</v>
      </c>
      <c r="AD32" s="79">
        <v>0</v>
      </c>
      <c r="AE32" s="85" t="s">
        <v>1243</v>
      </c>
      <c r="AF32" s="79" t="b">
        <v>0</v>
      </c>
      <c r="AG32" s="79" t="s">
        <v>1250</v>
      </c>
      <c r="AH32" s="79"/>
      <c r="AI32" s="85" t="s">
        <v>1243</v>
      </c>
      <c r="AJ32" s="79" t="b">
        <v>0</v>
      </c>
      <c r="AK32" s="79">
        <v>9</v>
      </c>
      <c r="AL32" s="85" t="s">
        <v>1120</v>
      </c>
      <c r="AM32" s="79" t="s">
        <v>1257</v>
      </c>
      <c r="AN32" s="79" t="b">
        <v>0</v>
      </c>
      <c r="AO32" s="85" t="s">
        <v>1120</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c r="BE32" s="49"/>
      <c r="BF32" s="48"/>
      <c r="BG32" s="49"/>
      <c r="BH32" s="48"/>
      <c r="BI32" s="49"/>
      <c r="BJ32" s="48"/>
      <c r="BK32" s="49"/>
      <c r="BL32" s="48"/>
    </row>
    <row r="33" spans="1:64" ht="15">
      <c r="A33" s="64" t="s">
        <v>228</v>
      </c>
      <c r="B33" s="64" t="s">
        <v>241</v>
      </c>
      <c r="C33" s="65" t="s">
        <v>2928</v>
      </c>
      <c r="D33" s="66">
        <v>3</v>
      </c>
      <c r="E33" s="67" t="s">
        <v>132</v>
      </c>
      <c r="F33" s="68">
        <v>32</v>
      </c>
      <c r="G33" s="65"/>
      <c r="H33" s="69"/>
      <c r="I33" s="70"/>
      <c r="J33" s="70"/>
      <c r="K33" s="34" t="s">
        <v>65</v>
      </c>
      <c r="L33" s="77">
        <v>33</v>
      </c>
      <c r="M33" s="77"/>
      <c r="N33" s="72"/>
      <c r="O33" s="79" t="s">
        <v>331</v>
      </c>
      <c r="P33" s="81">
        <v>43596.601319444446</v>
      </c>
      <c r="Q33" s="79" t="s">
        <v>343</v>
      </c>
      <c r="R33" s="79"/>
      <c r="S33" s="79"/>
      <c r="T33" s="79" t="s">
        <v>577</v>
      </c>
      <c r="U33" s="79"/>
      <c r="V33" s="83" t="s">
        <v>719</v>
      </c>
      <c r="W33" s="81">
        <v>43596.601319444446</v>
      </c>
      <c r="X33" s="83" t="s">
        <v>774</v>
      </c>
      <c r="Y33" s="79"/>
      <c r="Z33" s="79"/>
      <c r="AA33" s="85" t="s">
        <v>1015</v>
      </c>
      <c r="AB33" s="79"/>
      <c r="AC33" s="79" t="b">
        <v>0</v>
      </c>
      <c r="AD33" s="79">
        <v>0</v>
      </c>
      <c r="AE33" s="85" t="s">
        <v>1243</v>
      </c>
      <c r="AF33" s="79" t="b">
        <v>0</v>
      </c>
      <c r="AG33" s="79" t="s">
        <v>1250</v>
      </c>
      <c r="AH33" s="79"/>
      <c r="AI33" s="85" t="s">
        <v>1243</v>
      </c>
      <c r="AJ33" s="79" t="b">
        <v>0</v>
      </c>
      <c r="AK33" s="79">
        <v>5</v>
      </c>
      <c r="AL33" s="85" t="s">
        <v>1119</v>
      </c>
      <c r="AM33" s="79" t="s">
        <v>1257</v>
      </c>
      <c r="AN33" s="79" t="b">
        <v>0</v>
      </c>
      <c r="AO33" s="85" t="s">
        <v>1119</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228</v>
      </c>
      <c r="B34" s="64" t="s">
        <v>259</v>
      </c>
      <c r="C34" s="65" t="s">
        <v>2928</v>
      </c>
      <c r="D34" s="66">
        <v>3</v>
      </c>
      <c r="E34" s="67" t="s">
        <v>132</v>
      </c>
      <c r="F34" s="68">
        <v>32</v>
      </c>
      <c r="G34" s="65"/>
      <c r="H34" s="69"/>
      <c r="I34" s="70"/>
      <c r="J34" s="70"/>
      <c r="K34" s="34" t="s">
        <v>65</v>
      </c>
      <c r="L34" s="77">
        <v>34</v>
      </c>
      <c r="M34" s="77"/>
      <c r="N34" s="72"/>
      <c r="O34" s="79" t="s">
        <v>331</v>
      </c>
      <c r="P34" s="81">
        <v>43596.601319444446</v>
      </c>
      <c r="Q34" s="79" t="s">
        <v>343</v>
      </c>
      <c r="R34" s="79"/>
      <c r="S34" s="79"/>
      <c r="T34" s="79" t="s">
        <v>577</v>
      </c>
      <c r="U34" s="79"/>
      <c r="V34" s="83" t="s">
        <v>719</v>
      </c>
      <c r="W34" s="81">
        <v>43596.601319444446</v>
      </c>
      <c r="X34" s="83" t="s">
        <v>774</v>
      </c>
      <c r="Y34" s="79"/>
      <c r="Z34" s="79"/>
      <c r="AA34" s="85" t="s">
        <v>1015</v>
      </c>
      <c r="AB34" s="79"/>
      <c r="AC34" s="79" t="b">
        <v>0</v>
      </c>
      <c r="AD34" s="79">
        <v>0</v>
      </c>
      <c r="AE34" s="85" t="s">
        <v>1243</v>
      </c>
      <c r="AF34" s="79" t="b">
        <v>0</v>
      </c>
      <c r="AG34" s="79" t="s">
        <v>1250</v>
      </c>
      <c r="AH34" s="79"/>
      <c r="AI34" s="85" t="s">
        <v>1243</v>
      </c>
      <c r="AJ34" s="79" t="b">
        <v>0</v>
      </c>
      <c r="AK34" s="79">
        <v>5</v>
      </c>
      <c r="AL34" s="85" t="s">
        <v>1119</v>
      </c>
      <c r="AM34" s="79" t="s">
        <v>1257</v>
      </c>
      <c r="AN34" s="79" t="b">
        <v>0</v>
      </c>
      <c r="AO34" s="85" t="s">
        <v>1119</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1</v>
      </c>
      <c r="BD34" s="48">
        <v>0</v>
      </c>
      <c r="BE34" s="49">
        <v>0</v>
      </c>
      <c r="BF34" s="48">
        <v>0</v>
      </c>
      <c r="BG34" s="49">
        <v>0</v>
      </c>
      <c r="BH34" s="48">
        <v>0</v>
      </c>
      <c r="BI34" s="49">
        <v>0</v>
      </c>
      <c r="BJ34" s="48">
        <v>17</v>
      </c>
      <c r="BK34" s="49">
        <v>100</v>
      </c>
      <c r="BL34" s="48">
        <v>17</v>
      </c>
    </row>
    <row r="35" spans="1:64" ht="15">
      <c r="A35" s="64" t="s">
        <v>229</v>
      </c>
      <c r="B35" s="64" t="s">
        <v>259</v>
      </c>
      <c r="C35" s="65" t="s">
        <v>2928</v>
      </c>
      <c r="D35" s="66">
        <v>3</v>
      </c>
      <c r="E35" s="67" t="s">
        <v>132</v>
      </c>
      <c r="F35" s="68">
        <v>32</v>
      </c>
      <c r="G35" s="65"/>
      <c r="H35" s="69"/>
      <c r="I35" s="70"/>
      <c r="J35" s="70"/>
      <c r="K35" s="34" t="s">
        <v>65</v>
      </c>
      <c r="L35" s="77">
        <v>35</v>
      </c>
      <c r="M35" s="77"/>
      <c r="N35" s="72"/>
      <c r="O35" s="79" t="s">
        <v>331</v>
      </c>
      <c r="P35" s="81">
        <v>43596.68738425926</v>
      </c>
      <c r="Q35" s="79" t="s">
        <v>346</v>
      </c>
      <c r="R35" s="79"/>
      <c r="S35" s="79"/>
      <c r="T35" s="79" t="s">
        <v>579</v>
      </c>
      <c r="U35" s="79"/>
      <c r="V35" s="83" t="s">
        <v>720</v>
      </c>
      <c r="W35" s="81">
        <v>43596.68738425926</v>
      </c>
      <c r="X35" s="83" t="s">
        <v>775</v>
      </c>
      <c r="Y35" s="79"/>
      <c r="Z35" s="79"/>
      <c r="AA35" s="85" t="s">
        <v>1016</v>
      </c>
      <c r="AB35" s="79"/>
      <c r="AC35" s="79" t="b">
        <v>0</v>
      </c>
      <c r="AD35" s="79">
        <v>0</v>
      </c>
      <c r="AE35" s="85" t="s">
        <v>1243</v>
      </c>
      <c r="AF35" s="79" t="b">
        <v>0</v>
      </c>
      <c r="AG35" s="79" t="s">
        <v>1250</v>
      </c>
      <c r="AH35" s="79"/>
      <c r="AI35" s="85" t="s">
        <v>1243</v>
      </c>
      <c r="AJ35" s="79" t="b">
        <v>0</v>
      </c>
      <c r="AK35" s="79">
        <v>7</v>
      </c>
      <c r="AL35" s="85" t="s">
        <v>1101</v>
      </c>
      <c r="AM35" s="79" t="s">
        <v>1259</v>
      </c>
      <c r="AN35" s="79" t="b">
        <v>0</v>
      </c>
      <c r="AO35" s="85" t="s">
        <v>1101</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21</v>
      </c>
      <c r="BK35" s="49">
        <v>100</v>
      </c>
      <c r="BL35" s="48">
        <v>21</v>
      </c>
    </row>
    <row r="36" spans="1:64" ht="15">
      <c r="A36" s="64" t="s">
        <v>230</v>
      </c>
      <c r="B36" s="64" t="s">
        <v>259</v>
      </c>
      <c r="C36" s="65" t="s">
        <v>2928</v>
      </c>
      <c r="D36" s="66">
        <v>3.5833333333333335</v>
      </c>
      <c r="E36" s="67" t="s">
        <v>136</v>
      </c>
      <c r="F36" s="68">
        <v>31.6231884057971</v>
      </c>
      <c r="G36" s="65"/>
      <c r="H36" s="69"/>
      <c r="I36" s="70"/>
      <c r="J36" s="70"/>
      <c r="K36" s="34" t="s">
        <v>65</v>
      </c>
      <c r="L36" s="77">
        <v>36</v>
      </c>
      <c r="M36" s="77"/>
      <c r="N36" s="72"/>
      <c r="O36" s="79" t="s">
        <v>331</v>
      </c>
      <c r="P36" s="81">
        <v>43592.88783564815</v>
      </c>
      <c r="Q36" s="79" t="s">
        <v>337</v>
      </c>
      <c r="R36" s="79"/>
      <c r="S36" s="79"/>
      <c r="T36" s="79" t="s">
        <v>572</v>
      </c>
      <c r="U36" s="79"/>
      <c r="V36" s="83" t="s">
        <v>721</v>
      </c>
      <c r="W36" s="81">
        <v>43592.88783564815</v>
      </c>
      <c r="X36" s="83" t="s">
        <v>776</v>
      </c>
      <c r="Y36" s="79"/>
      <c r="Z36" s="79"/>
      <c r="AA36" s="85" t="s">
        <v>1017</v>
      </c>
      <c r="AB36" s="79"/>
      <c r="AC36" s="79" t="b">
        <v>0</v>
      </c>
      <c r="AD36" s="79">
        <v>0</v>
      </c>
      <c r="AE36" s="85" t="s">
        <v>1243</v>
      </c>
      <c r="AF36" s="79" t="b">
        <v>0</v>
      </c>
      <c r="AG36" s="79" t="s">
        <v>1250</v>
      </c>
      <c r="AH36" s="79"/>
      <c r="AI36" s="85" t="s">
        <v>1243</v>
      </c>
      <c r="AJ36" s="79" t="b">
        <v>0</v>
      </c>
      <c r="AK36" s="79">
        <v>2</v>
      </c>
      <c r="AL36" s="85" t="s">
        <v>1180</v>
      </c>
      <c r="AM36" s="79" t="s">
        <v>1262</v>
      </c>
      <c r="AN36" s="79" t="b">
        <v>0</v>
      </c>
      <c r="AO36" s="85" t="s">
        <v>1180</v>
      </c>
      <c r="AP36" s="79" t="s">
        <v>176</v>
      </c>
      <c r="AQ36" s="79">
        <v>0</v>
      </c>
      <c r="AR36" s="79">
        <v>0</v>
      </c>
      <c r="AS36" s="79"/>
      <c r="AT36" s="79"/>
      <c r="AU36" s="79"/>
      <c r="AV36" s="79"/>
      <c r="AW36" s="79"/>
      <c r="AX36" s="79"/>
      <c r="AY36" s="79"/>
      <c r="AZ36" s="79"/>
      <c r="BA36">
        <v>2</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22</v>
      </c>
      <c r="BK36" s="49">
        <v>100</v>
      </c>
      <c r="BL36" s="48">
        <v>22</v>
      </c>
    </row>
    <row r="37" spans="1:64" ht="15">
      <c r="A37" s="64" t="s">
        <v>230</v>
      </c>
      <c r="B37" s="64" t="s">
        <v>259</v>
      </c>
      <c r="C37" s="65" t="s">
        <v>2928</v>
      </c>
      <c r="D37" s="66">
        <v>3.5833333333333335</v>
      </c>
      <c r="E37" s="67" t="s">
        <v>136</v>
      </c>
      <c r="F37" s="68">
        <v>31.6231884057971</v>
      </c>
      <c r="G37" s="65"/>
      <c r="H37" s="69"/>
      <c r="I37" s="70"/>
      <c r="J37" s="70"/>
      <c r="K37" s="34" t="s">
        <v>65</v>
      </c>
      <c r="L37" s="77">
        <v>37</v>
      </c>
      <c r="M37" s="77"/>
      <c r="N37" s="72"/>
      <c r="O37" s="79" t="s">
        <v>331</v>
      </c>
      <c r="P37" s="81">
        <v>43596.887974537036</v>
      </c>
      <c r="Q37" s="79" t="s">
        <v>337</v>
      </c>
      <c r="R37" s="79"/>
      <c r="S37" s="79"/>
      <c r="T37" s="79" t="s">
        <v>572</v>
      </c>
      <c r="U37" s="79"/>
      <c r="V37" s="83" t="s">
        <v>721</v>
      </c>
      <c r="W37" s="81">
        <v>43596.887974537036</v>
      </c>
      <c r="X37" s="83" t="s">
        <v>777</v>
      </c>
      <c r="Y37" s="79"/>
      <c r="Z37" s="79"/>
      <c r="AA37" s="85" t="s">
        <v>1018</v>
      </c>
      <c r="AB37" s="79"/>
      <c r="AC37" s="79" t="b">
        <v>0</v>
      </c>
      <c r="AD37" s="79">
        <v>0</v>
      </c>
      <c r="AE37" s="85" t="s">
        <v>1243</v>
      </c>
      <c r="AF37" s="79" t="b">
        <v>0</v>
      </c>
      <c r="AG37" s="79" t="s">
        <v>1250</v>
      </c>
      <c r="AH37" s="79"/>
      <c r="AI37" s="85" t="s">
        <v>1243</v>
      </c>
      <c r="AJ37" s="79" t="b">
        <v>0</v>
      </c>
      <c r="AK37" s="79">
        <v>2</v>
      </c>
      <c r="AL37" s="85" t="s">
        <v>1213</v>
      </c>
      <c r="AM37" s="79" t="s">
        <v>1262</v>
      </c>
      <c r="AN37" s="79" t="b">
        <v>0</v>
      </c>
      <c r="AO37" s="85" t="s">
        <v>1213</v>
      </c>
      <c r="AP37" s="79" t="s">
        <v>176</v>
      </c>
      <c r="AQ37" s="79">
        <v>0</v>
      </c>
      <c r="AR37" s="79">
        <v>0</v>
      </c>
      <c r="AS37" s="79"/>
      <c r="AT37" s="79"/>
      <c r="AU37" s="79"/>
      <c r="AV37" s="79"/>
      <c r="AW37" s="79"/>
      <c r="AX37" s="79"/>
      <c r="AY37" s="79"/>
      <c r="AZ37" s="79"/>
      <c r="BA37">
        <v>2</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22</v>
      </c>
      <c r="BK37" s="49">
        <v>100</v>
      </c>
      <c r="BL37" s="48">
        <v>22</v>
      </c>
    </row>
    <row r="38" spans="1:64" ht="15">
      <c r="A38" s="64" t="s">
        <v>231</v>
      </c>
      <c r="B38" s="64" t="s">
        <v>259</v>
      </c>
      <c r="C38" s="65" t="s">
        <v>2928</v>
      </c>
      <c r="D38" s="66">
        <v>3.5833333333333335</v>
      </c>
      <c r="E38" s="67" t="s">
        <v>136</v>
      </c>
      <c r="F38" s="68">
        <v>31.6231884057971</v>
      </c>
      <c r="G38" s="65"/>
      <c r="H38" s="69"/>
      <c r="I38" s="70"/>
      <c r="J38" s="70"/>
      <c r="K38" s="34" t="s">
        <v>65</v>
      </c>
      <c r="L38" s="77">
        <v>38</v>
      </c>
      <c r="M38" s="77"/>
      <c r="N38" s="72"/>
      <c r="O38" s="79" t="s">
        <v>331</v>
      </c>
      <c r="P38" s="81">
        <v>43592.888333333336</v>
      </c>
      <c r="Q38" s="79" t="s">
        <v>337</v>
      </c>
      <c r="R38" s="79"/>
      <c r="S38" s="79"/>
      <c r="T38" s="79" t="s">
        <v>572</v>
      </c>
      <c r="U38" s="79"/>
      <c r="V38" s="83" t="s">
        <v>722</v>
      </c>
      <c r="W38" s="81">
        <v>43592.888333333336</v>
      </c>
      <c r="X38" s="83" t="s">
        <v>778</v>
      </c>
      <c r="Y38" s="79"/>
      <c r="Z38" s="79"/>
      <c r="AA38" s="85" t="s">
        <v>1019</v>
      </c>
      <c r="AB38" s="79"/>
      <c r="AC38" s="79" t="b">
        <v>0</v>
      </c>
      <c r="AD38" s="79">
        <v>0</v>
      </c>
      <c r="AE38" s="85" t="s">
        <v>1243</v>
      </c>
      <c r="AF38" s="79" t="b">
        <v>0</v>
      </c>
      <c r="AG38" s="79" t="s">
        <v>1250</v>
      </c>
      <c r="AH38" s="79"/>
      <c r="AI38" s="85" t="s">
        <v>1243</v>
      </c>
      <c r="AJ38" s="79" t="b">
        <v>0</v>
      </c>
      <c r="AK38" s="79">
        <v>2</v>
      </c>
      <c r="AL38" s="85" t="s">
        <v>1180</v>
      </c>
      <c r="AM38" s="79" t="s">
        <v>1263</v>
      </c>
      <c r="AN38" s="79" t="b">
        <v>0</v>
      </c>
      <c r="AO38" s="85" t="s">
        <v>1180</v>
      </c>
      <c r="AP38" s="79" t="s">
        <v>176</v>
      </c>
      <c r="AQ38" s="79">
        <v>0</v>
      </c>
      <c r="AR38" s="79">
        <v>0</v>
      </c>
      <c r="AS38" s="79"/>
      <c r="AT38" s="79"/>
      <c r="AU38" s="79"/>
      <c r="AV38" s="79"/>
      <c r="AW38" s="79"/>
      <c r="AX38" s="79"/>
      <c r="AY38" s="79"/>
      <c r="AZ38" s="79"/>
      <c r="BA38">
        <v>2</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22</v>
      </c>
      <c r="BK38" s="49">
        <v>100</v>
      </c>
      <c r="BL38" s="48">
        <v>22</v>
      </c>
    </row>
    <row r="39" spans="1:64" ht="15">
      <c r="A39" s="64" t="s">
        <v>231</v>
      </c>
      <c r="B39" s="64" t="s">
        <v>259</v>
      </c>
      <c r="C39" s="65" t="s">
        <v>2928</v>
      </c>
      <c r="D39" s="66">
        <v>3.5833333333333335</v>
      </c>
      <c r="E39" s="67" t="s">
        <v>136</v>
      </c>
      <c r="F39" s="68">
        <v>31.6231884057971</v>
      </c>
      <c r="G39" s="65"/>
      <c r="H39" s="69"/>
      <c r="I39" s="70"/>
      <c r="J39" s="70"/>
      <c r="K39" s="34" t="s">
        <v>65</v>
      </c>
      <c r="L39" s="77">
        <v>39</v>
      </c>
      <c r="M39" s="77"/>
      <c r="N39" s="72"/>
      <c r="O39" s="79" t="s">
        <v>331</v>
      </c>
      <c r="P39" s="81">
        <v>43596.888553240744</v>
      </c>
      <c r="Q39" s="79" t="s">
        <v>337</v>
      </c>
      <c r="R39" s="79"/>
      <c r="S39" s="79"/>
      <c r="T39" s="79" t="s">
        <v>572</v>
      </c>
      <c r="U39" s="79"/>
      <c r="V39" s="83" t="s">
        <v>722</v>
      </c>
      <c r="W39" s="81">
        <v>43596.888553240744</v>
      </c>
      <c r="X39" s="83" t="s">
        <v>779</v>
      </c>
      <c r="Y39" s="79"/>
      <c r="Z39" s="79"/>
      <c r="AA39" s="85" t="s">
        <v>1020</v>
      </c>
      <c r="AB39" s="79"/>
      <c r="AC39" s="79" t="b">
        <v>0</v>
      </c>
      <c r="AD39" s="79">
        <v>0</v>
      </c>
      <c r="AE39" s="85" t="s">
        <v>1243</v>
      </c>
      <c r="AF39" s="79" t="b">
        <v>0</v>
      </c>
      <c r="AG39" s="79" t="s">
        <v>1250</v>
      </c>
      <c r="AH39" s="79"/>
      <c r="AI39" s="85" t="s">
        <v>1243</v>
      </c>
      <c r="AJ39" s="79" t="b">
        <v>0</v>
      </c>
      <c r="AK39" s="79">
        <v>2</v>
      </c>
      <c r="AL39" s="85" t="s">
        <v>1213</v>
      </c>
      <c r="AM39" s="79" t="s">
        <v>1263</v>
      </c>
      <c r="AN39" s="79" t="b">
        <v>0</v>
      </c>
      <c r="AO39" s="85" t="s">
        <v>1213</v>
      </c>
      <c r="AP39" s="79" t="s">
        <v>176</v>
      </c>
      <c r="AQ39" s="79">
        <v>0</v>
      </c>
      <c r="AR39" s="79">
        <v>0</v>
      </c>
      <c r="AS39" s="79"/>
      <c r="AT39" s="79"/>
      <c r="AU39" s="79"/>
      <c r="AV39" s="79"/>
      <c r="AW39" s="79"/>
      <c r="AX39" s="79"/>
      <c r="AY39" s="79"/>
      <c r="AZ39" s="79"/>
      <c r="BA39">
        <v>2</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22</v>
      </c>
      <c r="BK39" s="49">
        <v>100</v>
      </c>
      <c r="BL39" s="48">
        <v>22</v>
      </c>
    </row>
    <row r="40" spans="1:64" ht="15">
      <c r="A40" s="64" t="s">
        <v>232</v>
      </c>
      <c r="B40" s="64" t="s">
        <v>270</v>
      </c>
      <c r="C40" s="65" t="s">
        <v>2928</v>
      </c>
      <c r="D40" s="66">
        <v>3</v>
      </c>
      <c r="E40" s="67" t="s">
        <v>132</v>
      </c>
      <c r="F40" s="68">
        <v>32</v>
      </c>
      <c r="G40" s="65"/>
      <c r="H40" s="69"/>
      <c r="I40" s="70"/>
      <c r="J40" s="70"/>
      <c r="K40" s="34" t="s">
        <v>65</v>
      </c>
      <c r="L40" s="77">
        <v>40</v>
      </c>
      <c r="M40" s="77"/>
      <c r="N40" s="72"/>
      <c r="O40" s="79" t="s">
        <v>331</v>
      </c>
      <c r="P40" s="81">
        <v>43596.02798611111</v>
      </c>
      <c r="Q40" s="79" t="s">
        <v>347</v>
      </c>
      <c r="R40" s="79"/>
      <c r="S40" s="79"/>
      <c r="T40" s="79" t="s">
        <v>580</v>
      </c>
      <c r="U40" s="79"/>
      <c r="V40" s="83" t="s">
        <v>723</v>
      </c>
      <c r="W40" s="81">
        <v>43596.02798611111</v>
      </c>
      <c r="X40" s="83" t="s">
        <v>780</v>
      </c>
      <c r="Y40" s="79"/>
      <c r="Z40" s="79"/>
      <c r="AA40" s="85" t="s">
        <v>1021</v>
      </c>
      <c r="AB40" s="79"/>
      <c r="AC40" s="79" t="b">
        <v>0</v>
      </c>
      <c r="AD40" s="79">
        <v>0</v>
      </c>
      <c r="AE40" s="85" t="s">
        <v>1243</v>
      </c>
      <c r="AF40" s="79" t="b">
        <v>0</v>
      </c>
      <c r="AG40" s="79" t="s">
        <v>1250</v>
      </c>
      <c r="AH40" s="79"/>
      <c r="AI40" s="85" t="s">
        <v>1243</v>
      </c>
      <c r="AJ40" s="79" t="b">
        <v>0</v>
      </c>
      <c r="AK40" s="79">
        <v>1</v>
      </c>
      <c r="AL40" s="85" t="s">
        <v>1086</v>
      </c>
      <c r="AM40" s="79" t="s">
        <v>1257</v>
      </c>
      <c r="AN40" s="79" t="b">
        <v>0</v>
      </c>
      <c r="AO40" s="85" t="s">
        <v>1086</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v>0</v>
      </c>
      <c r="BE40" s="49">
        <v>0</v>
      </c>
      <c r="BF40" s="48">
        <v>0</v>
      </c>
      <c r="BG40" s="49">
        <v>0</v>
      </c>
      <c r="BH40" s="48">
        <v>0</v>
      </c>
      <c r="BI40" s="49">
        <v>0</v>
      </c>
      <c r="BJ40" s="48">
        <v>19</v>
      </c>
      <c r="BK40" s="49">
        <v>100</v>
      </c>
      <c r="BL40" s="48">
        <v>19</v>
      </c>
    </row>
    <row r="41" spans="1:64" ht="15">
      <c r="A41" s="64" t="s">
        <v>233</v>
      </c>
      <c r="B41" s="64" t="s">
        <v>270</v>
      </c>
      <c r="C41" s="65" t="s">
        <v>2928</v>
      </c>
      <c r="D41" s="66">
        <v>3</v>
      </c>
      <c r="E41" s="67" t="s">
        <v>132</v>
      </c>
      <c r="F41" s="68">
        <v>32</v>
      </c>
      <c r="G41" s="65"/>
      <c r="H41" s="69"/>
      <c r="I41" s="70"/>
      <c r="J41" s="70"/>
      <c r="K41" s="34" t="s">
        <v>65</v>
      </c>
      <c r="L41" s="77">
        <v>41</v>
      </c>
      <c r="M41" s="77"/>
      <c r="N41" s="72"/>
      <c r="O41" s="79" t="s">
        <v>331</v>
      </c>
      <c r="P41" s="81">
        <v>43597.36986111111</v>
      </c>
      <c r="Q41" s="79" t="s">
        <v>347</v>
      </c>
      <c r="R41" s="79"/>
      <c r="S41" s="79"/>
      <c r="T41" s="79" t="s">
        <v>580</v>
      </c>
      <c r="U41" s="79"/>
      <c r="V41" s="83" t="s">
        <v>724</v>
      </c>
      <c r="W41" s="81">
        <v>43597.36986111111</v>
      </c>
      <c r="X41" s="83" t="s">
        <v>781</v>
      </c>
      <c r="Y41" s="79"/>
      <c r="Z41" s="79"/>
      <c r="AA41" s="85" t="s">
        <v>1022</v>
      </c>
      <c r="AB41" s="79"/>
      <c r="AC41" s="79" t="b">
        <v>0</v>
      </c>
      <c r="AD41" s="79">
        <v>0</v>
      </c>
      <c r="AE41" s="85" t="s">
        <v>1243</v>
      </c>
      <c r="AF41" s="79" t="b">
        <v>0</v>
      </c>
      <c r="AG41" s="79" t="s">
        <v>1250</v>
      </c>
      <c r="AH41" s="79"/>
      <c r="AI41" s="85" t="s">
        <v>1243</v>
      </c>
      <c r="AJ41" s="79" t="b">
        <v>0</v>
      </c>
      <c r="AK41" s="79">
        <v>1</v>
      </c>
      <c r="AL41" s="85" t="s">
        <v>1087</v>
      </c>
      <c r="AM41" s="79" t="s">
        <v>1257</v>
      </c>
      <c r="AN41" s="79" t="b">
        <v>0</v>
      </c>
      <c r="AO41" s="85" t="s">
        <v>1087</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c r="BE41" s="49"/>
      <c r="BF41" s="48"/>
      <c r="BG41" s="49"/>
      <c r="BH41" s="48"/>
      <c r="BI41" s="49"/>
      <c r="BJ41" s="48"/>
      <c r="BK41" s="49"/>
      <c r="BL41" s="48"/>
    </row>
    <row r="42" spans="1:64" ht="15">
      <c r="A42" s="64" t="s">
        <v>233</v>
      </c>
      <c r="B42" s="64" t="s">
        <v>259</v>
      </c>
      <c r="C42" s="65" t="s">
        <v>2928</v>
      </c>
      <c r="D42" s="66">
        <v>3</v>
      </c>
      <c r="E42" s="67" t="s">
        <v>132</v>
      </c>
      <c r="F42" s="68">
        <v>32</v>
      </c>
      <c r="G42" s="65"/>
      <c r="H42" s="69"/>
      <c r="I42" s="70"/>
      <c r="J42" s="70"/>
      <c r="K42" s="34" t="s">
        <v>65</v>
      </c>
      <c r="L42" s="77">
        <v>42</v>
      </c>
      <c r="M42" s="77"/>
      <c r="N42" s="72"/>
      <c r="O42" s="79" t="s">
        <v>331</v>
      </c>
      <c r="P42" s="81">
        <v>43597.36986111111</v>
      </c>
      <c r="Q42" s="79" t="s">
        <v>347</v>
      </c>
      <c r="R42" s="79"/>
      <c r="S42" s="79"/>
      <c r="T42" s="79" t="s">
        <v>580</v>
      </c>
      <c r="U42" s="79"/>
      <c r="V42" s="83" t="s">
        <v>724</v>
      </c>
      <c r="W42" s="81">
        <v>43597.36986111111</v>
      </c>
      <c r="X42" s="83" t="s">
        <v>781</v>
      </c>
      <c r="Y42" s="79"/>
      <c r="Z42" s="79"/>
      <c r="AA42" s="85" t="s">
        <v>1022</v>
      </c>
      <c r="AB42" s="79"/>
      <c r="AC42" s="79" t="b">
        <v>0</v>
      </c>
      <c r="AD42" s="79">
        <v>0</v>
      </c>
      <c r="AE42" s="85" t="s">
        <v>1243</v>
      </c>
      <c r="AF42" s="79" t="b">
        <v>0</v>
      </c>
      <c r="AG42" s="79" t="s">
        <v>1250</v>
      </c>
      <c r="AH42" s="79"/>
      <c r="AI42" s="85" t="s">
        <v>1243</v>
      </c>
      <c r="AJ42" s="79" t="b">
        <v>0</v>
      </c>
      <c r="AK42" s="79">
        <v>1</v>
      </c>
      <c r="AL42" s="85" t="s">
        <v>1087</v>
      </c>
      <c r="AM42" s="79" t="s">
        <v>1257</v>
      </c>
      <c r="AN42" s="79" t="b">
        <v>0</v>
      </c>
      <c r="AO42" s="85" t="s">
        <v>1087</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1</v>
      </c>
      <c r="BD42" s="48">
        <v>0</v>
      </c>
      <c r="BE42" s="49">
        <v>0</v>
      </c>
      <c r="BF42" s="48">
        <v>0</v>
      </c>
      <c r="BG42" s="49">
        <v>0</v>
      </c>
      <c r="BH42" s="48">
        <v>0</v>
      </c>
      <c r="BI42" s="49">
        <v>0</v>
      </c>
      <c r="BJ42" s="48">
        <v>19</v>
      </c>
      <c r="BK42" s="49">
        <v>100</v>
      </c>
      <c r="BL42" s="48">
        <v>19</v>
      </c>
    </row>
    <row r="43" spans="1:64" ht="15">
      <c r="A43" s="64" t="s">
        <v>234</v>
      </c>
      <c r="B43" s="64" t="s">
        <v>259</v>
      </c>
      <c r="C43" s="65" t="s">
        <v>2928</v>
      </c>
      <c r="D43" s="66">
        <v>3</v>
      </c>
      <c r="E43" s="67" t="s">
        <v>132</v>
      </c>
      <c r="F43" s="68">
        <v>32</v>
      </c>
      <c r="G43" s="65"/>
      <c r="H43" s="69"/>
      <c r="I43" s="70"/>
      <c r="J43" s="70"/>
      <c r="K43" s="34" t="s">
        <v>65</v>
      </c>
      <c r="L43" s="77">
        <v>43</v>
      </c>
      <c r="M43" s="77"/>
      <c r="N43" s="72"/>
      <c r="O43" s="79" t="s">
        <v>331</v>
      </c>
      <c r="P43" s="81">
        <v>43597.50991898148</v>
      </c>
      <c r="Q43" s="79" t="s">
        <v>348</v>
      </c>
      <c r="R43" s="79"/>
      <c r="S43" s="79"/>
      <c r="T43" s="79" t="s">
        <v>581</v>
      </c>
      <c r="U43" s="79"/>
      <c r="V43" s="83" t="s">
        <v>725</v>
      </c>
      <c r="W43" s="81">
        <v>43597.50991898148</v>
      </c>
      <c r="X43" s="83" t="s">
        <v>782</v>
      </c>
      <c r="Y43" s="79"/>
      <c r="Z43" s="79"/>
      <c r="AA43" s="85" t="s">
        <v>1023</v>
      </c>
      <c r="AB43" s="79"/>
      <c r="AC43" s="79" t="b">
        <v>0</v>
      </c>
      <c r="AD43" s="79">
        <v>0</v>
      </c>
      <c r="AE43" s="85" t="s">
        <v>1243</v>
      </c>
      <c r="AF43" s="79" t="b">
        <v>0</v>
      </c>
      <c r="AG43" s="79" t="s">
        <v>1251</v>
      </c>
      <c r="AH43" s="79"/>
      <c r="AI43" s="85" t="s">
        <v>1243</v>
      </c>
      <c r="AJ43" s="79" t="b">
        <v>0</v>
      </c>
      <c r="AK43" s="79">
        <v>2</v>
      </c>
      <c r="AL43" s="85" t="s">
        <v>1218</v>
      </c>
      <c r="AM43" s="79" t="s">
        <v>1264</v>
      </c>
      <c r="AN43" s="79" t="b">
        <v>0</v>
      </c>
      <c r="AO43" s="85" t="s">
        <v>1218</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22</v>
      </c>
      <c r="BK43" s="49">
        <v>100</v>
      </c>
      <c r="BL43" s="48">
        <v>22</v>
      </c>
    </row>
    <row r="44" spans="1:64" ht="15">
      <c r="A44" s="64" t="s">
        <v>235</v>
      </c>
      <c r="B44" s="64" t="s">
        <v>259</v>
      </c>
      <c r="C44" s="65" t="s">
        <v>2928</v>
      </c>
      <c r="D44" s="66">
        <v>3</v>
      </c>
      <c r="E44" s="67" t="s">
        <v>132</v>
      </c>
      <c r="F44" s="68">
        <v>32</v>
      </c>
      <c r="G44" s="65"/>
      <c r="H44" s="69"/>
      <c r="I44" s="70"/>
      <c r="J44" s="70"/>
      <c r="K44" s="34" t="s">
        <v>65</v>
      </c>
      <c r="L44" s="77">
        <v>44</v>
      </c>
      <c r="M44" s="77"/>
      <c r="N44" s="72"/>
      <c r="O44" s="79" t="s">
        <v>331</v>
      </c>
      <c r="P44" s="81">
        <v>43597.63438657407</v>
      </c>
      <c r="Q44" s="79" t="s">
        <v>346</v>
      </c>
      <c r="R44" s="79"/>
      <c r="S44" s="79"/>
      <c r="T44" s="79" t="s">
        <v>579</v>
      </c>
      <c r="U44" s="79"/>
      <c r="V44" s="83" t="s">
        <v>726</v>
      </c>
      <c r="W44" s="81">
        <v>43597.63438657407</v>
      </c>
      <c r="X44" s="83" t="s">
        <v>783</v>
      </c>
      <c r="Y44" s="79"/>
      <c r="Z44" s="79"/>
      <c r="AA44" s="85" t="s">
        <v>1024</v>
      </c>
      <c r="AB44" s="79"/>
      <c r="AC44" s="79" t="b">
        <v>0</v>
      </c>
      <c r="AD44" s="79">
        <v>0</v>
      </c>
      <c r="AE44" s="85" t="s">
        <v>1243</v>
      </c>
      <c r="AF44" s="79" t="b">
        <v>0</v>
      </c>
      <c r="AG44" s="79" t="s">
        <v>1250</v>
      </c>
      <c r="AH44" s="79"/>
      <c r="AI44" s="85" t="s">
        <v>1243</v>
      </c>
      <c r="AJ44" s="79" t="b">
        <v>0</v>
      </c>
      <c r="AK44" s="79">
        <v>7</v>
      </c>
      <c r="AL44" s="85" t="s">
        <v>1101</v>
      </c>
      <c r="AM44" s="79" t="s">
        <v>1257</v>
      </c>
      <c r="AN44" s="79" t="b">
        <v>0</v>
      </c>
      <c r="AO44" s="85" t="s">
        <v>1101</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21</v>
      </c>
      <c r="BK44" s="49">
        <v>100</v>
      </c>
      <c r="BL44" s="48">
        <v>21</v>
      </c>
    </row>
    <row r="45" spans="1:64" ht="15">
      <c r="A45" s="64" t="s">
        <v>236</v>
      </c>
      <c r="B45" s="64" t="s">
        <v>269</v>
      </c>
      <c r="C45" s="65" t="s">
        <v>2928</v>
      </c>
      <c r="D45" s="66">
        <v>3</v>
      </c>
      <c r="E45" s="67" t="s">
        <v>132</v>
      </c>
      <c r="F45" s="68">
        <v>32</v>
      </c>
      <c r="G45" s="65"/>
      <c r="H45" s="69"/>
      <c r="I45" s="70"/>
      <c r="J45" s="70"/>
      <c r="K45" s="34" t="s">
        <v>65</v>
      </c>
      <c r="L45" s="77">
        <v>45</v>
      </c>
      <c r="M45" s="77"/>
      <c r="N45" s="72"/>
      <c r="O45" s="79" t="s">
        <v>331</v>
      </c>
      <c r="P45" s="81">
        <v>43596.49821759259</v>
      </c>
      <c r="Q45" s="79" t="s">
        <v>345</v>
      </c>
      <c r="R45" s="79"/>
      <c r="S45" s="79"/>
      <c r="T45" s="79" t="s">
        <v>241</v>
      </c>
      <c r="U45" s="79"/>
      <c r="V45" s="83" t="s">
        <v>727</v>
      </c>
      <c r="W45" s="81">
        <v>43596.49821759259</v>
      </c>
      <c r="X45" s="83" t="s">
        <v>784</v>
      </c>
      <c r="Y45" s="79"/>
      <c r="Z45" s="79"/>
      <c r="AA45" s="85" t="s">
        <v>1025</v>
      </c>
      <c r="AB45" s="79"/>
      <c r="AC45" s="79" t="b">
        <v>0</v>
      </c>
      <c r="AD45" s="79">
        <v>0</v>
      </c>
      <c r="AE45" s="85" t="s">
        <v>1243</v>
      </c>
      <c r="AF45" s="79" t="b">
        <v>0</v>
      </c>
      <c r="AG45" s="79" t="s">
        <v>1250</v>
      </c>
      <c r="AH45" s="79"/>
      <c r="AI45" s="85" t="s">
        <v>1243</v>
      </c>
      <c r="AJ45" s="79" t="b">
        <v>0</v>
      </c>
      <c r="AK45" s="79">
        <v>9</v>
      </c>
      <c r="AL45" s="85" t="s">
        <v>1120</v>
      </c>
      <c r="AM45" s="79" t="s">
        <v>1259</v>
      </c>
      <c r="AN45" s="79" t="b">
        <v>0</v>
      </c>
      <c r="AO45" s="85" t="s">
        <v>1120</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237</v>
      </c>
      <c r="B46" s="64" t="s">
        <v>269</v>
      </c>
      <c r="C46" s="65" t="s">
        <v>2928</v>
      </c>
      <c r="D46" s="66">
        <v>3</v>
      </c>
      <c r="E46" s="67" t="s">
        <v>132</v>
      </c>
      <c r="F46" s="68">
        <v>32</v>
      </c>
      <c r="G46" s="65"/>
      <c r="H46" s="69"/>
      <c r="I46" s="70"/>
      <c r="J46" s="70"/>
      <c r="K46" s="34" t="s">
        <v>65</v>
      </c>
      <c r="L46" s="77">
        <v>46</v>
      </c>
      <c r="M46" s="77"/>
      <c r="N46" s="72"/>
      <c r="O46" s="79" t="s">
        <v>331</v>
      </c>
      <c r="P46" s="81">
        <v>43596.4628125</v>
      </c>
      <c r="Q46" s="79" t="s">
        <v>345</v>
      </c>
      <c r="R46" s="79"/>
      <c r="S46" s="79"/>
      <c r="T46" s="79" t="s">
        <v>241</v>
      </c>
      <c r="U46" s="79"/>
      <c r="V46" s="83" t="s">
        <v>728</v>
      </c>
      <c r="W46" s="81">
        <v>43596.4628125</v>
      </c>
      <c r="X46" s="83" t="s">
        <v>785</v>
      </c>
      <c r="Y46" s="79"/>
      <c r="Z46" s="79"/>
      <c r="AA46" s="85" t="s">
        <v>1026</v>
      </c>
      <c r="AB46" s="79"/>
      <c r="AC46" s="79" t="b">
        <v>0</v>
      </c>
      <c r="AD46" s="79">
        <v>0</v>
      </c>
      <c r="AE46" s="85" t="s">
        <v>1243</v>
      </c>
      <c r="AF46" s="79" t="b">
        <v>0</v>
      </c>
      <c r="AG46" s="79" t="s">
        <v>1250</v>
      </c>
      <c r="AH46" s="79"/>
      <c r="AI46" s="85" t="s">
        <v>1243</v>
      </c>
      <c r="AJ46" s="79" t="b">
        <v>0</v>
      </c>
      <c r="AK46" s="79">
        <v>9</v>
      </c>
      <c r="AL46" s="85" t="s">
        <v>1120</v>
      </c>
      <c r="AM46" s="79" t="s">
        <v>1257</v>
      </c>
      <c r="AN46" s="79" t="b">
        <v>0</v>
      </c>
      <c r="AO46" s="85" t="s">
        <v>1120</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238</v>
      </c>
      <c r="B47" s="64" t="s">
        <v>269</v>
      </c>
      <c r="C47" s="65" t="s">
        <v>2928</v>
      </c>
      <c r="D47" s="66">
        <v>3</v>
      </c>
      <c r="E47" s="67" t="s">
        <v>132</v>
      </c>
      <c r="F47" s="68">
        <v>32</v>
      </c>
      <c r="G47" s="65"/>
      <c r="H47" s="69"/>
      <c r="I47" s="70"/>
      <c r="J47" s="70"/>
      <c r="K47" s="34" t="s">
        <v>65</v>
      </c>
      <c r="L47" s="77">
        <v>47</v>
      </c>
      <c r="M47" s="77"/>
      <c r="N47" s="72"/>
      <c r="O47" s="79" t="s">
        <v>331</v>
      </c>
      <c r="P47" s="81">
        <v>43596.45935185185</v>
      </c>
      <c r="Q47" s="79" t="s">
        <v>345</v>
      </c>
      <c r="R47" s="79"/>
      <c r="S47" s="79"/>
      <c r="T47" s="79" t="s">
        <v>241</v>
      </c>
      <c r="U47" s="79"/>
      <c r="V47" s="83" t="s">
        <v>729</v>
      </c>
      <c r="W47" s="81">
        <v>43596.45935185185</v>
      </c>
      <c r="X47" s="83" t="s">
        <v>786</v>
      </c>
      <c r="Y47" s="79"/>
      <c r="Z47" s="79"/>
      <c r="AA47" s="85" t="s">
        <v>1027</v>
      </c>
      <c r="AB47" s="79"/>
      <c r="AC47" s="79" t="b">
        <v>0</v>
      </c>
      <c r="AD47" s="79">
        <v>0</v>
      </c>
      <c r="AE47" s="85" t="s">
        <v>1243</v>
      </c>
      <c r="AF47" s="79" t="b">
        <v>0</v>
      </c>
      <c r="AG47" s="79" t="s">
        <v>1250</v>
      </c>
      <c r="AH47" s="79"/>
      <c r="AI47" s="85" t="s">
        <v>1243</v>
      </c>
      <c r="AJ47" s="79" t="b">
        <v>0</v>
      </c>
      <c r="AK47" s="79">
        <v>9</v>
      </c>
      <c r="AL47" s="85" t="s">
        <v>1120</v>
      </c>
      <c r="AM47" s="79" t="s">
        <v>1257</v>
      </c>
      <c r="AN47" s="79" t="b">
        <v>0</v>
      </c>
      <c r="AO47" s="85" t="s">
        <v>1120</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239</v>
      </c>
      <c r="B48" s="64" t="s">
        <v>269</v>
      </c>
      <c r="C48" s="65" t="s">
        <v>2928</v>
      </c>
      <c r="D48" s="66">
        <v>3</v>
      </c>
      <c r="E48" s="67" t="s">
        <v>132</v>
      </c>
      <c r="F48" s="68">
        <v>32</v>
      </c>
      <c r="G48" s="65"/>
      <c r="H48" s="69"/>
      <c r="I48" s="70"/>
      <c r="J48" s="70"/>
      <c r="K48" s="34" t="s">
        <v>65</v>
      </c>
      <c r="L48" s="77">
        <v>48</v>
      </c>
      <c r="M48" s="77"/>
      <c r="N48" s="72"/>
      <c r="O48" s="79" t="s">
        <v>331</v>
      </c>
      <c r="P48" s="81">
        <v>43596.46600694444</v>
      </c>
      <c r="Q48" s="79" t="s">
        <v>345</v>
      </c>
      <c r="R48" s="79"/>
      <c r="S48" s="79"/>
      <c r="T48" s="79" t="s">
        <v>241</v>
      </c>
      <c r="U48" s="79"/>
      <c r="V48" s="83" t="s">
        <v>730</v>
      </c>
      <c r="W48" s="81">
        <v>43596.46600694444</v>
      </c>
      <c r="X48" s="83" t="s">
        <v>787</v>
      </c>
      <c r="Y48" s="79"/>
      <c r="Z48" s="79"/>
      <c r="AA48" s="85" t="s">
        <v>1028</v>
      </c>
      <c r="AB48" s="79"/>
      <c r="AC48" s="79" t="b">
        <v>0</v>
      </c>
      <c r="AD48" s="79">
        <v>0</v>
      </c>
      <c r="AE48" s="85" t="s">
        <v>1243</v>
      </c>
      <c r="AF48" s="79" t="b">
        <v>0</v>
      </c>
      <c r="AG48" s="79" t="s">
        <v>1250</v>
      </c>
      <c r="AH48" s="79"/>
      <c r="AI48" s="85" t="s">
        <v>1243</v>
      </c>
      <c r="AJ48" s="79" t="b">
        <v>0</v>
      </c>
      <c r="AK48" s="79">
        <v>9</v>
      </c>
      <c r="AL48" s="85" t="s">
        <v>1120</v>
      </c>
      <c r="AM48" s="79" t="s">
        <v>1259</v>
      </c>
      <c r="AN48" s="79" t="b">
        <v>0</v>
      </c>
      <c r="AO48" s="85" t="s">
        <v>1120</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240</v>
      </c>
      <c r="B49" s="64" t="s">
        <v>269</v>
      </c>
      <c r="C49" s="65" t="s">
        <v>2928</v>
      </c>
      <c r="D49" s="66">
        <v>3</v>
      </c>
      <c r="E49" s="67" t="s">
        <v>132</v>
      </c>
      <c r="F49" s="68">
        <v>32</v>
      </c>
      <c r="G49" s="65"/>
      <c r="H49" s="69"/>
      <c r="I49" s="70"/>
      <c r="J49" s="70"/>
      <c r="K49" s="34" t="s">
        <v>65</v>
      </c>
      <c r="L49" s="77">
        <v>49</v>
      </c>
      <c r="M49" s="77"/>
      <c r="N49" s="72"/>
      <c r="O49" s="79" t="s">
        <v>331</v>
      </c>
      <c r="P49" s="81">
        <v>43596.46371527778</v>
      </c>
      <c r="Q49" s="79" t="s">
        <v>345</v>
      </c>
      <c r="R49" s="79"/>
      <c r="S49" s="79"/>
      <c r="T49" s="79" t="s">
        <v>241</v>
      </c>
      <c r="U49" s="79"/>
      <c r="V49" s="83" t="s">
        <v>731</v>
      </c>
      <c r="W49" s="81">
        <v>43596.46371527778</v>
      </c>
      <c r="X49" s="83" t="s">
        <v>788</v>
      </c>
      <c r="Y49" s="79"/>
      <c r="Z49" s="79"/>
      <c r="AA49" s="85" t="s">
        <v>1029</v>
      </c>
      <c r="AB49" s="79"/>
      <c r="AC49" s="79" t="b">
        <v>0</v>
      </c>
      <c r="AD49" s="79">
        <v>0</v>
      </c>
      <c r="AE49" s="85" t="s">
        <v>1243</v>
      </c>
      <c r="AF49" s="79" t="b">
        <v>0</v>
      </c>
      <c r="AG49" s="79" t="s">
        <v>1250</v>
      </c>
      <c r="AH49" s="79"/>
      <c r="AI49" s="85" t="s">
        <v>1243</v>
      </c>
      <c r="AJ49" s="79" t="b">
        <v>0</v>
      </c>
      <c r="AK49" s="79">
        <v>9</v>
      </c>
      <c r="AL49" s="85" t="s">
        <v>1120</v>
      </c>
      <c r="AM49" s="79" t="s">
        <v>1257</v>
      </c>
      <c r="AN49" s="79" t="b">
        <v>0</v>
      </c>
      <c r="AO49" s="85" t="s">
        <v>1120</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241</v>
      </c>
      <c r="B50" s="64" t="s">
        <v>269</v>
      </c>
      <c r="C50" s="65" t="s">
        <v>2928</v>
      </c>
      <c r="D50" s="66">
        <v>3</v>
      </c>
      <c r="E50" s="67" t="s">
        <v>132</v>
      </c>
      <c r="F50" s="68">
        <v>32</v>
      </c>
      <c r="G50" s="65"/>
      <c r="H50" s="69"/>
      <c r="I50" s="70"/>
      <c r="J50" s="70"/>
      <c r="K50" s="34" t="s">
        <v>65</v>
      </c>
      <c r="L50" s="77">
        <v>50</v>
      </c>
      <c r="M50" s="77"/>
      <c r="N50" s="72"/>
      <c r="O50" s="79" t="s">
        <v>331</v>
      </c>
      <c r="P50" s="81">
        <v>43596.467094907406</v>
      </c>
      <c r="Q50" s="79" t="s">
        <v>345</v>
      </c>
      <c r="R50" s="79"/>
      <c r="S50" s="79"/>
      <c r="T50" s="79" t="s">
        <v>241</v>
      </c>
      <c r="U50" s="79"/>
      <c r="V50" s="83" t="s">
        <v>732</v>
      </c>
      <c r="W50" s="81">
        <v>43596.467094907406</v>
      </c>
      <c r="X50" s="83" t="s">
        <v>789</v>
      </c>
      <c r="Y50" s="79"/>
      <c r="Z50" s="79"/>
      <c r="AA50" s="85" t="s">
        <v>1030</v>
      </c>
      <c r="AB50" s="79"/>
      <c r="AC50" s="79" t="b">
        <v>0</v>
      </c>
      <c r="AD50" s="79">
        <v>0</v>
      </c>
      <c r="AE50" s="85" t="s">
        <v>1243</v>
      </c>
      <c r="AF50" s="79" t="b">
        <v>0</v>
      </c>
      <c r="AG50" s="79" t="s">
        <v>1250</v>
      </c>
      <c r="AH50" s="79"/>
      <c r="AI50" s="85" t="s">
        <v>1243</v>
      </c>
      <c r="AJ50" s="79" t="b">
        <v>0</v>
      </c>
      <c r="AK50" s="79">
        <v>9</v>
      </c>
      <c r="AL50" s="85" t="s">
        <v>1120</v>
      </c>
      <c r="AM50" s="79" t="s">
        <v>1257</v>
      </c>
      <c r="AN50" s="79" t="b">
        <v>0</v>
      </c>
      <c r="AO50" s="85" t="s">
        <v>1120</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19</v>
      </c>
      <c r="BK50" s="49">
        <v>100</v>
      </c>
      <c r="BL50" s="48">
        <v>19</v>
      </c>
    </row>
    <row r="51" spans="1:64" ht="15">
      <c r="A51" s="64" t="s">
        <v>242</v>
      </c>
      <c r="B51" s="64" t="s">
        <v>269</v>
      </c>
      <c r="C51" s="65" t="s">
        <v>2928</v>
      </c>
      <c r="D51" s="66">
        <v>3</v>
      </c>
      <c r="E51" s="67" t="s">
        <v>132</v>
      </c>
      <c r="F51" s="68">
        <v>32</v>
      </c>
      <c r="G51" s="65"/>
      <c r="H51" s="69"/>
      <c r="I51" s="70"/>
      <c r="J51" s="70"/>
      <c r="K51" s="34" t="s">
        <v>65</v>
      </c>
      <c r="L51" s="77">
        <v>51</v>
      </c>
      <c r="M51" s="77"/>
      <c r="N51" s="72"/>
      <c r="O51" s="79" t="s">
        <v>331</v>
      </c>
      <c r="P51" s="81">
        <v>43596.46209490741</v>
      </c>
      <c r="Q51" s="79" t="s">
        <v>345</v>
      </c>
      <c r="R51" s="79"/>
      <c r="S51" s="79"/>
      <c r="T51" s="79" t="s">
        <v>241</v>
      </c>
      <c r="U51" s="79"/>
      <c r="V51" s="83" t="s">
        <v>733</v>
      </c>
      <c r="W51" s="81">
        <v>43596.46209490741</v>
      </c>
      <c r="X51" s="83" t="s">
        <v>790</v>
      </c>
      <c r="Y51" s="79"/>
      <c r="Z51" s="79"/>
      <c r="AA51" s="85" t="s">
        <v>1031</v>
      </c>
      <c r="AB51" s="79"/>
      <c r="AC51" s="79" t="b">
        <v>0</v>
      </c>
      <c r="AD51" s="79">
        <v>0</v>
      </c>
      <c r="AE51" s="85" t="s">
        <v>1243</v>
      </c>
      <c r="AF51" s="79" t="b">
        <v>0</v>
      </c>
      <c r="AG51" s="79" t="s">
        <v>1250</v>
      </c>
      <c r="AH51" s="79"/>
      <c r="AI51" s="85" t="s">
        <v>1243</v>
      </c>
      <c r="AJ51" s="79" t="b">
        <v>0</v>
      </c>
      <c r="AK51" s="79">
        <v>9</v>
      </c>
      <c r="AL51" s="85" t="s">
        <v>1120</v>
      </c>
      <c r="AM51" s="79" t="s">
        <v>1259</v>
      </c>
      <c r="AN51" s="79" t="b">
        <v>0</v>
      </c>
      <c r="AO51" s="85" t="s">
        <v>1120</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243</v>
      </c>
      <c r="B52" s="64" t="s">
        <v>269</v>
      </c>
      <c r="C52" s="65" t="s">
        <v>2928</v>
      </c>
      <c r="D52" s="66">
        <v>3</v>
      </c>
      <c r="E52" s="67" t="s">
        <v>132</v>
      </c>
      <c r="F52" s="68">
        <v>32</v>
      </c>
      <c r="G52" s="65"/>
      <c r="H52" s="69"/>
      <c r="I52" s="70"/>
      <c r="J52" s="70"/>
      <c r="K52" s="34" t="s">
        <v>65</v>
      </c>
      <c r="L52" s="77">
        <v>52</v>
      </c>
      <c r="M52" s="77"/>
      <c r="N52" s="72"/>
      <c r="O52" s="79" t="s">
        <v>331</v>
      </c>
      <c r="P52" s="81">
        <v>43596.46738425926</v>
      </c>
      <c r="Q52" s="79" t="s">
        <v>345</v>
      </c>
      <c r="R52" s="79"/>
      <c r="S52" s="79"/>
      <c r="T52" s="79" t="s">
        <v>241</v>
      </c>
      <c r="U52" s="79"/>
      <c r="V52" s="83" t="s">
        <v>734</v>
      </c>
      <c r="W52" s="81">
        <v>43596.46738425926</v>
      </c>
      <c r="X52" s="83" t="s">
        <v>791</v>
      </c>
      <c r="Y52" s="79"/>
      <c r="Z52" s="79"/>
      <c r="AA52" s="85" t="s">
        <v>1032</v>
      </c>
      <c r="AB52" s="79"/>
      <c r="AC52" s="79" t="b">
        <v>0</v>
      </c>
      <c r="AD52" s="79">
        <v>0</v>
      </c>
      <c r="AE52" s="85" t="s">
        <v>1243</v>
      </c>
      <c r="AF52" s="79" t="b">
        <v>0</v>
      </c>
      <c r="AG52" s="79" t="s">
        <v>1250</v>
      </c>
      <c r="AH52" s="79"/>
      <c r="AI52" s="85" t="s">
        <v>1243</v>
      </c>
      <c r="AJ52" s="79" t="b">
        <v>0</v>
      </c>
      <c r="AK52" s="79">
        <v>9</v>
      </c>
      <c r="AL52" s="85" t="s">
        <v>1120</v>
      </c>
      <c r="AM52" s="79" t="s">
        <v>1259</v>
      </c>
      <c r="AN52" s="79" t="b">
        <v>0</v>
      </c>
      <c r="AO52" s="85" t="s">
        <v>1120</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240</v>
      </c>
      <c r="B53" s="64" t="s">
        <v>271</v>
      </c>
      <c r="C53" s="65" t="s">
        <v>2928</v>
      </c>
      <c r="D53" s="66">
        <v>3</v>
      </c>
      <c r="E53" s="67" t="s">
        <v>132</v>
      </c>
      <c r="F53" s="68">
        <v>32</v>
      </c>
      <c r="G53" s="65"/>
      <c r="H53" s="69"/>
      <c r="I53" s="70"/>
      <c r="J53" s="70"/>
      <c r="K53" s="34" t="s">
        <v>65</v>
      </c>
      <c r="L53" s="77">
        <v>53</v>
      </c>
      <c r="M53" s="77"/>
      <c r="N53" s="72"/>
      <c r="O53" s="79" t="s">
        <v>331</v>
      </c>
      <c r="P53" s="81">
        <v>43596.75332175926</v>
      </c>
      <c r="Q53" s="79" t="s">
        <v>349</v>
      </c>
      <c r="R53" s="79"/>
      <c r="S53" s="79"/>
      <c r="T53" s="79" t="s">
        <v>241</v>
      </c>
      <c r="U53" s="79"/>
      <c r="V53" s="83" t="s">
        <v>731</v>
      </c>
      <c r="W53" s="81">
        <v>43596.75332175926</v>
      </c>
      <c r="X53" s="83" t="s">
        <v>792</v>
      </c>
      <c r="Y53" s="79"/>
      <c r="Z53" s="79"/>
      <c r="AA53" s="85" t="s">
        <v>1033</v>
      </c>
      <c r="AB53" s="79"/>
      <c r="AC53" s="79" t="b">
        <v>0</v>
      </c>
      <c r="AD53" s="79">
        <v>0</v>
      </c>
      <c r="AE53" s="85" t="s">
        <v>1243</v>
      </c>
      <c r="AF53" s="79" t="b">
        <v>0</v>
      </c>
      <c r="AG53" s="79" t="s">
        <v>1250</v>
      </c>
      <c r="AH53" s="79"/>
      <c r="AI53" s="85" t="s">
        <v>1243</v>
      </c>
      <c r="AJ53" s="79" t="b">
        <v>0</v>
      </c>
      <c r="AK53" s="79">
        <v>3</v>
      </c>
      <c r="AL53" s="85" t="s">
        <v>1089</v>
      </c>
      <c r="AM53" s="79" t="s">
        <v>1257</v>
      </c>
      <c r="AN53" s="79" t="b">
        <v>0</v>
      </c>
      <c r="AO53" s="85" t="s">
        <v>1089</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241</v>
      </c>
      <c r="B54" s="64" t="s">
        <v>271</v>
      </c>
      <c r="C54" s="65" t="s">
        <v>2928</v>
      </c>
      <c r="D54" s="66">
        <v>3</v>
      </c>
      <c r="E54" s="67" t="s">
        <v>132</v>
      </c>
      <c r="F54" s="68">
        <v>32</v>
      </c>
      <c r="G54" s="65"/>
      <c r="H54" s="69"/>
      <c r="I54" s="70"/>
      <c r="J54" s="70"/>
      <c r="K54" s="34" t="s">
        <v>65</v>
      </c>
      <c r="L54" s="77">
        <v>54</v>
      </c>
      <c r="M54" s="77"/>
      <c r="N54" s="72"/>
      <c r="O54" s="79" t="s">
        <v>331</v>
      </c>
      <c r="P54" s="81">
        <v>43596.75733796296</v>
      </c>
      <c r="Q54" s="79" t="s">
        <v>349</v>
      </c>
      <c r="R54" s="79"/>
      <c r="S54" s="79"/>
      <c r="T54" s="79" t="s">
        <v>241</v>
      </c>
      <c r="U54" s="79"/>
      <c r="V54" s="83" t="s">
        <v>732</v>
      </c>
      <c r="W54" s="81">
        <v>43596.75733796296</v>
      </c>
      <c r="X54" s="83" t="s">
        <v>793</v>
      </c>
      <c r="Y54" s="79"/>
      <c r="Z54" s="79"/>
      <c r="AA54" s="85" t="s">
        <v>1034</v>
      </c>
      <c r="AB54" s="79"/>
      <c r="AC54" s="79" t="b">
        <v>0</v>
      </c>
      <c r="AD54" s="79">
        <v>0</v>
      </c>
      <c r="AE54" s="85" t="s">
        <v>1243</v>
      </c>
      <c r="AF54" s="79" t="b">
        <v>0</v>
      </c>
      <c r="AG54" s="79" t="s">
        <v>1250</v>
      </c>
      <c r="AH54" s="79"/>
      <c r="AI54" s="85" t="s">
        <v>1243</v>
      </c>
      <c r="AJ54" s="79" t="b">
        <v>0</v>
      </c>
      <c r="AK54" s="79">
        <v>3</v>
      </c>
      <c r="AL54" s="85" t="s">
        <v>1089</v>
      </c>
      <c r="AM54" s="79" t="s">
        <v>1257</v>
      </c>
      <c r="AN54" s="79" t="b">
        <v>0</v>
      </c>
      <c r="AO54" s="85" t="s">
        <v>1089</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243</v>
      </c>
      <c r="B55" s="64" t="s">
        <v>271</v>
      </c>
      <c r="C55" s="65" t="s">
        <v>2928</v>
      </c>
      <c r="D55" s="66">
        <v>3</v>
      </c>
      <c r="E55" s="67" t="s">
        <v>132</v>
      </c>
      <c r="F55" s="68">
        <v>32</v>
      </c>
      <c r="G55" s="65"/>
      <c r="H55" s="69"/>
      <c r="I55" s="70"/>
      <c r="J55" s="70"/>
      <c r="K55" s="34" t="s">
        <v>65</v>
      </c>
      <c r="L55" s="77">
        <v>55</v>
      </c>
      <c r="M55" s="77"/>
      <c r="N55" s="72"/>
      <c r="O55" s="79" t="s">
        <v>331</v>
      </c>
      <c r="P55" s="81">
        <v>43596.74909722222</v>
      </c>
      <c r="Q55" s="79" t="s">
        <v>349</v>
      </c>
      <c r="R55" s="79"/>
      <c r="S55" s="79"/>
      <c r="T55" s="79" t="s">
        <v>241</v>
      </c>
      <c r="U55" s="79"/>
      <c r="V55" s="83" t="s">
        <v>734</v>
      </c>
      <c r="W55" s="81">
        <v>43596.74909722222</v>
      </c>
      <c r="X55" s="83" t="s">
        <v>794</v>
      </c>
      <c r="Y55" s="79"/>
      <c r="Z55" s="79"/>
      <c r="AA55" s="85" t="s">
        <v>1035</v>
      </c>
      <c r="AB55" s="79"/>
      <c r="AC55" s="79" t="b">
        <v>0</v>
      </c>
      <c r="AD55" s="79">
        <v>0</v>
      </c>
      <c r="AE55" s="85" t="s">
        <v>1243</v>
      </c>
      <c r="AF55" s="79" t="b">
        <v>0</v>
      </c>
      <c r="AG55" s="79" t="s">
        <v>1250</v>
      </c>
      <c r="AH55" s="79"/>
      <c r="AI55" s="85" t="s">
        <v>1243</v>
      </c>
      <c r="AJ55" s="79" t="b">
        <v>0</v>
      </c>
      <c r="AK55" s="79">
        <v>3</v>
      </c>
      <c r="AL55" s="85" t="s">
        <v>1089</v>
      </c>
      <c r="AM55" s="79" t="s">
        <v>1259</v>
      </c>
      <c r="AN55" s="79" t="b">
        <v>0</v>
      </c>
      <c r="AO55" s="85" t="s">
        <v>1089</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238</v>
      </c>
      <c r="B56" s="64" t="s">
        <v>272</v>
      </c>
      <c r="C56" s="65" t="s">
        <v>2928</v>
      </c>
      <c r="D56" s="66">
        <v>3</v>
      </c>
      <c r="E56" s="67" t="s">
        <v>132</v>
      </c>
      <c r="F56" s="68">
        <v>32</v>
      </c>
      <c r="G56" s="65"/>
      <c r="H56" s="69"/>
      <c r="I56" s="70"/>
      <c r="J56" s="70"/>
      <c r="K56" s="34" t="s">
        <v>65</v>
      </c>
      <c r="L56" s="77">
        <v>56</v>
      </c>
      <c r="M56" s="77"/>
      <c r="N56" s="72"/>
      <c r="O56" s="79" t="s">
        <v>331</v>
      </c>
      <c r="P56" s="81">
        <v>43596.70990740741</v>
      </c>
      <c r="Q56" s="79" t="s">
        <v>350</v>
      </c>
      <c r="R56" s="79"/>
      <c r="S56" s="79"/>
      <c r="T56" s="79" t="s">
        <v>241</v>
      </c>
      <c r="U56" s="79"/>
      <c r="V56" s="83" t="s">
        <v>729</v>
      </c>
      <c r="W56" s="81">
        <v>43596.70990740741</v>
      </c>
      <c r="X56" s="83" t="s">
        <v>795</v>
      </c>
      <c r="Y56" s="79"/>
      <c r="Z56" s="79"/>
      <c r="AA56" s="85" t="s">
        <v>1036</v>
      </c>
      <c r="AB56" s="79"/>
      <c r="AC56" s="79" t="b">
        <v>0</v>
      </c>
      <c r="AD56" s="79">
        <v>0</v>
      </c>
      <c r="AE56" s="85" t="s">
        <v>1243</v>
      </c>
      <c r="AF56" s="79" t="b">
        <v>0</v>
      </c>
      <c r="AG56" s="79" t="s">
        <v>1250</v>
      </c>
      <c r="AH56" s="79"/>
      <c r="AI56" s="85" t="s">
        <v>1243</v>
      </c>
      <c r="AJ56" s="79" t="b">
        <v>0</v>
      </c>
      <c r="AK56" s="79">
        <v>5</v>
      </c>
      <c r="AL56" s="85" t="s">
        <v>1088</v>
      </c>
      <c r="AM56" s="79" t="s">
        <v>1257</v>
      </c>
      <c r="AN56" s="79" t="b">
        <v>0</v>
      </c>
      <c r="AO56" s="85" t="s">
        <v>1088</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244</v>
      </c>
      <c r="B57" s="64" t="s">
        <v>272</v>
      </c>
      <c r="C57" s="65" t="s">
        <v>2928</v>
      </c>
      <c r="D57" s="66">
        <v>3</v>
      </c>
      <c r="E57" s="67" t="s">
        <v>132</v>
      </c>
      <c r="F57" s="68">
        <v>32</v>
      </c>
      <c r="G57" s="65"/>
      <c r="H57" s="69"/>
      <c r="I57" s="70"/>
      <c r="J57" s="70"/>
      <c r="K57" s="34" t="s">
        <v>65</v>
      </c>
      <c r="L57" s="77">
        <v>57</v>
      </c>
      <c r="M57" s="77"/>
      <c r="N57" s="72"/>
      <c r="O57" s="79" t="s">
        <v>331</v>
      </c>
      <c r="P57" s="81">
        <v>43596.715625</v>
      </c>
      <c r="Q57" s="79" t="s">
        <v>350</v>
      </c>
      <c r="R57" s="79"/>
      <c r="S57" s="79"/>
      <c r="T57" s="79" t="s">
        <v>241</v>
      </c>
      <c r="U57" s="79"/>
      <c r="V57" s="83" t="s">
        <v>735</v>
      </c>
      <c r="W57" s="81">
        <v>43596.715625</v>
      </c>
      <c r="X57" s="83" t="s">
        <v>796</v>
      </c>
      <c r="Y57" s="79"/>
      <c r="Z57" s="79"/>
      <c r="AA57" s="85" t="s">
        <v>1037</v>
      </c>
      <c r="AB57" s="79"/>
      <c r="AC57" s="79" t="b">
        <v>0</v>
      </c>
      <c r="AD57" s="79">
        <v>0</v>
      </c>
      <c r="AE57" s="85" t="s">
        <v>1243</v>
      </c>
      <c r="AF57" s="79" t="b">
        <v>0</v>
      </c>
      <c r="AG57" s="79" t="s">
        <v>1250</v>
      </c>
      <c r="AH57" s="79"/>
      <c r="AI57" s="85" t="s">
        <v>1243</v>
      </c>
      <c r="AJ57" s="79" t="b">
        <v>0</v>
      </c>
      <c r="AK57" s="79">
        <v>5</v>
      </c>
      <c r="AL57" s="85" t="s">
        <v>1088</v>
      </c>
      <c r="AM57" s="79" t="s">
        <v>1259</v>
      </c>
      <c r="AN57" s="79" t="b">
        <v>0</v>
      </c>
      <c r="AO57" s="85" t="s">
        <v>1088</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240</v>
      </c>
      <c r="B58" s="64" t="s">
        <v>272</v>
      </c>
      <c r="C58" s="65" t="s">
        <v>2928</v>
      </c>
      <c r="D58" s="66">
        <v>3</v>
      </c>
      <c r="E58" s="67" t="s">
        <v>132</v>
      </c>
      <c r="F58" s="68">
        <v>32</v>
      </c>
      <c r="G58" s="65"/>
      <c r="H58" s="69"/>
      <c r="I58" s="70"/>
      <c r="J58" s="70"/>
      <c r="K58" s="34" t="s">
        <v>65</v>
      </c>
      <c r="L58" s="77">
        <v>58</v>
      </c>
      <c r="M58" s="77"/>
      <c r="N58" s="72"/>
      <c r="O58" s="79" t="s">
        <v>331</v>
      </c>
      <c r="P58" s="81">
        <v>43596.708703703705</v>
      </c>
      <c r="Q58" s="79" t="s">
        <v>350</v>
      </c>
      <c r="R58" s="79"/>
      <c r="S58" s="79"/>
      <c r="T58" s="79" t="s">
        <v>241</v>
      </c>
      <c r="U58" s="79"/>
      <c r="V58" s="83" t="s">
        <v>731</v>
      </c>
      <c r="W58" s="81">
        <v>43596.708703703705</v>
      </c>
      <c r="X58" s="83" t="s">
        <v>797</v>
      </c>
      <c r="Y58" s="79"/>
      <c r="Z58" s="79"/>
      <c r="AA58" s="85" t="s">
        <v>1038</v>
      </c>
      <c r="AB58" s="79"/>
      <c r="AC58" s="79" t="b">
        <v>0</v>
      </c>
      <c r="AD58" s="79">
        <v>0</v>
      </c>
      <c r="AE58" s="85" t="s">
        <v>1243</v>
      </c>
      <c r="AF58" s="79" t="b">
        <v>0</v>
      </c>
      <c r="AG58" s="79" t="s">
        <v>1250</v>
      </c>
      <c r="AH58" s="79"/>
      <c r="AI58" s="85" t="s">
        <v>1243</v>
      </c>
      <c r="AJ58" s="79" t="b">
        <v>0</v>
      </c>
      <c r="AK58" s="79">
        <v>5</v>
      </c>
      <c r="AL58" s="85" t="s">
        <v>1088</v>
      </c>
      <c r="AM58" s="79" t="s">
        <v>1257</v>
      </c>
      <c r="AN58" s="79" t="b">
        <v>0</v>
      </c>
      <c r="AO58" s="85" t="s">
        <v>1088</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241</v>
      </c>
      <c r="B59" s="64" t="s">
        <v>272</v>
      </c>
      <c r="C59" s="65" t="s">
        <v>2928</v>
      </c>
      <c r="D59" s="66">
        <v>3</v>
      </c>
      <c r="E59" s="67" t="s">
        <v>132</v>
      </c>
      <c r="F59" s="68">
        <v>32</v>
      </c>
      <c r="G59" s="65"/>
      <c r="H59" s="69"/>
      <c r="I59" s="70"/>
      <c r="J59" s="70"/>
      <c r="K59" s="34" t="s">
        <v>65</v>
      </c>
      <c r="L59" s="77">
        <v>59</v>
      </c>
      <c r="M59" s="77"/>
      <c r="N59" s="72"/>
      <c r="O59" s="79" t="s">
        <v>331</v>
      </c>
      <c r="P59" s="81">
        <v>43596.75714120371</v>
      </c>
      <c r="Q59" s="79" t="s">
        <v>350</v>
      </c>
      <c r="R59" s="79"/>
      <c r="S59" s="79"/>
      <c r="T59" s="79" t="s">
        <v>241</v>
      </c>
      <c r="U59" s="79"/>
      <c r="V59" s="83" t="s">
        <v>732</v>
      </c>
      <c r="W59" s="81">
        <v>43596.75714120371</v>
      </c>
      <c r="X59" s="83" t="s">
        <v>798</v>
      </c>
      <c r="Y59" s="79"/>
      <c r="Z59" s="79"/>
      <c r="AA59" s="85" t="s">
        <v>1039</v>
      </c>
      <c r="AB59" s="79"/>
      <c r="AC59" s="79" t="b">
        <v>0</v>
      </c>
      <c r="AD59" s="79">
        <v>0</v>
      </c>
      <c r="AE59" s="85" t="s">
        <v>1243</v>
      </c>
      <c r="AF59" s="79" t="b">
        <v>0</v>
      </c>
      <c r="AG59" s="79" t="s">
        <v>1250</v>
      </c>
      <c r="AH59" s="79"/>
      <c r="AI59" s="85" t="s">
        <v>1243</v>
      </c>
      <c r="AJ59" s="79" t="b">
        <v>0</v>
      </c>
      <c r="AK59" s="79">
        <v>5</v>
      </c>
      <c r="AL59" s="85" t="s">
        <v>1088</v>
      </c>
      <c r="AM59" s="79" t="s">
        <v>1257</v>
      </c>
      <c r="AN59" s="79" t="b">
        <v>0</v>
      </c>
      <c r="AO59" s="85" t="s">
        <v>1088</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243</v>
      </c>
      <c r="B60" s="64" t="s">
        <v>272</v>
      </c>
      <c r="C60" s="65" t="s">
        <v>2928</v>
      </c>
      <c r="D60" s="66">
        <v>3</v>
      </c>
      <c r="E60" s="67" t="s">
        <v>132</v>
      </c>
      <c r="F60" s="68">
        <v>32</v>
      </c>
      <c r="G60" s="65"/>
      <c r="H60" s="69"/>
      <c r="I60" s="70"/>
      <c r="J60" s="70"/>
      <c r="K60" s="34" t="s">
        <v>65</v>
      </c>
      <c r="L60" s="77">
        <v>60</v>
      </c>
      <c r="M60" s="77"/>
      <c r="N60" s="72"/>
      <c r="O60" s="79" t="s">
        <v>331</v>
      </c>
      <c r="P60" s="81">
        <v>43596.749375</v>
      </c>
      <c r="Q60" s="79" t="s">
        <v>350</v>
      </c>
      <c r="R60" s="79"/>
      <c r="S60" s="79"/>
      <c r="T60" s="79" t="s">
        <v>241</v>
      </c>
      <c r="U60" s="79"/>
      <c r="V60" s="83" t="s">
        <v>734</v>
      </c>
      <c r="W60" s="81">
        <v>43596.749375</v>
      </c>
      <c r="X60" s="83" t="s">
        <v>799</v>
      </c>
      <c r="Y60" s="79"/>
      <c r="Z60" s="79"/>
      <c r="AA60" s="85" t="s">
        <v>1040</v>
      </c>
      <c r="AB60" s="79"/>
      <c r="AC60" s="79" t="b">
        <v>0</v>
      </c>
      <c r="AD60" s="79">
        <v>0</v>
      </c>
      <c r="AE60" s="85" t="s">
        <v>1243</v>
      </c>
      <c r="AF60" s="79" t="b">
        <v>0</v>
      </c>
      <c r="AG60" s="79" t="s">
        <v>1250</v>
      </c>
      <c r="AH60" s="79"/>
      <c r="AI60" s="85" t="s">
        <v>1243</v>
      </c>
      <c r="AJ60" s="79" t="b">
        <v>0</v>
      </c>
      <c r="AK60" s="79">
        <v>5</v>
      </c>
      <c r="AL60" s="85" t="s">
        <v>1088</v>
      </c>
      <c r="AM60" s="79" t="s">
        <v>1259</v>
      </c>
      <c r="AN60" s="79" t="b">
        <v>0</v>
      </c>
      <c r="AO60" s="85" t="s">
        <v>1088</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242</v>
      </c>
      <c r="B61" s="64" t="s">
        <v>241</v>
      </c>
      <c r="C61" s="65" t="s">
        <v>2928</v>
      </c>
      <c r="D61" s="66">
        <v>3</v>
      </c>
      <c r="E61" s="67" t="s">
        <v>132</v>
      </c>
      <c r="F61" s="68">
        <v>32</v>
      </c>
      <c r="G61" s="65"/>
      <c r="H61" s="69"/>
      <c r="I61" s="70"/>
      <c r="J61" s="70"/>
      <c r="K61" s="34" t="s">
        <v>65</v>
      </c>
      <c r="L61" s="77">
        <v>61</v>
      </c>
      <c r="M61" s="77"/>
      <c r="N61" s="72"/>
      <c r="O61" s="79" t="s">
        <v>331</v>
      </c>
      <c r="P61" s="81">
        <v>43596.46209490741</v>
      </c>
      <c r="Q61" s="79" t="s">
        <v>345</v>
      </c>
      <c r="R61" s="79"/>
      <c r="S61" s="79"/>
      <c r="T61" s="79" t="s">
        <v>241</v>
      </c>
      <c r="U61" s="79"/>
      <c r="V61" s="83" t="s">
        <v>733</v>
      </c>
      <c r="W61" s="81">
        <v>43596.46209490741</v>
      </c>
      <c r="X61" s="83" t="s">
        <v>790</v>
      </c>
      <c r="Y61" s="79"/>
      <c r="Z61" s="79"/>
      <c r="AA61" s="85" t="s">
        <v>1031</v>
      </c>
      <c r="AB61" s="79"/>
      <c r="AC61" s="79" t="b">
        <v>0</v>
      </c>
      <c r="AD61" s="79">
        <v>0</v>
      </c>
      <c r="AE61" s="85" t="s">
        <v>1243</v>
      </c>
      <c r="AF61" s="79" t="b">
        <v>0</v>
      </c>
      <c r="AG61" s="79" t="s">
        <v>1250</v>
      </c>
      <c r="AH61" s="79"/>
      <c r="AI61" s="85" t="s">
        <v>1243</v>
      </c>
      <c r="AJ61" s="79" t="b">
        <v>0</v>
      </c>
      <c r="AK61" s="79">
        <v>9</v>
      </c>
      <c r="AL61" s="85" t="s">
        <v>1120</v>
      </c>
      <c r="AM61" s="79" t="s">
        <v>1259</v>
      </c>
      <c r="AN61" s="79" t="b">
        <v>0</v>
      </c>
      <c r="AO61" s="85" t="s">
        <v>1120</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242</v>
      </c>
      <c r="B62" s="64" t="s">
        <v>259</v>
      </c>
      <c r="C62" s="65" t="s">
        <v>2928</v>
      </c>
      <c r="D62" s="66">
        <v>3</v>
      </c>
      <c r="E62" s="67" t="s">
        <v>132</v>
      </c>
      <c r="F62" s="68">
        <v>32</v>
      </c>
      <c r="G62" s="65"/>
      <c r="H62" s="69"/>
      <c r="I62" s="70"/>
      <c r="J62" s="70"/>
      <c r="K62" s="34" t="s">
        <v>65</v>
      </c>
      <c r="L62" s="77">
        <v>62</v>
      </c>
      <c r="M62" s="77"/>
      <c r="N62" s="72"/>
      <c r="O62" s="79" t="s">
        <v>331</v>
      </c>
      <c r="P62" s="81">
        <v>43596.46209490741</v>
      </c>
      <c r="Q62" s="79" t="s">
        <v>345</v>
      </c>
      <c r="R62" s="79"/>
      <c r="S62" s="79"/>
      <c r="T62" s="79" t="s">
        <v>241</v>
      </c>
      <c r="U62" s="79"/>
      <c r="V62" s="83" t="s">
        <v>733</v>
      </c>
      <c r="W62" s="81">
        <v>43596.46209490741</v>
      </c>
      <c r="X62" s="83" t="s">
        <v>790</v>
      </c>
      <c r="Y62" s="79"/>
      <c r="Z62" s="79"/>
      <c r="AA62" s="85" t="s">
        <v>1031</v>
      </c>
      <c r="AB62" s="79"/>
      <c r="AC62" s="79" t="b">
        <v>0</v>
      </c>
      <c r="AD62" s="79">
        <v>0</v>
      </c>
      <c r="AE62" s="85" t="s">
        <v>1243</v>
      </c>
      <c r="AF62" s="79" t="b">
        <v>0</v>
      </c>
      <c r="AG62" s="79" t="s">
        <v>1250</v>
      </c>
      <c r="AH62" s="79"/>
      <c r="AI62" s="85" t="s">
        <v>1243</v>
      </c>
      <c r="AJ62" s="79" t="b">
        <v>0</v>
      </c>
      <c r="AK62" s="79">
        <v>9</v>
      </c>
      <c r="AL62" s="85" t="s">
        <v>1120</v>
      </c>
      <c r="AM62" s="79" t="s">
        <v>1259</v>
      </c>
      <c r="AN62" s="79" t="b">
        <v>0</v>
      </c>
      <c r="AO62" s="85" t="s">
        <v>1120</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1</v>
      </c>
      <c r="BD62" s="48">
        <v>0</v>
      </c>
      <c r="BE62" s="49">
        <v>0</v>
      </c>
      <c r="BF62" s="48">
        <v>0</v>
      </c>
      <c r="BG62" s="49">
        <v>0</v>
      </c>
      <c r="BH62" s="48">
        <v>0</v>
      </c>
      <c r="BI62" s="49">
        <v>0</v>
      </c>
      <c r="BJ62" s="48">
        <v>19</v>
      </c>
      <c r="BK62" s="49">
        <v>100</v>
      </c>
      <c r="BL62" s="48">
        <v>19</v>
      </c>
    </row>
    <row r="63" spans="1:64" ht="15">
      <c r="A63" s="64" t="s">
        <v>242</v>
      </c>
      <c r="B63" s="64" t="s">
        <v>242</v>
      </c>
      <c r="C63" s="65" t="s">
        <v>2928</v>
      </c>
      <c r="D63" s="66">
        <v>3</v>
      </c>
      <c r="E63" s="67" t="s">
        <v>132</v>
      </c>
      <c r="F63" s="68">
        <v>32</v>
      </c>
      <c r="G63" s="65"/>
      <c r="H63" s="69"/>
      <c r="I63" s="70"/>
      <c r="J63" s="70"/>
      <c r="K63" s="34" t="s">
        <v>65</v>
      </c>
      <c r="L63" s="77">
        <v>63</v>
      </c>
      <c r="M63" s="77"/>
      <c r="N63" s="72"/>
      <c r="O63" s="79" t="s">
        <v>176</v>
      </c>
      <c r="P63" s="81">
        <v>43597.860127314816</v>
      </c>
      <c r="Q63" s="79" t="s">
        <v>351</v>
      </c>
      <c r="R63" s="83" t="s">
        <v>502</v>
      </c>
      <c r="S63" s="79" t="s">
        <v>555</v>
      </c>
      <c r="T63" s="79" t="s">
        <v>582</v>
      </c>
      <c r="U63" s="79"/>
      <c r="V63" s="83" t="s">
        <v>733</v>
      </c>
      <c r="W63" s="81">
        <v>43597.860127314816</v>
      </c>
      <c r="X63" s="83" t="s">
        <v>800</v>
      </c>
      <c r="Y63" s="79"/>
      <c r="Z63" s="79"/>
      <c r="AA63" s="85" t="s">
        <v>1041</v>
      </c>
      <c r="AB63" s="79"/>
      <c r="AC63" s="79" t="b">
        <v>0</v>
      </c>
      <c r="AD63" s="79">
        <v>5</v>
      </c>
      <c r="AE63" s="85" t="s">
        <v>1243</v>
      </c>
      <c r="AF63" s="79" t="b">
        <v>0</v>
      </c>
      <c r="AG63" s="79" t="s">
        <v>1250</v>
      </c>
      <c r="AH63" s="79"/>
      <c r="AI63" s="85" t="s">
        <v>1243</v>
      </c>
      <c r="AJ63" s="79" t="b">
        <v>0</v>
      </c>
      <c r="AK63" s="79">
        <v>3</v>
      </c>
      <c r="AL63" s="85" t="s">
        <v>1243</v>
      </c>
      <c r="AM63" s="79" t="s">
        <v>1260</v>
      </c>
      <c r="AN63" s="79" t="b">
        <v>0</v>
      </c>
      <c r="AO63" s="85" t="s">
        <v>1041</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12</v>
      </c>
      <c r="BK63" s="49">
        <v>100</v>
      </c>
      <c r="BL63" s="48">
        <v>12</v>
      </c>
    </row>
    <row r="64" spans="1:64" ht="15">
      <c r="A64" s="64" t="s">
        <v>243</v>
      </c>
      <c r="B64" s="64" t="s">
        <v>242</v>
      </c>
      <c r="C64" s="65" t="s">
        <v>2928</v>
      </c>
      <c r="D64" s="66">
        <v>3</v>
      </c>
      <c r="E64" s="67" t="s">
        <v>132</v>
      </c>
      <c r="F64" s="68">
        <v>32</v>
      </c>
      <c r="G64" s="65"/>
      <c r="H64" s="69"/>
      <c r="I64" s="70"/>
      <c r="J64" s="70"/>
      <c r="K64" s="34" t="s">
        <v>65</v>
      </c>
      <c r="L64" s="77">
        <v>64</v>
      </c>
      <c r="M64" s="77"/>
      <c r="N64" s="72"/>
      <c r="O64" s="79" t="s">
        <v>331</v>
      </c>
      <c r="P64" s="81">
        <v>43598.712488425925</v>
      </c>
      <c r="Q64" s="79" t="s">
        <v>352</v>
      </c>
      <c r="R64" s="79"/>
      <c r="S64" s="79"/>
      <c r="T64" s="79" t="s">
        <v>582</v>
      </c>
      <c r="U64" s="79"/>
      <c r="V64" s="83" t="s">
        <v>734</v>
      </c>
      <c r="W64" s="81">
        <v>43598.712488425925</v>
      </c>
      <c r="X64" s="83" t="s">
        <v>801</v>
      </c>
      <c r="Y64" s="79"/>
      <c r="Z64" s="79"/>
      <c r="AA64" s="85" t="s">
        <v>1042</v>
      </c>
      <c r="AB64" s="79"/>
      <c r="AC64" s="79" t="b">
        <v>0</v>
      </c>
      <c r="AD64" s="79">
        <v>0</v>
      </c>
      <c r="AE64" s="85" t="s">
        <v>1243</v>
      </c>
      <c r="AF64" s="79" t="b">
        <v>0</v>
      </c>
      <c r="AG64" s="79" t="s">
        <v>1250</v>
      </c>
      <c r="AH64" s="79"/>
      <c r="AI64" s="85" t="s">
        <v>1243</v>
      </c>
      <c r="AJ64" s="79" t="b">
        <v>0</v>
      </c>
      <c r="AK64" s="79">
        <v>3</v>
      </c>
      <c r="AL64" s="85" t="s">
        <v>1041</v>
      </c>
      <c r="AM64" s="79" t="s">
        <v>1259</v>
      </c>
      <c r="AN64" s="79" t="b">
        <v>0</v>
      </c>
      <c r="AO64" s="85" t="s">
        <v>1041</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v>0</v>
      </c>
      <c r="BE64" s="49">
        <v>0</v>
      </c>
      <c r="BF64" s="48">
        <v>0</v>
      </c>
      <c r="BG64" s="49">
        <v>0</v>
      </c>
      <c r="BH64" s="48">
        <v>0</v>
      </c>
      <c r="BI64" s="49">
        <v>0</v>
      </c>
      <c r="BJ64" s="48">
        <v>15</v>
      </c>
      <c r="BK64" s="49">
        <v>100</v>
      </c>
      <c r="BL64" s="48">
        <v>15</v>
      </c>
    </row>
    <row r="65" spans="1:64" ht="15">
      <c r="A65" s="64" t="s">
        <v>245</v>
      </c>
      <c r="B65" s="64" t="s">
        <v>242</v>
      </c>
      <c r="C65" s="65" t="s">
        <v>2928</v>
      </c>
      <c r="D65" s="66">
        <v>3</v>
      </c>
      <c r="E65" s="67" t="s">
        <v>132</v>
      </c>
      <c r="F65" s="68">
        <v>32</v>
      </c>
      <c r="G65" s="65"/>
      <c r="H65" s="69"/>
      <c r="I65" s="70"/>
      <c r="J65" s="70"/>
      <c r="K65" s="34" t="s">
        <v>65</v>
      </c>
      <c r="L65" s="77">
        <v>65</v>
      </c>
      <c r="M65" s="77"/>
      <c r="N65" s="72"/>
      <c r="O65" s="79" t="s">
        <v>331</v>
      </c>
      <c r="P65" s="81">
        <v>43599.23302083334</v>
      </c>
      <c r="Q65" s="79" t="s">
        <v>352</v>
      </c>
      <c r="R65" s="79"/>
      <c r="S65" s="79"/>
      <c r="T65" s="79" t="s">
        <v>582</v>
      </c>
      <c r="U65" s="79"/>
      <c r="V65" s="83" t="s">
        <v>736</v>
      </c>
      <c r="W65" s="81">
        <v>43599.23302083334</v>
      </c>
      <c r="X65" s="83" t="s">
        <v>802</v>
      </c>
      <c r="Y65" s="79"/>
      <c r="Z65" s="79"/>
      <c r="AA65" s="85" t="s">
        <v>1043</v>
      </c>
      <c r="AB65" s="79"/>
      <c r="AC65" s="79" t="b">
        <v>0</v>
      </c>
      <c r="AD65" s="79">
        <v>0</v>
      </c>
      <c r="AE65" s="85" t="s">
        <v>1243</v>
      </c>
      <c r="AF65" s="79" t="b">
        <v>0</v>
      </c>
      <c r="AG65" s="79" t="s">
        <v>1250</v>
      </c>
      <c r="AH65" s="79"/>
      <c r="AI65" s="85" t="s">
        <v>1243</v>
      </c>
      <c r="AJ65" s="79" t="b">
        <v>0</v>
      </c>
      <c r="AK65" s="79">
        <v>3</v>
      </c>
      <c r="AL65" s="85" t="s">
        <v>1041</v>
      </c>
      <c r="AM65" s="79" t="s">
        <v>1258</v>
      </c>
      <c r="AN65" s="79" t="b">
        <v>0</v>
      </c>
      <c r="AO65" s="85" t="s">
        <v>1041</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3</v>
      </c>
      <c r="BD65" s="48">
        <v>0</v>
      </c>
      <c r="BE65" s="49">
        <v>0</v>
      </c>
      <c r="BF65" s="48">
        <v>0</v>
      </c>
      <c r="BG65" s="49">
        <v>0</v>
      </c>
      <c r="BH65" s="48">
        <v>0</v>
      </c>
      <c r="BI65" s="49">
        <v>0</v>
      </c>
      <c r="BJ65" s="48">
        <v>15</v>
      </c>
      <c r="BK65" s="49">
        <v>100</v>
      </c>
      <c r="BL65" s="48">
        <v>15</v>
      </c>
    </row>
    <row r="66" spans="1:64" ht="15">
      <c r="A66" s="64" t="s">
        <v>246</v>
      </c>
      <c r="B66" s="64" t="s">
        <v>246</v>
      </c>
      <c r="C66" s="65" t="s">
        <v>2929</v>
      </c>
      <c r="D66" s="66">
        <v>8.25</v>
      </c>
      <c r="E66" s="67" t="s">
        <v>136</v>
      </c>
      <c r="F66" s="68">
        <v>28.608695652173914</v>
      </c>
      <c r="G66" s="65"/>
      <c r="H66" s="69"/>
      <c r="I66" s="70"/>
      <c r="J66" s="70"/>
      <c r="K66" s="34" t="s">
        <v>65</v>
      </c>
      <c r="L66" s="77">
        <v>66</v>
      </c>
      <c r="M66" s="77"/>
      <c r="N66" s="72"/>
      <c r="O66" s="79" t="s">
        <v>176</v>
      </c>
      <c r="P66" s="81">
        <v>43591.718831018516</v>
      </c>
      <c r="Q66" s="79" t="s">
        <v>353</v>
      </c>
      <c r="R66" s="83" t="s">
        <v>503</v>
      </c>
      <c r="S66" s="79" t="s">
        <v>556</v>
      </c>
      <c r="T66" s="79" t="s">
        <v>583</v>
      </c>
      <c r="U66" s="83" t="s">
        <v>646</v>
      </c>
      <c r="V66" s="83" t="s">
        <v>646</v>
      </c>
      <c r="W66" s="81">
        <v>43591.718831018516</v>
      </c>
      <c r="X66" s="83" t="s">
        <v>803</v>
      </c>
      <c r="Y66" s="79"/>
      <c r="Z66" s="79"/>
      <c r="AA66" s="85" t="s">
        <v>1044</v>
      </c>
      <c r="AB66" s="79"/>
      <c r="AC66" s="79" t="b">
        <v>0</v>
      </c>
      <c r="AD66" s="79">
        <v>0</v>
      </c>
      <c r="AE66" s="85" t="s">
        <v>1243</v>
      </c>
      <c r="AF66" s="79" t="b">
        <v>0</v>
      </c>
      <c r="AG66" s="79" t="s">
        <v>1250</v>
      </c>
      <c r="AH66" s="79"/>
      <c r="AI66" s="85" t="s">
        <v>1243</v>
      </c>
      <c r="AJ66" s="79" t="b">
        <v>0</v>
      </c>
      <c r="AK66" s="79">
        <v>0</v>
      </c>
      <c r="AL66" s="85" t="s">
        <v>1243</v>
      </c>
      <c r="AM66" s="79" t="s">
        <v>1265</v>
      </c>
      <c r="AN66" s="79" t="b">
        <v>0</v>
      </c>
      <c r="AO66" s="85" t="s">
        <v>1044</v>
      </c>
      <c r="AP66" s="79" t="s">
        <v>176</v>
      </c>
      <c r="AQ66" s="79">
        <v>0</v>
      </c>
      <c r="AR66" s="79">
        <v>0</v>
      </c>
      <c r="AS66" s="79"/>
      <c r="AT66" s="79"/>
      <c r="AU66" s="79"/>
      <c r="AV66" s="79"/>
      <c r="AW66" s="79"/>
      <c r="AX66" s="79"/>
      <c r="AY66" s="79"/>
      <c r="AZ66" s="79"/>
      <c r="BA66">
        <v>10</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29</v>
      </c>
      <c r="BK66" s="49">
        <v>100</v>
      </c>
      <c r="BL66" s="48">
        <v>29</v>
      </c>
    </row>
    <row r="67" spans="1:64" ht="15">
      <c r="A67" s="64" t="s">
        <v>246</v>
      </c>
      <c r="B67" s="64" t="s">
        <v>250</v>
      </c>
      <c r="C67" s="65" t="s">
        <v>2930</v>
      </c>
      <c r="D67" s="66">
        <v>5.333333333333334</v>
      </c>
      <c r="E67" s="67" t="s">
        <v>136</v>
      </c>
      <c r="F67" s="68">
        <v>30.492753623188406</v>
      </c>
      <c r="G67" s="65"/>
      <c r="H67" s="69"/>
      <c r="I67" s="70"/>
      <c r="J67" s="70"/>
      <c r="K67" s="34" t="s">
        <v>65</v>
      </c>
      <c r="L67" s="77">
        <v>67</v>
      </c>
      <c r="M67" s="77"/>
      <c r="N67" s="72"/>
      <c r="O67" s="79" t="s">
        <v>331</v>
      </c>
      <c r="P67" s="81">
        <v>43591.968831018516</v>
      </c>
      <c r="Q67" s="79" t="s">
        <v>354</v>
      </c>
      <c r="R67" s="83" t="s">
        <v>504</v>
      </c>
      <c r="S67" s="79" t="s">
        <v>556</v>
      </c>
      <c r="T67" s="79" t="s">
        <v>584</v>
      </c>
      <c r="U67" s="83" t="s">
        <v>647</v>
      </c>
      <c r="V67" s="83" t="s">
        <v>647</v>
      </c>
      <c r="W67" s="81">
        <v>43591.968831018516</v>
      </c>
      <c r="X67" s="83" t="s">
        <v>804</v>
      </c>
      <c r="Y67" s="79"/>
      <c r="Z67" s="79"/>
      <c r="AA67" s="85" t="s">
        <v>1045</v>
      </c>
      <c r="AB67" s="79"/>
      <c r="AC67" s="79" t="b">
        <v>0</v>
      </c>
      <c r="AD67" s="79">
        <v>0</v>
      </c>
      <c r="AE67" s="85" t="s">
        <v>1243</v>
      </c>
      <c r="AF67" s="79" t="b">
        <v>0</v>
      </c>
      <c r="AG67" s="79" t="s">
        <v>1250</v>
      </c>
      <c r="AH67" s="79"/>
      <c r="AI67" s="85" t="s">
        <v>1243</v>
      </c>
      <c r="AJ67" s="79" t="b">
        <v>0</v>
      </c>
      <c r="AK67" s="79">
        <v>0</v>
      </c>
      <c r="AL67" s="85" t="s">
        <v>1243</v>
      </c>
      <c r="AM67" s="79" t="s">
        <v>1265</v>
      </c>
      <c r="AN67" s="79" t="b">
        <v>0</v>
      </c>
      <c r="AO67" s="85" t="s">
        <v>1045</v>
      </c>
      <c r="AP67" s="79" t="s">
        <v>176</v>
      </c>
      <c r="AQ67" s="79">
        <v>0</v>
      </c>
      <c r="AR67" s="79">
        <v>0</v>
      </c>
      <c r="AS67" s="79"/>
      <c r="AT67" s="79"/>
      <c r="AU67" s="79"/>
      <c r="AV67" s="79"/>
      <c r="AW67" s="79"/>
      <c r="AX67" s="79"/>
      <c r="AY67" s="79"/>
      <c r="AZ67" s="79"/>
      <c r="BA67">
        <v>5</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246</v>
      </c>
      <c r="B68" s="64" t="s">
        <v>251</v>
      </c>
      <c r="C68" s="65" t="s">
        <v>2930</v>
      </c>
      <c r="D68" s="66">
        <v>5.333333333333334</v>
      </c>
      <c r="E68" s="67" t="s">
        <v>136</v>
      </c>
      <c r="F68" s="68">
        <v>30.492753623188406</v>
      </c>
      <c r="G68" s="65"/>
      <c r="H68" s="69"/>
      <c r="I68" s="70"/>
      <c r="J68" s="70"/>
      <c r="K68" s="34" t="s">
        <v>65</v>
      </c>
      <c r="L68" s="77">
        <v>68</v>
      </c>
      <c r="M68" s="77"/>
      <c r="N68" s="72"/>
      <c r="O68" s="79" t="s">
        <v>331</v>
      </c>
      <c r="P68" s="81">
        <v>43591.968831018516</v>
      </c>
      <c r="Q68" s="79" t="s">
        <v>354</v>
      </c>
      <c r="R68" s="83" t="s">
        <v>504</v>
      </c>
      <c r="S68" s="79" t="s">
        <v>556</v>
      </c>
      <c r="T68" s="79" t="s">
        <v>584</v>
      </c>
      <c r="U68" s="83" t="s">
        <v>647</v>
      </c>
      <c r="V68" s="83" t="s">
        <v>647</v>
      </c>
      <c r="W68" s="81">
        <v>43591.968831018516</v>
      </c>
      <c r="X68" s="83" t="s">
        <v>804</v>
      </c>
      <c r="Y68" s="79"/>
      <c r="Z68" s="79"/>
      <c r="AA68" s="85" t="s">
        <v>1045</v>
      </c>
      <c r="AB68" s="79"/>
      <c r="AC68" s="79" t="b">
        <v>0</v>
      </c>
      <c r="AD68" s="79">
        <v>0</v>
      </c>
      <c r="AE68" s="85" t="s">
        <v>1243</v>
      </c>
      <c r="AF68" s="79" t="b">
        <v>0</v>
      </c>
      <c r="AG68" s="79" t="s">
        <v>1250</v>
      </c>
      <c r="AH68" s="79"/>
      <c r="AI68" s="85" t="s">
        <v>1243</v>
      </c>
      <c r="AJ68" s="79" t="b">
        <v>0</v>
      </c>
      <c r="AK68" s="79">
        <v>0</v>
      </c>
      <c r="AL68" s="85" t="s">
        <v>1243</v>
      </c>
      <c r="AM68" s="79" t="s">
        <v>1265</v>
      </c>
      <c r="AN68" s="79" t="b">
        <v>0</v>
      </c>
      <c r="AO68" s="85" t="s">
        <v>1045</v>
      </c>
      <c r="AP68" s="79" t="s">
        <v>176</v>
      </c>
      <c r="AQ68" s="79">
        <v>0</v>
      </c>
      <c r="AR68" s="79">
        <v>0</v>
      </c>
      <c r="AS68" s="79"/>
      <c r="AT68" s="79"/>
      <c r="AU68" s="79"/>
      <c r="AV68" s="79"/>
      <c r="AW68" s="79"/>
      <c r="AX68" s="79"/>
      <c r="AY68" s="79"/>
      <c r="AZ68" s="79"/>
      <c r="BA68">
        <v>5</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30</v>
      </c>
      <c r="BK68" s="49">
        <v>100</v>
      </c>
      <c r="BL68" s="48">
        <v>30</v>
      </c>
    </row>
    <row r="69" spans="1:64" ht="15">
      <c r="A69" s="64" t="s">
        <v>246</v>
      </c>
      <c r="B69" s="64" t="s">
        <v>246</v>
      </c>
      <c r="C69" s="65" t="s">
        <v>2929</v>
      </c>
      <c r="D69" s="66">
        <v>8.25</v>
      </c>
      <c r="E69" s="67" t="s">
        <v>136</v>
      </c>
      <c r="F69" s="68">
        <v>28.608695652173914</v>
      </c>
      <c r="G69" s="65"/>
      <c r="H69" s="69"/>
      <c r="I69" s="70"/>
      <c r="J69" s="70"/>
      <c r="K69" s="34" t="s">
        <v>65</v>
      </c>
      <c r="L69" s="77">
        <v>69</v>
      </c>
      <c r="M69" s="77"/>
      <c r="N69" s="72"/>
      <c r="O69" s="79" t="s">
        <v>176</v>
      </c>
      <c r="P69" s="81">
        <v>43592.218831018516</v>
      </c>
      <c r="Q69" s="79" t="s">
        <v>355</v>
      </c>
      <c r="R69" s="83" t="s">
        <v>503</v>
      </c>
      <c r="S69" s="79" t="s">
        <v>556</v>
      </c>
      <c r="T69" s="79" t="s">
        <v>585</v>
      </c>
      <c r="U69" s="83" t="s">
        <v>648</v>
      </c>
      <c r="V69" s="83" t="s">
        <v>648</v>
      </c>
      <c r="W69" s="81">
        <v>43592.218831018516</v>
      </c>
      <c r="X69" s="83" t="s">
        <v>805</v>
      </c>
      <c r="Y69" s="79"/>
      <c r="Z69" s="79"/>
      <c r="AA69" s="85" t="s">
        <v>1046</v>
      </c>
      <c r="AB69" s="79"/>
      <c r="AC69" s="79" t="b">
        <v>0</v>
      </c>
      <c r="AD69" s="79">
        <v>0</v>
      </c>
      <c r="AE69" s="85" t="s">
        <v>1243</v>
      </c>
      <c r="AF69" s="79" t="b">
        <v>0</v>
      </c>
      <c r="AG69" s="79" t="s">
        <v>1250</v>
      </c>
      <c r="AH69" s="79"/>
      <c r="AI69" s="85" t="s">
        <v>1243</v>
      </c>
      <c r="AJ69" s="79" t="b">
        <v>0</v>
      </c>
      <c r="AK69" s="79">
        <v>0</v>
      </c>
      <c r="AL69" s="85" t="s">
        <v>1243</v>
      </c>
      <c r="AM69" s="79" t="s">
        <v>1265</v>
      </c>
      <c r="AN69" s="79" t="b">
        <v>0</v>
      </c>
      <c r="AO69" s="85" t="s">
        <v>1046</v>
      </c>
      <c r="AP69" s="79" t="s">
        <v>176</v>
      </c>
      <c r="AQ69" s="79">
        <v>0</v>
      </c>
      <c r="AR69" s="79">
        <v>0</v>
      </c>
      <c r="AS69" s="79"/>
      <c r="AT69" s="79"/>
      <c r="AU69" s="79"/>
      <c r="AV69" s="79"/>
      <c r="AW69" s="79"/>
      <c r="AX69" s="79"/>
      <c r="AY69" s="79"/>
      <c r="AZ69" s="79"/>
      <c r="BA69">
        <v>10</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27</v>
      </c>
      <c r="BK69" s="49">
        <v>100</v>
      </c>
      <c r="BL69" s="48">
        <v>27</v>
      </c>
    </row>
    <row r="70" spans="1:64" ht="15">
      <c r="A70" s="64" t="s">
        <v>246</v>
      </c>
      <c r="B70" s="64" t="s">
        <v>246</v>
      </c>
      <c r="C70" s="65" t="s">
        <v>2929</v>
      </c>
      <c r="D70" s="66">
        <v>8.25</v>
      </c>
      <c r="E70" s="67" t="s">
        <v>136</v>
      </c>
      <c r="F70" s="68">
        <v>28.608695652173914</v>
      </c>
      <c r="G70" s="65"/>
      <c r="H70" s="69"/>
      <c r="I70" s="70"/>
      <c r="J70" s="70"/>
      <c r="K70" s="34" t="s">
        <v>65</v>
      </c>
      <c r="L70" s="77">
        <v>70</v>
      </c>
      <c r="M70" s="77"/>
      <c r="N70" s="72"/>
      <c r="O70" s="79" t="s">
        <v>176</v>
      </c>
      <c r="P70" s="81">
        <v>43593.218831018516</v>
      </c>
      <c r="Q70" s="79" t="s">
        <v>356</v>
      </c>
      <c r="R70" s="83" t="s">
        <v>503</v>
      </c>
      <c r="S70" s="79" t="s">
        <v>556</v>
      </c>
      <c r="T70" s="79" t="s">
        <v>583</v>
      </c>
      <c r="U70" s="83" t="s">
        <v>649</v>
      </c>
      <c r="V70" s="83" t="s">
        <v>649</v>
      </c>
      <c r="W70" s="81">
        <v>43593.218831018516</v>
      </c>
      <c r="X70" s="83" t="s">
        <v>806</v>
      </c>
      <c r="Y70" s="79"/>
      <c r="Z70" s="79"/>
      <c r="AA70" s="85" t="s">
        <v>1047</v>
      </c>
      <c r="AB70" s="79"/>
      <c r="AC70" s="79" t="b">
        <v>0</v>
      </c>
      <c r="AD70" s="79">
        <v>0</v>
      </c>
      <c r="AE70" s="85" t="s">
        <v>1243</v>
      </c>
      <c r="AF70" s="79" t="b">
        <v>0</v>
      </c>
      <c r="AG70" s="79" t="s">
        <v>1250</v>
      </c>
      <c r="AH70" s="79"/>
      <c r="AI70" s="85" t="s">
        <v>1243</v>
      </c>
      <c r="AJ70" s="79" t="b">
        <v>0</v>
      </c>
      <c r="AK70" s="79">
        <v>0</v>
      </c>
      <c r="AL70" s="85" t="s">
        <v>1243</v>
      </c>
      <c r="AM70" s="79" t="s">
        <v>1265</v>
      </c>
      <c r="AN70" s="79" t="b">
        <v>0</v>
      </c>
      <c r="AO70" s="85" t="s">
        <v>1047</v>
      </c>
      <c r="AP70" s="79" t="s">
        <v>176</v>
      </c>
      <c r="AQ70" s="79">
        <v>0</v>
      </c>
      <c r="AR70" s="79">
        <v>0</v>
      </c>
      <c r="AS70" s="79"/>
      <c r="AT70" s="79"/>
      <c r="AU70" s="79"/>
      <c r="AV70" s="79"/>
      <c r="AW70" s="79"/>
      <c r="AX70" s="79"/>
      <c r="AY70" s="79"/>
      <c r="AZ70" s="79"/>
      <c r="BA70">
        <v>10</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29</v>
      </c>
      <c r="BK70" s="49">
        <v>100</v>
      </c>
      <c r="BL70" s="48">
        <v>29</v>
      </c>
    </row>
    <row r="71" spans="1:64" ht="15">
      <c r="A71" s="64" t="s">
        <v>246</v>
      </c>
      <c r="B71" s="64" t="s">
        <v>250</v>
      </c>
      <c r="C71" s="65" t="s">
        <v>2930</v>
      </c>
      <c r="D71" s="66">
        <v>5.333333333333334</v>
      </c>
      <c r="E71" s="67" t="s">
        <v>136</v>
      </c>
      <c r="F71" s="68">
        <v>30.492753623188406</v>
      </c>
      <c r="G71" s="65"/>
      <c r="H71" s="69"/>
      <c r="I71" s="70"/>
      <c r="J71" s="70"/>
      <c r="K71" s="34" t="s">
        <v>65</v>
      </c>
      <c r="L71" s="77">
        <v>71</v>
      </c>
      <c r="M71" s="77"/>
      <c r="N71" s="72"/>
      <c r="O71" s="79" t="s">
        <v>331</v>
      </c>
      <c r="P71" s="81">
        <v>43593.718831018516</v>
      </c>
      <c r="Q71" s="79" t="s">
        <v>357</v>
      </c>
      <c r="R71" s="83" t="s">
        <v>504</v>
      </c>
      <c r="S71" s="79" t="s">
        <v>556</v>
      </c>
      <c r="T71" s="79" t="s">
        <v>584</v>
      </c>
      <c r="U71" s="83" t="s">
        <v>650</v>
      </c>
      <c r="V71" s="83" t="s">
        <v>650</v>
      </c>
      <c r="W71" s="81">
        <v>43593.718831018516</v>
      </c>
      <c r="X71" s="83" t="s">
        <v>807</v>
      </c>
      <c r="Y71" s="79"/>
      <c r="Z71" s="79"/>
      <c r="AA71" s="85" t="s">
        <v>1048</v>
      </c>
      <c r="AB71" s="79"/>
      <c r="AC71" s="79" t="b">
        <v>0</v>
      </c>
      <c r="AD71" s="79">
        <v>0</v>
      </c>
      <c r="AE71" s="85" t="s">
        <v>1243</v>
      </c>
      <c r="AF71" s="79" t="b">
        <v>0</v>
      </c>
      <c r="AG71" s="79" t="s">
        <v>1250</v>
      </c>
      <c r="AH71" s="79"/>
      <c r="AI71" s="85" t="s">
        <v>1243</v>
      </c>
      <c r="AJ71" s="79" t="b">
        <v>0</v>
      </c>
      <c r="AK71" s="79">
        <v>0</v>
      </c>
      <c r="AL71" s="85" t="s">
        <v>1243</v>
      </c>
      <c r="AM71" s="79" t="s">
        <v>1265</v>
      </c>
      <c r="AN71" s="79" t="b">
        <v>0</v>
      </c>
      <c r="AO71" s="85" t="s">
        <v>1048</v>
      </c>
      <c r="AP71" s="79" t="s">
        <v>176</v>
      </c>
      <c r="AQ71" s="79">
        <v>0</v>
      </c>
      <c r="AR71" s="79">
        <v>0</v>
      </c>
      <c r="AS71" s="79"/>
      <c r="AT71" s="79"/>
      <c r="AU71" s="79"/>
      <c r="AV71" s="79"/>
      <c r="AW71" s="79"/>
      <c r="AX71" s="79"/>
      <c r="AY71" s="79"/>
      <c r="AZ71" s="79"/>
      <c r="BA71">
        <v>5</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246</v>
      </c>
      <c r="B72" s="64" t="s">
        <v>251</v>
      </c>
      <c r="C72" s="65" t="s">
        <v>2930</v>
      </c>
      <c r="D72" s="66">
        <v>5.333333333333334</v>
      </c>
      <c r="E72" s="67" t="s">
        <v>136</v>
      </c>
      <c r="F72" s="68">
        <v>30.492753623188406</v>
      </c>
      <c r="G72" s="65"/>
      <c r="H72" s="69"/>
      <c r="I72" s="70"/>
      <c r="J72" s="70"/>
      <c r="K72" s="34" t="s">
        <v>65</v>
      </c>
      <c r="L72" s="77">
        <v>72</v>
      </c>
      <c r="M72" s="77"/>
      <c r="N72" s="72"/>
      <c r="O72" s="79" t="s">
        <v>331</v>
      </c>
      <c r="P72" s="81">
        <v>43593.718831018516</v>
      </c>
      <c r="Q72" s="79" t="s">
        <v>357</v>
      </c>
      <c r="R72" s="83" t="s">
        <v>504</v>
      </c>
      <c r="S72" s="79" t="s">
        <v>556</v>
      </c>
      <c r="T72" s="79" t="s">
        <v>584</v>
      </c>
      <c r="U72" s="83" t="s">
        <v>650</v>
      </c>
      <c r="V72" s="83" t="s">
        <v>650</v>
      </c>
      <c r="W72" s="81">
        <v>43593.718831018516</v>
      </c>
      <c r="X72" s="83" t="s">
        <v>807</v>
      </c>
      <c r="Y72" s="79"/>
      <c r="Z72" s="79"/>
      <c r="AA72" s="85" t="s">
        <v>1048</v>
      </c>
      <c r="AB72" s="79"/>
      <c r="AC72" s="79" t="b">
        <v>0</v>
      </c>
      <c r="AD72" s="79">
        <v>0</v>
      </c>
      <c r="AE72" s="85" t="s">
        <v>1243</v>
      </c>
      <c r="AF72" s="79" t="b">
        <v>0</v>
      </c>
      <c r="AG72" s="79" t="s">
        <v>1250</v>
      </c>
      <c r="AH72" s="79"/>
      <c r="AI72" s="85" t="s">
        <v>1243</v>
      </c>
      <c r="AJ72" s="79" t="b">
        <v>0</v>
      </c>
      <c r="AK72" s="79">
        <v>0</v>
      </c>
      <c r="AL72" s="85" t="s">
        <v>1243</v>
      </c>
      <c r="AM72" s="79" t="s">
        <v>1265</v>
      </c>
      <c r="AN72" s="79" t="b">
        <v>0</v>
      </c>
      <c r="AO72" s="85" t="s">
        <v>1048</v>
      </c>
      <c r="AP72" s="79" t="s">
        <v>176</v>
      </c>
      <c r="AQ72" s="79">
        <v>0</v>
      </c>
      <c r="AR72" s="79">
        <v>0</v>
      </c>
      <c r="AS72" s="79"/>
      <c r="AT72" s="79"/>
      <c r="AU72" s="79"/>
      <c r="AV72" s="79"/>
      <c r="AW72" s="79"/>
      <c r="AX72" s="79"/>
      <c r="AY72" s="79"/>
      <c r="AZ72" s="79"/>
      <c r="BA72">
        <v>5</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30</v>
      </c>
      <c r="BK72" s="49">
        <v>100</v>
      </c>
      <c r="BL72" s="48">
        <v>30</v>
      </c>
    </row>
    <row r="73" spans="1:64" ht="15">
      <c r="A73" s="64" t="s">
        <v>246</v>
      </c>
      <c r="B73" s="64" t="s">
        <v>246</v>
      </c>
      <c r="C73" s="65" t="s">
        <v>2929</v>
      </c>
      <c r="D73" s="66">
        <v>8.25</v>
      </c>
      <c r="E73" s="67" t="s">
        <v>136</v>
      </c>
      <c r="F73" s="68">
        <v>28.608695652173914</v>
      </c>
      <c r="G73" s="65"/>
      <c r="H73" s="69"/>
      <c r="I73" s="70"/>
      <c r="J73" s="70"/>
      <c r="K73" s="34" t="s">
        <v>65</v>
      </c>
      <c r="L73" s="77">
        <v>73</v>
      </c>
      <c r="M73" s="77"/>
      <c r="N73" s="72"/>
      <c r="O73" s="79" t="s">
        <v>176</v>
      </c>
      <c r="P73" s="81">
        <v>43593.80216435185</v>
      </c>
      <c r="Q73" s="79" t="s">
        <v>358</v>
      </c>
      <c r="R73" s="83" t="s">
        <v>503</v>
      </c>
      <c r="S73" s="79" t="s">
        <v>556</v>
      </c>
      <c r="T73" s="79" t="s">
        <v>585</v>
      </c>
      <c r="U73" s="83" t="s">
        <v>651</v>
      </c>
      <c r="V73" s="83" t="s">
        <v>651</v>
      </c>
      <c r="W73" s="81">
        <v>43593.80216435185</v>
      </c>
      <c r="X73" s="83" t="s">
        <v>808</v>
      </c>
      <c r="Y73" s="79"/>
      <c r="Z73" s="79"/>
      <c r="AA73" s="85" t="s">
        <v>1049</v>
      </c>
      <c r="AB73" s="79"/>
      <c r="AC73" s="79" t="b">
        <v>0</v>
      </c>
      <c r="AD73" s="79">
        <v>0</v>
      </c>
      <c r="AE73" s="85" t="s">
        <v>1243</v>
      </c>
      <c r="AF73" s="79" t="b">
        <v>0</v>
      </c>
      <c r="AG73" s="79" t="s">
        <v>1250</v>
      </c>
      <c r="AH73" s="79"/>
      <c r="AI73" s="85" t="s">
        <v>1243</v>
      </c>
      <c r="AJ73" s="79" t="b">
        <v>0</v>
      </c>
      <c r="AK73" s="79">
        <v>0</v>
      </c>
      <c r="AL73" s="85" t="s">
        <v>1243</v>
      </c>
      <c r="AM73" s="79" t="s">
        <v>1265</v>
      </c>
      <c r="AN73" s="79" t="b">
        <v>0</v>
      </c>
      <c r="AO73" s="85" t="s">
        <v>1049</v>
      </c>
      <c r="AP73" s="79" t="s">
        <v>176</v>
      </c>
      <c r="AQ73" s="79">
        <v>0</v>
      </c>
      <c r="AR73" s="79">
        <v>0</v>
      </c>
      <c r="AS73" s="79"/>
      <c r="AT73" s="79"/>
      <c r="AU73" s="79"/>
      <c r="AV73" s="79"/>
      <c r="AW73" s="79"/>
      <c r="AX73" s="79"/>
      <c r="AY73" s="79"/>
      <c r="AZ73" s="79"/>
      <c r="BA73">
        <v>10</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27</v>
      </c>
      <c r="BK73" s="49">
        <v>100</v>
      </c>
      <c r="BL73" s="48">
        <v>27</v>
      </c>
    </row>
    <row r="74" spans="1:64" ht="15">
      <c r="A74" s="64" t="s">
        <v>246</v>
      </c>
      <c r="B74" s="64" t="s">
        <v>246</v>
      </c>
      <c r="C74" s="65" t="s">
        <v>2929</v>
      </c>
      <c r="D74" s="66">
        <v>8.25</v>
      </c>
      <c r="E74" s="67" t="s">
        <v>136</v>
      </c>
      <c r="F74" s="68">
        <v>28.608695652173914</v>
      </c>
      <c r="G74" s="65"/>
      <c r="H74" s="69"/>
      <c r="I74" s="70"/>
      <c r="J74" s="70"/>
      <c r="K74" s="34" t="s">
        <v>65</v>
      </c>
      <c r="L74" s="77">
        <v>74</v>
      </c>
      <c r="M74" s="77"/>
      <c r="N74" s="72"/>
      <c r="O74" s="79" t="s">
        <v>176</v>
      </c>
      <c r="P74" s="81">
        <v>43594.80216435185</v>
      </c>
      <c r="Q74" s="79" t="s">
        <v>359</v>
      </c>
      <c r="R74" s="83" t="s">
        <v>503</v>
      </c>
      <c r="S74" s="79" t="s">
        <v>556</v>
      </c>
      <c r="T74" s="79" t="s">
        <v>583</v>
      </c>
      <c r="U74" s="83" t="s">
        <v>652</v>
      </c>
      <c r="V74" s="83" t="s">
        <v>652</v>
      </c>
      <c r="W74" s="81">
        <v>43594.80216435185</v>
      </c>
      <c r="X74" s="83" t="s">
        <v>809</v>
      </c>
      <c r="Y74" s="79"/>
      <c r="Z74" s="79"/>
      <c r="AA74" s="85" t="s">
        <v>1050</v>
      </c>
      <c r="AB74" s="79"/>
      <c r="AC74" s="79" t="b">
        <v>0</v>
      </c>
      <c r="AD74" s="79">
        <v>0</v>
      </c>
      <c r="AE74" s="85" t="s">
        <v>1243</v>
      </c>
      <c r="AF74" s="79" t="b">
        <v>0</v>
      </c>
      <c r="AG74" s="79" t="s">
        <v>1250</v>
      </c>
      <c r="AH74" s="79"/>
      <c r="AI74" s="85" t="s">
        <v>1243</v>
      </c>
      <c r="AJ74" s="79" t="b">
        <v>0</v>
      </c>
      <c r="AK74" s="79">
        <v>0</v>
      </c>
      <c r="AL74" s="85" t="s">
        <v>1243</v>
      </c>
      <c r="AM74" s="79" t="s">
        <v>1265</v>
      </c>
      <c r="AN74" s="79" t="b">
        <v>0</v>
      </c>
      <c r="AO74" s="85" t="s">
        <v>1050</v>
      </c>
      <c r="AP74" s="79" t="s">
        <v>176</v>
      </c>
      <c r="AQ74" s="79">
        <v>0</v>
      </c>
      <c r="AR74" s="79">
        <v>0</v>
      </c>
      <c r="AS74" s="79"/>
      <c r="AT74" s="79"/>
      <c r="AU74" s="79"/>
      <c r="AV74" s="79"/>
      <c r="AW74" s="79"/>
      <c r="AX74" s="79"/>
      <c r="AY74" s="79"/>
      <c r="AZ74" s="79"/>
      <c r="BA74">
        <v>10</v>
      </c>
      <c r="BB74" s="78" t="str">
        <f>REPLACE(INDEX(GroupVertices[Group],MATCH(Edges[[#This Row],[Vertex 1]],GroupVertices[Vertex],0)),1,1,"")</f>
        <v>2</v>
      </c>
      <c r="BC74" s="78" t="str">
        <f>REPLACE(INDEX(GroupVertices[Group],MATCH(Edges[[#This Row],[Vertex 2]],GroupVertices[Vertex],0)),1,1,"")</f>
        <v>2</v>
      </c>
      <c r="BD74" s="48">
        <v>0</v>
      </c>
      <c r="BE74" s="49">
        <v>0</v>
      </c>
      <c r="BF74" s="48">
        <v>0</v>
      </c>
      <c r="BG74" s="49">
        <v>0</v>
      </c>
      <c r="BH74" s="48">
        <v>0</v>
      </c>
      <c r="BI74" s="49">
        <v>0</v>
      </c>
      <c r="BJ74" s="48">
        <v>29</v>
      </c>
      <c r="BK74" s="49">
        <v>100</v>
      </c>
      <c r="BL74" s="48">
        <v>29</v>
      </c>
    </row>
    <row r="75" spans="1:64" ht="15">
      <c r="A75" s="64" t="s">
        <v>246</v>
      </c>
      <c r="B75" s="64" t="s">
        <v>250</v>
      </c>
      <c r="C75" s="65" t="s">
        <v>2930</v>
      </c>
      <c r="D75" s="66">
        <v>5.333333333333334</v>
      </c>
      <c r="E75" s="67" t="s">
        <v>136</v>
      </c>
      <c r="F75" s="68">
        <v>30.492753623188406</v>
      </c>
      <c r="G75" s="65"/>
      <c r="H75" s="69"/>
      <c r="I75" s="70"/>
      <c r="J75" s="70"/>
      <c r="K75" s="34" t="s">
        <v>65</v>
      </c>
      <c r="L75" s="77">
        <v>75</v>
      </c>
      <c r="M75" s="77"/>
      <c r="N75" s="72"/>
      <c r="O75" s="79" t="s">
        <v>331</v>
      </c>
      <c r="P75" s="81">
        <v>43595.218831018516</v>
      </c>
      <c r="Q75" s="79" t="s">
        <v>360</v>
      </c>
      <c r="R75" s="83" t="s">
        <v>504</v>
      </c>
      <c r="S75" s="79" t="s">
        <v>556</v>
      </c>
      <c r="T75" s="79" t="s">
        <v>584</v>
      </c>
      <c r="U75" s="83" t="s">
        <v>653</v>
      </c>
      <c r="V75" s="83" t="s">
        <v>653</v>
      </c>
      <c r="W75" s="81">
        <v>43595.218831018516</v>
      </c>
      <c r="X75" s="83" t="s">
        <v>810</v>
      </c>
      <c r="Y75" s="79"/>
      <c r="Z75" s="79"/>
      <c r="AA75" s="85" t="s">
        <v>1051</v>
      </c>
      <c r="AB75" s="79"/>
      <c r="AC75" s="79" t="b">
        <v>0</v>
      </c>
      <c r="AD75" s="79">
        <v>0</v>
      </c>
      <c r="AE75" s="85" t="s">
        <v>1243</v>
      </c>
      <c r="AF75" s="79" t="b">
        <v>0</v>
      </c>
      <c r="AG75" s="79" t="s">
        <v>1250</v>
      </c>
      <c r="AH75" s="79"/>
      <c r="AI75" s="85" t="s">
        <v>1243</v>
      </c>
      <c r="AJ75" s="79" t="b">
        <v>0</v>
      </c>
      <c r="AK75" s="79">
        <v>0</v>
      </c>
      <c r="AL75" s="85" t="s">
        <v>1243</v>
      </c>
      <c r="AM75" s="79" t="s">
        <v>1265</v>
      </c>
      <c r="AN75" s="79" t="b">
        <v>0</v>
      </c>
      <c r="AO75" s="85" t="s">
        <v>1051</v>
      </c>
      <c r="AP75" s="79" t="s">
        <v>176</v>
      </c>
      <c r="AQ75" s="79">
        <v>0</v>
      </c>
      <c r="AR75" s="79">
        <v>0</v>
      </c>
      <c r="AS75" s="79"/>
      <c r="AT75" s="79"/>
      <c r="AU75" s="79"/>
      <c r="AV75" s="79"/>
      <c r="AW75" s="79"/>
      <c r="AX75" s="79"/>
      <c r="AY75" s="79"/>
      <c r="AZ75" s="79"/>
      <c r="BA75">
        <v>5</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246</v>
      </c>
      <c r="B76" s="64" t="s">
        <v>251</v>
      </c>
      <c r="C76" s="65" t="s">
        <v>2930</v>
      </c>
      <c r="D76" s="66">
        <v>5.333333333333334</v>
      </c>
      <c r="E76" s="67" t="s">
        <v>136</v>
      </c>
      <c r="F76" s="68">
        <v>30.492753623188406</v>
      </c>
      <c r="G76" s="65"/>
      <c r="H76" s="69"/>
      <c r="I76" s="70"/>
      <c r="J76" s="70"/>
      <c r="K76" s="34" t="s">
        <v>65</v>
      </c>
      <c r="L76" s="77">
        <v>76</v>
      </c>
      <c r="M76" s="77"/>
      <c r="N76" s="72"/>
      <c r="O76" s="79" t="s">
        <v>331</v>
      </c>
      <c r="P76" s="81">
        <v>43595.218831018516</v>
      </c>
      <c r="Q76" s="79" t="s">
        <v>360</v>
      </c>
      <c r="R76" s="83" t="s">
        <v>504</v>
      </c>
      <c r="S76" s="79" t="s">
        <v>556</v>
      </c>
      <c r="T76" s="79" t="s">
        <v>584</v>
      </c>
      <c r="U76" s="83" t="s">
        <v>653</v>
      </c>
      <c r="V76" s="83" t="s">
        <v>653</v>
      </c>
      <c r="W76" s="81">
        <v>43595.218831018516</v>
      </c>
      <c r="X76" s="83" t="s">
        <v>810</v>
      </c>
      <c r="Y76" s="79"/>
      <c r="Z76" s="79"/>
      <c r="AA76" s="85" t="s">
        <v>1051</v>
      </c>
      <c r="AB76" s="79"/>
      <c r="AC76" s="79" t="b">
        <v>0</v>
      </c>
      <c r="AD76" s="79">
        <v>0</v>
      </c>
      <c r="AE76" s="85" t="s">
        <v>1243</v>
      </c>
      <c r="AF76" s="79" t="b">
        <v>0</v>
      </c>
      <c r="AG76" s="79" t="s">
        <v>1250</v>
      </c>
      <c r="AH76" s="79"/>
      <c r="AI76" s="85" t="s">
        <v>1243</v>
      </c>
      <c r="AJ76" s="79" t="b">
        <v>0</v>
      </c>
      <c r="AK76" s="79">
        <v>0</v>
      </c>
      <c r="AL76" s="85" t="s">
        <v>1243</v>
      </c>
      <c r="AM76" s="79" t="s">
        <v>1265</v>
      </c>
      <c r="AN76" s="79" t="b">
        <v>0</v>
      </c>
      <c r="AO76" s="85" t="s">
        <v>1051</v>
      </c>
      <c r="AP76" s="79" t="s">
        <v>176</v>
      </c>
      <c r="AQ76" s="79">
        <v>0</v>
      </c>
      <c r="AR76" s="79">
        <v>0</v>
      </c>
      <c r="AS76" s="79"/>
      <c r="AT76" s="79"/>
      <c r="AU76" s="79"/>
      <c r="AV76" s="79"/>
      <c r="AW76" s="79"/>
      <c r="AX76" s="79"/>
      <c r="AY76" s="79"/>
      <c r="AZ76" s="79"/>
      <c r="BA76">
        <v>5</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30</v>
      </c>
      <c r="BK76" s="49">
        <v>100</v>
      </c>
      <c r="BL76" s="48">
        <v>30</v>
      </c>
    </row>
    <row r="77" spans="1:64" ht="15">
      <c r="A77" s="64" t="s">
        <v>246</v>
      </c>
      <c r="B77" s="64" t="s">
        <v>246</v>
      </c>
      <c r="C77" s="65" t="s">
        <v>2929</v>
      </c>
      <c r="D77" s="66">
        <v>8.25</v>
      </c>
      <c r="E77" s="67" t="s">
        <v>136</v>
      </c>
      <c r="F77" s="68">
        <v>28.608695652173914</v>
      </c>
      <c r="G77" s="65"/>
      <c r="H77" s="69"/>
      <c r="I77" s="70"/>
      <c r="J77" s="70"/>
      <c r="K77" s="34" t="s">
        <v>65</v>
      </c>
      <c r="L77" s="77">
        <v>77</v>
      </c>
      <c r="M77" s="77"/>
      <c r="N77" s="72"/>
      <c r="O77" s="79" t="s">
        <v>176</v>
      </c>
      <c r="P77" s="81">
        <v>43595.38549768519</v>
      </c>
      <c r="Q77" s="79" t="s">
        <v>361</v>
      </c>
      <c r="R77" s="83" t="s">
        <v>503</v>
      </c>
      <c r="S77" s="79" t="s">
        <v>556</v>
      </c>
      <c r="T77" s="79" t="s">
        <v>585</v>
      </c>
      <c r="U77" s="83" t="s">
        <v>654</v>
      </c>
      <c r="V77" s="83" t="s">
        <v>654</v>
      </c>
      <c r="W77" s="81">
        <v>43595.38549768519</v>
      </c>
      <c r="X77" s="83" t="s">
        <v>811</v>
      </c>
      <c r="Y77" s="79"/>
      <c r="Z77" s="79"/>
      <c r="AA77" s="85" t="s">
        <v>1052</v>
      </c>
      <c r="AB77" s="79"/>
      <c r="AC77" s="79" t="b">
        <v>0</v>
      </c>
      <c r="AD77" s="79">
        <v>0</v>
      </c>
      <c r="AE77" s="85" t="s">
        <v>1243</v>
      </c>
      <c r="AF77" s="79" t="b">
        <v>0</v>
      </c>
      <c r="AG77" s="79" t="s">
        <v>1250</v>
      </c>
      <c r="AH77" s="79"/>
      <c r="AI77" s="85" t="s">
        <v>1243</v>
      </c>
      <c r="AJ77" s="79" t="b">
        <v>0</v>
      </c>
      <c r="AK77" s="79">
        <v>0</v>
      </c>
      <c r="AL77" s="85" t="s">
        <v>1243</v>
      </c>
      <c r="AM77" s="79" t="s">
        <v>1265</v>
      </c>
      <c r="AN77" s="79" t="b">
        <v>0</v>
      </c>
      <c r="AO77" s="85" t="s">
        <v>1052</v>
      </c>
      <c r="AP77" s="79" t="s">
        <v>176</v>
      </c>
      <c r="AQ77" s="79">
        <v>0</v>
      </c>
      <c r="AR77" s="79">
        <v>0</v>
      </c>
      <c r="AS77" s="79"/>
      <c r="AT77" s="79"/>
      <c r="AU77" s="79"/>
      <c r="AV77" s="79"/>
      <c r="AW77" s="79"/>
      <c r="AX77" s="79"/>
      <c r="AY77" s="79"/>
      <c r="AZ77" s="79"/>
      <c r="BA77">
        <v>10</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27</v>
      </c>
      <c r="BK77" s="49">
        <v>100</v>
      </c>
      <c r="BL77" s="48">
        <v>27</v>
      </c>
    </row>
    <row r="78" spans="1:64" ht="15">
      <c r="A78" s="64" t="s">
        <v>246</v>
      </c>
      <c r="B78" s="64" t="s">
        <v>246</v>
      </c>
      <c r="C78" s="65" t="s">
        <v>2929</v>
      </c>
      <c r="D78" s="66">
        <v>8.25</v>
      </c>
      <c r="E78" s="67" t="s">
        <v>136</v>
      </c>
      <c r="F78" s="68">
        <v>28.608695652173914</v>
      </c>
      <c r="G78" s="65"/>
      <c r="H78" s="69"/>
      <c r="I78" s="70"/>
      <c r="J78" s="70"/>
      <c r="K78" s="34" t="s">
        <v>65</v>
      </c>
      <c r="L78" s="77">
        <v>78</v>
      </c>
      <c r="M78" s="77"/>
      <c r="N78" s="72"/>
      <c r="O78" s="79" t="s">
        <v>176</v>
      </c>
      <c r="P78" s="81">
        <v>43596.38549768519</v>
      </c>
      <c r="Q78" s="79" t="s">
        <v>362</v>
      </c>
      <c r="R78" s="83" t="s">
        <v>503</v>
      </c>
      <c r="S78" s="79" t="s">
        <v>556</v>
      </c>
      <c r="T78" s="79" t="s">
        <v>583</v>
      </c>
      <c r="U78" s="83" t="s">
        <v>655</v>
      </c>
      <c r="V78" s="83" t="s">
        <v>655</v>
      </c>
      <c r="W78" s="81">
        <v>43596.38549768519</v>
      </c>
      <c r="X78" s="83" t="s">
        <v>812</v>
      </c>
      <c r="Y78" s="79"/>
      <c r="Z78" s="79"/>
      <c r="AA78" s="85" t="s">
        <v>1053</v>
      </c>
      <c r="AB78" s="79"/>
      <c r="AC78" s="79" t="b">
        <v>0</v>
      </c>
      <c r="AD78" s="79">
        <v>0</v>
      </c>
      <c r="AE78" s="85" t="s">
        <v>1243</v>
      </c>
      <c r="AF78" s="79" t="b">
        <v>0</v>
      </c>
      <c r="AG78" s="79" t="s">
        <v>1250</v>
      </c>
      <c r="AH78" s="79"/>
      <c r="AI78" s="85" t="s">
        <v>1243</v>
      </c>
      <c r="AJ78" s="79" t="b">
        <v>0</v>
      </c>
      <c r="AK78" s="79">
        <v>0</v>
      </c>
      <c r="AL78" s="85" t="s">
        <v>1243</v>
      </c>
      <c r="AM78" s="79" t="s">
        <v>1265</v>
      </c>
      <c r="AN78" s="79" t="b">
        <v>0</v>
      </c>
      <c r="AO78" s="85" t="s">
        <v>1053</v>
      </c>
      <c r="AP78" s="79" t="s">
        <v>176</v>
      </c>
      <c r="AQ78" s="79">
        <v>0</v>
      </c>
      <c r="AR78" s="79">
        <v>0</v>
      </c>
      <c r="AS78" s="79"/>
      <c r="AT78" s="79"/>
      <c r="AU78" s="79"/>
      <c r="AV78" s="79"/>
      <c r="AW78" s="79"/>
      <c r="AX78" s="79"/>
      <c r="AY78" s="79"/>
      <c r="AZ78" s="79"/>
      <c r="BA78">
        <v>10</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29</v>
      </c>
      <c r="BK78" s="49">
        <v>100</v>
      </c>
      <c r="BL78" s="48">
        <v>29</v>
      </c>
    </row>
    <row r="79" spans="1:64" ht="15">
      <c r="A79" s="64" t="s">
        <v>246</v>
      </c>
      <c r="B79" s="64" t="s">
        <v>250</v>
      </c>
      <c r="C79" s="65" t="s">
        <v>2930</v>
      </c>
      <c r="D79" s="66">
        <v>5.333333333333334</v>
      </c>
      <c r="E79" s="67" t="s">
        <v>136</v>
      </c>
      <c r="F79" s="68">
        <v>30.492753623188406</v>
      </c>
      <c r="G79" s="65"/>
      <c r="H79" s="69"/>
      <c r="I79" s="70"/>
      <c r="J79" s="70"/>
      <c r="K79" s="34" t="s">
        <v>65</v>
      </c>
      <c r="L79" s="77">
        <v>79</v>
      </c>
      <c r="M79" s="77"/>
      <c r="N79" s="72"/>
      <c r="O79" s="79" t="s">
        <v>331</v>
      </c>
      <c r="P79" s="81">
        <v>43596.80216435185</v>
      </c>
      <c r="Q79" s="79" t="s">
        <v>363</v>
      </c>
      <c r="R79" s="83" t="s">
        <v>504</v>
      </c>
      <c r="S79" s="79" t="s">
        <v>556</v>
      </c>
      <c r="T79" s="79" t="s">
        <v>584</v>
      </c>
      <c r="U79" s="83" t="s">
        <v>656</v>
      </c>
      <c r="V79" s="83" t="s">
        <v>656</v>
      </c>
      <c r="W79" s="81">
        <v>43596.80216435185</v>
      </c>
      <c r="X79" s="83" t="s">
        <v>813</v>
      </c>
      <c r="Y79" s="79"/>
      <c r="Z79" s="79"/>
      <c r="AA79" s="85" t="s">
        <v>1054</v>
      </c>
      <c r="AB79" s="79"/>
      <c r="AC79" s="79" t="b">
        <v>0</v>
      </c>
      <c r="AD79" s="79">
        <v>0</v>
      </c>
      <c r="AE79" s="85" t="s">
        <v>1243</v>
      </c>
      <c r="AF79" s="79" t="b">
        <v>0</v>
      </c>
      <c r="AG79" s="79" t="s">
        <v>1250</v>
      </c>
      <c r="AH79" s="79"/>
      <c r="AI79" s="85" t="s">
        <v>1243</v>
      </c>
      <c r="AJ79" s="79" t="b">
        <v>0</v>
      </c>
      <c r="AK79" s="79">
        <v>0</v>
      </c>
      <c r="AL79" s="85" t="s">
        <v>1243</v>
      </c>
      <c r="AM79" s="79" t="s">
        <v>1265</v>
      </c>
      <c r="AN79" s="79" t="b">
        <v>0</v>
      </c>
      <c r="AO79" s="85" t="s">
        <v>1054</v>
      </c>
      <c r="AP79" s="79" t="s">
        <v>176</v>
      </c>
      <c r="AQ79" s="79">
        <v>0</v>
      </c>
      <c r="AR79" s="79">
        <v>0</v>
      </c>
      <c r="AS79" s="79"/>
      <c r="AT79" s="79"/>
      <c r="AU79" s="79"/>
      <c r="AV79" s="79"/>
      <c r="AW79" s="79"/>
      <c r="AX79" s="79"/>
      <c r="AY79" s="79"/>
      <c r="AZ79" s="79"/>
      <c r="BA79">
        <v>5</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246</v>
      </c>
      <c r="B80" s="64" t="s">
        <v>251</v>
      </c>
      <c r="C80" s="65" t="s">
        <v>2930</v>
      </c>
      <c r="D80" s="66">
        <v>5.333333333333334</v>
      </c>
      <c r="E80" s="67" t="s">
        <v>136</v>
      </c>
      <c r="F80" s="68">
        <v>30.492753623188406</v>
      </c>
      <c r="G80" s="65"/>
      <c r="H80" s="69"/>
      <c r="I80" s="70"/>
      <c r="J80" s="70"/>
      <c r="K80" s="34" t="s">
        <v>65</v>
      </c>
      <c r="L80" s="77">
        <v>80</v>
      </c>
      <c r="M80" s="77"/>
      <c r="N80" s="72"/>
      <c r="O80" s="79" t="s">
        <v>331</v>
      </c>
      <c r="P80" s="81">
        <v>43596.80216435185</v>
      </c>
      <c r="Q80" s="79" t="s">
        <v>363</v>
      </c>
      <c r="R80" s="83" t="s">
        <v>504</v>
      </c>
      <c r="S80" s="79" t="s">
        <v>556</v>
      </c>
      <c r="T80" s="79" t="s">
        <v>584</v>
      </c>
      <c r="U80" s="83" t="s">
        <v>656</v>
      </c>
      <c r="V80" s="83" t="s">
        <v>656</v>
      </c>
      <c r="W80" s="81">
        <v>43596.80216435185</v>
      </c>
      <c r="X80" s="83" t="s">
        <v>813</v>
      </c>
      <c r="Y80" s="79"/>
      <c r="Z80" s="79"/>
      <c r="AA80" s="85" t="s">
        <v>1054</v>
      </c>
      <c r="AB80" s="79"/>
      <c r="AC80" s="79" t="b">
        <v>0</v>
      </c>
      <c r="AD80" s="79">
        <v>0</v>
      </c>
      <c r="AE80" s="85" t="s">
        <v>1243</v>
      </c>
      <c r="AF80" s="79" t="b">
        <v>0</v>
      </c>
      <c r="AG80" s="79" t="s">
        <v>1250</v>
      </c>
      <c r="AH80" s="79"/>
      <c r="AI80" s="85" t="s">
        <v>1243</v>
      </c>
      <c r="AJ80" s="79" t="b">
        <v>0</v>
      </c>
      <c r="AK80" s="79">
        <v>0</v>
      </c>
      <c r="AL80" s="85" t="s">
        <v>1243</v>
      </c>
      <c r="AM80" s="79" t="s">
        <v>1265</v>
      </c>
      <c r="AN80" s="79" t="b">
        <v>0</v>
      </c>
      <c r="AO80" s="85" t="s">
        <v>1054</v>
      </c>
      <c r="AP80" s="79" t="s">
        <v>176</v>
      </c>
      <c r="AQ80" s="79">
        <v>0</v>
      </c>
      <c r="AR80" s="79">
        <v>0</v>
      </c>
      <c r="AS80" s="79"/>
      <c r="AT80" s="79"/>
      <c r="AU80" s="79"/>
      <c r="AV80" s="79"/>
      <c r="AW80" s="79"/>
      <c r="AX80" s="79"/>
      <c r="AY80" s="79"/>
      <c r="AZ80" s="79"/>
      <c r="BA80">
        <v>5</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30</v>
      </c>
      <c r="BK80" s="49">
        <v>100</v>
      </c>
      <c r="BL80" s="48">
        <v>30</v>
      </c>
    </row>
    <row r="81" spans="1:64" ht="15">
      <c r="A81" s="64" t="s">
        <v>246</v>
      </c>
      <c r="B81" s="64" t="s">
        <v>246</v>
      </c>
      <c r="C81" s="65" t="s">
        <v>2929</v>
      </c>
      <c r="D81" s="66">
        <v>8.25</v>
      </c>
      <c r="E81" s="67" t="s">
        <v>136</v>
      </c>
      <c r="F81" s="68">
        <v>28.608695652173914</v>
      </c>
      <c r="G81" s="65"/>
      <c r="H81" s="69"/>
      <c r="I81" s="70"/>
      <c r="J81" s="70"/>
      <c r="K81" s="34" t="s">
        <v>65</v>
      </c>
      <c r="L81" s="77">
        <v>81</v>
      </c>
      <c r="M81" s="77"/>
      <c r="N81" s="72"/>
      <c r="O81" s="79" t="s">
        <v>176</v>
      </c>
      <c r="P81" s="81">
        <v>43596.968831018516</v>
      </c>
      <c r="Q81" s="79" t="s">
        <v>364</v>
      </c>
      <c r="R81" s="83" t="s">
        <v>503</v>
      </c>
      <c r="S81" s="79" t="s">
        <v>556</v>
      </c>
      <c r="T81" s="79" t="s">
        <v>585</v>
      </c>
      <c r="U81" s="83" t="s">
        <v>657</v>
      </c>
      <c r="V81" s="83" t="s">
        <v>657</v>
      </c>
      <c r="W81" s="81">
        <v>43596.968831018516</v>
      </c>
      <c r="X81" s="83" t="s">
        <v>814</v>
      </c>
      <c r="Y81" s="79"/>
      <c r="Z81" s="79"/>
      <c r="AA81" s="85" t="s">
        <v>1055</v>
      </c>
      <c r="AB81" s="79"/>
      <c r="AC81" s="79" t="b">
        <v>0</v>
      </c>
      <c r="AD81" s="79">
        <v>2</v>
      </c>
      <c r="AE81" s="85" t="s">
        <v>1243</v>
      </c>
      <c r="AF81" s="79" t="b">
        <v>0</v>
      </c>
      <c r="AG81" s="79" t="s">
        <v>1250</v>
      </c>
      <c r="AH81" s="79"/>
      <c r="AI81" s="85" t="s">
        <v>1243</v>
      </c>
      <c r="AJ81" s="79" t="b">
        <v>0</v>
      </c>
      <c r="AK81" s="79">
        <v>1</v>
      </c>
      <c r="AL81" s="85" t="s">
        <v>1243</v>
      </c>
      <c r="AM81" s="79" t="s">
        <v>1265</v>
      </c>
      <c r="AN81" s="79" t="b">
        <v>0</v>
      </c>
      <c r="AO81" s="85" t="s">
        <v>1055</v>
      </c>
      <c r="AP81" s="79" t="s">
        <v>176</v>
      </c>
      <c r="AQ81" s="79">
        <v>0</v>
      </c>
      <c r="AR81" s="79">
        <v>0</v>
      </c>
      <c r="AS81" s="79"/>
      <c r="AT81" s="79"/>
      <c r="AU81" s="79"/>
      <c r="AV81" s="79"/>
      <c r="AW81" s="79"/>
      <c r="AX81" s="79"/>
      <c r="AY81" s="79"/>
      <c r="AZ81" s="79"/>
      <c r="BA81">
        <v>10</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27</v>
      </c>
      <c r="BK81" s="49">
        <v>100</v>
      </c>
      <c r="BL81" s="48">
        <v>27</v>
      </c>
    </row>
    <row r="82" spans="1:64" ht="15">
      <c r="A82" s="64" t="s">
        <v>246</v>
      </c>
      <c r="B82" s="64" t="s">
        <v>246</v>
      </c>
      <c r="C82" s="65" t="s">
        <v>2929</v>
      </c>
      <c r="D82" s="66">
        <v>8.25</v>
      </c>
      <c r="E82" s="67" t="s">
        <v>136</v>
      </c>
      <c r="F82" s="68">
        <v>28.608695652173914</v>
      </c>
      <c r="G82" s="65"/>
      <c r="H82" s="69"/>
      <c r="I82" s="70"/>
      <c r="J82" s="70"/>
      <c r="K82" s="34" t="s">
        <v>65</v>
      </c>
      <c r="L82" s="77">
        <v>82</v>
      </c>
      <c r="M82" s="77"/>
      <c r="N82" s="72"/>
      <c r="O82" s="79" t="s">
        <v>176</v>
      </c>
      <c r="P82" s="81">
        <v>43597.96891203704</v>
      </c>
      <c r="Q82" s="79" t="s">
        <v>365</v>
      </c>
      <c r="R82" s="83" t="s">
        <v>503</v>
      </c>
      <c r="S82" s="79" t="s">
        <v>556</v>
      </c>
      <c r="T82" s="79" t="s">
        <v>583</v>
      </c>
      <c r="U82" s="83" t="s">
        <v>658</v>
      </c>
      <c r="V82" s="83" t="s">
        <v>658</v>
      </c>
      <c r="W82" s="81">
        <v>43597.96891203704</v>
      </c>
      <c r="X82" s="83" t="s">
        <v>815</v>
      </c>
      <c r="Y82" s="79"/>
      <c r="Z82" s="79"/>
      <c r="AA82" s="85" t="s">
        <v>1056</v>
      </c>
      <c r="AB82" s="79"/>
      <c r="AC82" s="79" t="b">
        <v>0</v>
      </c>
      <c r="AD82" s="79">
        <v>3</v>
      </c>
      <c r="AE82" s="85" t="s">
        <v>1243</v>
      </c>
      <c r="AF82" s="79" t="b">
        <v>0</v>
      </c>
      <c r="AG82" s="79" t="s">
        <v>1250</v>
      </c>
      <c r="AH82" s="79"/>
      <c r="AI82" s="85" t="s">
        <v>1243</v>
      </c>
      <c r="AJ82" s="79" t="b">
        <v>0</v>
      </c>
      <c r="AK82" s="79">
        <v>2</v>
      </c>
      <c r="AL82" s="85" t="s">
        <v>1243</v>
      </c>
      <c r="AM82" s="79" t="s">
        <v>1265</v>
      </c>
      <c r="AN82" s="79" t="b">
        <v>0</v>
      </c>
      <c r="AO82" s="85" t="s">
        <v>1056</v>
      </c>
      <c r="AP82" s="79" t="s">
        <v>176</v>
      </c>
      <c r="AQ82" s="79">
        <v>0</v>
      </c>
      <c r="AR82" s="79">
        <v>0</v>
      </c>
      <c r="AS82" s="79"/>
      <c r="AT82" s="79"/>
      <c r="AU82" s="79"/>
      <c r="AV82" s="79"/>
      <c r="AW82" s="79"/>
      <c r="AX82" s="79"/>
      <c r="AY82" s="79"/>
      <c r="AZ82" s="79"/>
      <c r="BA82">
        <v>10</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29</v>
      </c>
      <c r="BK82" s="49">
        <v>100</v>
      </c>
      <c r="BL82" s="48">
        <v>29</v>
      </c>
    </row>
    <row r="83" spans="1:64" ht="15">
      <c r="A83" s="64" t="s">
        <v>246</v>
      </c>
      <c r="B83" s="64" t="s">
        <v>250</v>
      </c>
      <c r="C83" s="65" t="s">
        <v>2930</v>
      </c>
      <c r="D83" s="66">
        <v>5.333333333333334</v>
      </c>
      <c r="E83" s="67" t="s">
        <v>136</v>
      </c>
      <c r="F83" s="68">
        <v>30.492753623188406</v>
      </c>
      <c r="G83" s="65"/>
      <c r="H83" s="69"/>
      <c r="I83" s="70"/>
      <c r="J83" s="70"/>
      <c r="K83" s="34" t="s">
        <v>65</v>
      </c>
      <c r="L83" s="77">
        <v>83</v>
      </c>
      <c r="M83" s="77"/>
      <c r="N83" s="72"/>
      <c r="O83" s="79" t="s">
        <v>331</v>
      </c>
      <c r="P83" s="81">
        <v>43598.38549768519</v>
      </c>
      <c r="Q83" s="79" t="s">
        <v>366</v>
      </c>
      <c r="R83" s="83" t="s">
        <v>504</v>
      </c>
      <c r="S83" s="79" t="s">
        <v>556</v>
      </c>
      <c r="T83" s="79" t="s">
        <v>584</v>
      </c>
      <c r="U83" s="83" t="s">
        <v>659</v>
      </c>
      <c r="V83" s="83" t="s">
        <v>659</v>
      </c>
      <c r="W83" s="81">
        <v>43598.38549768519</v>
      </c>
      <c r="X83" s="83" t="s">
        <v>816</v>
      </c>
      <c r="Y83" s="79"/>
      <c r="Z83" s="79"/>
      <c r="AA83" s="85" t="s">
        <v>1057</v>
      </c>
      <c r="AB83" s="79"/>
      <c r="AC83" s="79" t="b">
        <v>0</v>
      </c>
      <c r="AD83" s="79">
        <v>0</v>
      </c>
      <c r="AE83" s="85" t="s">
        <v>1243</v>
      </c>
      <c r="AF83" s="79" t="b">
        <v>0</v>
      </c>
      <c r="AG83" s="79" t="s">
        <v>1250</v>
      </c>
      <c r="AH83" s="79"/>
      <c r="AI83" s="85" t="s">
        <v>1243</v>
      </c>
      <c r="AJ83" s="79" t="b">
        <v>0</v>
      </c>
      <c r="AK83" s="79">
        <v>0</v>
      </c>
      <c r="AL83" s="85" t="s">
        <v>1243</v>
      </c>
      <c r="AM83" s="79" t="s">
        <v>1265</v>
      </c>
      <c r="AN83" s="79" t="b">
        <v>0</v>
      </c>
      <c r="AO83" s="85" t="s">
        <v>1057</v>
      </c>
      <c r="AP83" s="79" t="s">
        <v>176</v>
      </c>
      <c r="AQ83" s="79">
        <v>0</v>
      </c>
      <c r="AR83" s="79">
        <v>0</v>
      </c>
      <c r="AS83" s="79"/>
      <c r="AT83" s="79"/>
      <c r="AU83" s="79"/>
      <c r="AV83" s="79"/>
      <c r="AW83" s="79"/>
      <c r="AX83" s="79"/>
      <c r="AY83" s="79"/>
      <c r="AZ83" s="79"/>
      <c r="BA83">
        <v>5</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246</v>
      </c>
      <c r="B84" s="64" t="s">
        <v>251</v>
      </c>
      <c r="C84" s="65" t="s">
        <v>2930</v>
      </c>
      <c r="D84" s="66">
        <v>5.333333333333334</v>
      </c>
      <c r="E84" s="67" t="s">
        <v>136</v>
      </c>
      <c r="F84" s="68">
        <v>30.492753623188406</v>
      </c>
      <c r="G84" s="65"/>
      <c r="H84" s="69"/>
      <c r="I84" s="70"/>
      <c r="J84" s="70"/>
      <c r="K84" s="34" t="s">
        <v>65</v>
      </c>
      <c r="L84" s="77">
        <v>84</v>
      </c>
      <c r="M84" s="77"/>
      <c r="N84" s="72"/>
      <c r="O84" s="79" t="s">
        <v>331</v>
      </c>
      <c r="P84" s="81">
        <v>43598.38549768519</v>
      </c>
      <c r="Q84" s="79" t="s">
        <v>366</v>
      </c>
      <c r="R84" s="83" t="s">
        <v>504</v>
      </c>
      <c r="S84" s="79" t="s">
        <v>556</v>
      </c>
      <c r="T84" s="79" t="s">
        <v>584</v>
      </c>
      <c r="U84" s="83" t="s">
        <v>659</v>
      </c>
      <c r="V84" s="83" t="s">
        <v>659</v>
      </c>
      <c r="W84" s="81">
        <v>43598.38549768519</v>
      </c>
      <c r="X84" s="83" t="s">
        <v>816</v>
      </c>
      <c r="Y84" s="79"/>
      <c r="Z84" s="79"/>
      <c r="AA84" s="85" t="s">
        <v>1057</v>
      </c>
      <c r="AB84" s="79"/>
      <c r="AC84" s="79" t="b">
        <v>0</v>
      </c>
      <c r="AD84" s="79">
        <v>0</v>
      </c>
      <c r="AE84" s="85" t="s">
        <v>1243</v>
      </c>
      <c r="AF84" s="79" t="b">
        <v>0</v>
      </c>
      <c r="AG84" s="79" t="s">
        <v>1250</v>
      </c>
      <c r="AH84" s="79"/>
      <c r="AI84" s="85" t="s">
        <v>1243</v>
      </c>
      <c r="AJ84" s="79" t="b">
        <v>0</v>
      </c>
      <c r="AK84" s="79">
        <v>0</v>
      </c>
      <c r="AL84" s="85" t="s">
        <v>1243</v>
      </c>
      <c r="AM84" s="79" t="s">
        <v>1265</v>
      </c>
      <c r="AN84" s="79" t="b">
        <v>0</v>
      </c>
      <c r="AO84" s="85" t="s">
        <v>1057</v>
      </c>
      <c r="AP84" s="79" t="s">
        <v>176</v>
      </c>
      <c r="AQ84" s="79">
        <v>0</v>
      </c>
      <c r="AR84" s="79">
        <v>0</v>
      </c>
      <c r="AS84" s="79"/>
      <c r="AT84" s="79"/>
      <c r="AU84" s="79"/>
      <c r="AV84" s="79"/>
      <c r="AW84" s="79"/>
      <c r="AX84" s="79"/>
      <c r="AY84" s="79"/>
      <c r="AZ84" s="79"/>
      <c r="BA84">
        <v>5</v>
      </c>
      <c r="BB84" s="78" t="str">
        <f>REPLACE(INDEX(GroupVertices[Group],MATCH(Edges[[#This Row],[Vertex 1]],GroupVertices[Vertex],0)),1,1,"")</f>
        <v>2</v>
      </c>
      <c r="BC84" s="78" t="str">
        <f>REPLACE(INDEX(GroupVertices[Group],MATCH(Edges[[#This Row],[Vertex 2]],GroupVertices[Vertex],0)),1,1,"")</f>
        <v>2</v>
      </c>
      <c r="BD84" s="48">
        <v>0</v>
      </c>
      <c r="BE84" s="49">
        <v>0</v>
      </c>
      <c r="BF84" s="48">
        <v>0</v>
      </c>
      <c r="BG84" s="49">
        <v>0</v>
      </c>
      <c r="BH84" s="48">
        <v>0</v>
      </c>
      <c r="BI84" s="49">
        <v>0</v>
      </c>
      <c r="BJ84" s="48">
        <v>30</v>
      </c>
      <c r="BK84" s="49">
        <v>100</v>
      </c>
      <c r="BL84" s="48">
        <v>30</v>
      </c>
    </row>
    <row r="85" spans="1:64" ht="15">
      <c r="A85" s="64" t="s">
        <v>246</v>
      </c>
      <c r="B85" s="64" t="s">
        <v>246</v>
      </c>
      <c r="C85" s="65" t="s">
        <v>2929</v>
      </c>
      <c r="D85" s="66">
        <v>8.25</v>
      </c>
      <c r="E85" s="67" t="s">
        <v>136</v>
      </c>
      <c r="F85" s="68">
        <v>28.608695652173914</v>
      </c>
      <c r="G85" s="65"/>
      <c r="H85" s="69"/>
      <c r="I85" s="70"/>
      <c r="J85" s="70"/>
      <c r="K85" s="34" t="s">
        <v>65</v>
      </c>
      <c r="L85" s="77">
        <v>85</v>
      </c>
      <c r="M85" s="77"/>
      <c r="N85" s="72"/>
      <c r="O85" s="79" t="s">
        <v>176</v>
      </c>
      <c r="P85" s="81">
        <v>43598.718831018516</v>
      </c>
      <c r="Q85" s="79" t="s">
        <v>367</v>
      </c>
      <c r="R85" s="83" t="s">
        <v>503</v>
      </c>
      <c r="S85" s="79" t="s">
        <v>556</v>
      </c>
      <c r="T85" s="79" t="s">
        <v>585</v>
      </c>
      <c r="U85" s="83" t="s">
        <v>660</v>
      </c>
      <c r="V85" s="83" t="s">
        <v>660</v>
      </c>
      <c r="W85" s="81">
        <v>43598.718831018516</v>
      </c>
      <c r="X85" s="83" t="s">
        <v>817</v>
      </c>
      <c r="Y85" s="79"/>
      <c r="Z85" s="79"/>
      <c r="AA85" s="85" t="s">
        <v>1058</v>
      </c>
      <c r="AB85" s="79"/>
      <c r="AC85" s="79" t="b">
        <v>0</v>
      </c>
      <c r="AD85" s="79">
        <v>0</v>
      </c>
      <c r="AE85" s="85" t="s">
        <v>1243</v>
      </c>
      <c r="AF85" s="79" t="b">
        <v>0</v>
      </c>
      <c r="AG85" s="79" t="s">
        <v>1250</v>
      </c>
      <c r="AH85" s="79"/>
      <c r="AI85" s="85" t="s">
        <v>1243</v>
      </c>
      <c r="AJ85" s="79" t="b">
        <v>0</v>
      </c>
      <c r="AK85" s="79">
        <v>0</v>
      </c>
      <c r="AL85" s="85" t="s">
        <v>1243</v>
      </c>
      <c r="AM85" s="79" t="s">
        <v>1265</v>
      </c>
      <c r="AN85" s="79" t="b">
        <v>0</v>
      </c>
      <c r="AO85" s="85" t="s">
        <v>1058</v>
      </c>
      <c r="AP85" s="79" t="s">
        <v>176</v>
      </c>
      <c r="AQ85" s="79">
        <v>0</v>
      </c>
      <c r="AR85" s="79">
        <v>0</v>
      </c>
      <c r="AS85" s="79"/>
      <c r="AT85" s="79"/>
      <c r="AU85" s="79"/>
      <c r="AV85" s="79"/>
      <c r="AW85" s="79"/>
      <c r="AX85" s="79"/>
      <c r="AY85" s="79"/>
      <c r="AZ85" s="79"/>
      <c r="BA85">
        <v>10</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27</v>
      </c>
      <c r="BK85" s="49">
        <v>100</v>
      </c>
      <c r="BL85" s="48">
        <v>27</v>
      </c>
    </row>
    <row r="86" spans="1:64" ht="15">
      <c r="A86" s="64" t="s">
        <v>245</v>
      </c>
      <c r="B86" s="64" t="s">
        <v>246</v>
      </c>
      <c r="C86" s="65" t="s">
        <v>2928</v>
      </c>
      <c r="D86" s="66">
        <v>3</v>
      </c>
      <c r="E86" s="67" t="s">
        <v>132</v>
      </c>
      <c r="F86" s="68">
        <v>32</v>
      </c>
      <c r="G86" s="65"/>
      <c r="H86" s="69"/>
      <c r="I86" s="70"/>
      <c r="J86" s="70"/>
      <c r="K86" s="34" t="s">
        <v>65</v>
      </c>
      <c r="L86" s="77">
        <v>86</v>
      </c>
      <c r="M86" s="77"/>
      <c r="N86" s="72"/>
      <c r="O86" s="79" t="s">
        <v>331</v>
      </c>
      <c r="P86" s="81">
        <v>43599.23320601852</v>
      </c>
      <c r="Q86" s="79" t="s">
        <v>368</v>
      </c>
      <c r="R86" s="79"/>
      <c r="S86" s="79"/>
      <c r="T86" s="79" t="s">
        <v>586</v>
      </c>
      <c r="U86" s="79"/>
      <c r="V86" s="83" t="s">
        <v>736</v>
      </c>
      <c r="W86" s="81">
        <v>43599.23320601852</v>
      </c>
      <c r="X86" s="83" t="s">
        <v>818</v>
      </c>
      <c r="Y86" s="79"/>
      <c r="Z86" s="79"/>
      <c r="AA86" s="85" t="s">
        <v>1059</v>
      </c>
      <c r="AB86" s="79"/>
      <c r="AC86" s="79" t="b">
        <v>0</v>
      </c>
      <c r="AD86" s="79">
        <v>0</v>
      </c>
      <c r="AE86" s="85" t="s">
        <v>1243</v>
      </c>
      <c r="AF86" s="79" t="b">
        <v>0</v>
      </c>
      <c r="AG86" s="79" t="s">
        <v>1250</v>
      </c>
      <c r="AH86" s="79"/>
      <c r="AI86" s="85" t="s">
        <v>1243</v>
      </c>
      <c r="AJ86" s="79" t="b">
        <v>0</v>
      </c>
      <c r="AK86" s="79">
        <v>2</v>
      </c>
      <c r="AL86" s="85" t="s">
        <v>1056</v>
      </c>
      <c r="AM86" s="79" t="s">
        <v>1258</v>
      </c>
      <c r="AN86" s="79" t="b">
        <v>0</v>
      </c>
      <c r="AO86" s="85" t="s">
        <v>1056</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19</v>
      </c>
      <c r="BK86" s="49">
        <v>100</v>
      </c>
      <c r="BL86" s="48">
        <v>19</v>
      </c>
    </row>
    <row r="87" spans="1:64" ht="15">
      <c r="A87" s="64" t="s">
        <v>245</v>
      </c>
      <c r="B87" s="64" t="s">
        <v>259</v>
      </c>
      <c r="C87" s="65" t="s">
        <v>2928</v>
      </c>
      <c r="D87" s="66">
        <v>3</v>
      </c>
      <c r="E87" s="67" t="s">
        <v>132</v>
      </c>
      <c r="F87" s="68">
        <v>32</v>
      </c>
      <c r="G87" s="65"/>
      <c r="H87" s="69"/>
      <c r="I87" s="70"/>
      <c r="J87" s="70"/>
      <c r="K87" s="34" t="s">
        <v>65</v>
      </c>
      <c r="L87" s="77">
        <v>87</v>
      </c>
      <c r="M87" s="77"/>
      <c r="N87" s="72"/>
      <c r="O87" s="79" t="s">
        <v>331</v>
      </c>
      <c r="P87" s="81">
        <v>43592.40013888889</v>
      </c>
      <c r="Q87" s="79" t="s">
        <v>369</v>
      </c>
      <c r="R87" s="79"/>
      <c r="S87" s="79"/>
      <c r="T87" s="79" t="s">
        <v>587</v>
      </c>
      <c r="U87" s="79"/>
      <c r="V87" s="83" t="s">
        <v>736</v>
      </c>
      <c r="W87" s="81">
        <v>43592.40013888889</v>
      </c>
      <c r="X87" s="83" t="s">
        <v>819</v>
      </c>
      <c r="Y87" s="79"/>
      <c r="Z87" s="79"/>
      <c r="AA87" s="85" t="s">
        <v>1060</v>
      </c>
      <c r="AB87" s="79"/>
      <c r="AC87" s="79" t="b">
        <v>0</v>
      </c>
      <c r="AD87" s="79">
        <v>0</v>
      </c>
      <c r="AE87" s="85" t="s">
        <v>1243</v>
      </c>
      <c r="AF87" s="79" t="b">
        <v>0</v>
      </c>
      <c r="AG87" s="79" t="s">
        <v>1250</v>
      </c>
      <c r="AH87" s="79"/>
      <c r="AI87" s="85" t="s">
        <v>1243</v>
      </c>
      <c r="AJ87" s="79" t="b">
        <v>0</v>
      </c>
      <c r="AK87" s="79">
        <v>2</v>
      </c>
      <c r="AL87" s="85" t="s">
        <v>1154</v>
      </c>
      <c r="AM87" s="79" t="s">
        <v>1258</v>
      </c>
      <c r="AN87" s="79" t="b">
        <v>0</v>
      </c>
      <c r="AO87" s="85" t="s">
        <v>1154</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1</v>
      </c>
      <c r="BD87" s="48">
        <v>0</v>
      </c>
      <c r="BE87" s="49">
        <v>0</v>
      </c>
      <c r="BF87" s="48">
        <v>0</v>
      </c>
      <c r="BG87" s="49">
        <v>0</v>
      </c>
      <c r="BH87" s="48">
        <v>0</v>
      </c>
      <c r="BI87" s="49">
        <v>0</v>
      </c>
      <c r="BJ87" s="48">
        <v>20</v>
      </c>
      <c r="BK87" s="49">
        <v>100</v>
      </c>
      <c r="BL87" s="48">
        <v>20</v>
      </c>
    </row>
    <row r="88" spans="1:64" ht="15">
      <c r="A88" s="64" t="s">
        <v>247</v>
      </c>
      <c r="B88" s="64" t="s">
        <v>273</v>
      </c>
      <c r="C88" s="65" t="s">
        <v>2928</v>
      </c>
      <c r="D88" s="66">
        <v>3</v>
      </c>
      <c r="E88" s="67" t="s">
        <v>132</v>
      </c>
      <c r="F88" s="68">
        <v>32</v>
      </c>
      <c r="G88" s="65"/>
      <c r="H88" s="69"/>
      <c r="I88" s="70"/>
      <c r="J88" s="70"/>
      <c r="K88" s="34" t="s">
        <v>65</v>
      </c>
      <c r="L88" s="77">
        <v>88</v>
      </c>
      <c r="M88" s="77"/>
      <c r="N88" s="72"/>
      <c r="O88" s="79" t="s">
        <v>331</v>
      </c>
      <c r="P88" s="81">
        <v>43600.365219907406</v>
      </c>
      <c r="Q88" s="79" t="s">
        <v>370</v>
      </c>
      <c r="R88" s="79"/>
      <c r="S88" s="79"/>
      <c r="T88" s="79" t="s">
        <v>588</v>
      </c>
      <c r="U88" s="79"/>
      <c r="V88" s="83" t="s">
        <v>737</v>
      </c>
      <c r="W88" s="81">
        <v>43600.365219907406</v>
      </c>
      <c r="X88" s="83" t="s">
        <v>820</v>
      </c>
      <c r="Y88" s="79"/>
      <c r="Z88" s="79"/>
      <c r="AA88" s="85" t="s">
        <v>1061</v>
      </c>
      <c r="AB88" s="79"/>
      <c r="AC88" s="79" t="b">
        <v>0</v>
      </c>
      <c r="AD88" s="79">
        <v>0</v>
      </c>
      <c r="AE88" s="85" t="s">
        <v>1243</v>
      </c>
      <c r="AF88" s="79" t="b">
        <v>0</v>
      </c>
      <c r="AG88" s="79" t="s">
        <v>1250</v>
      </c>
      <c r="AH88" s="79"/>
      <c r="AI88" s="85" t="s">
        <v>1243</v>
      </c>
      <c r="AJ88" s="79" t="b">
        <v>0</v>
      </c>
      <c r="AK88" s="79">
        <v>1</v>
      </c>
      <c r="AL88" s="85" t="s">
        <v>1162</v>
      </c>
      <c r="AM88" s="79" t="s">
        <v>1257</v>
      </c>
      <c r="AN88" s="79" t="b">
        <v>0</v>
      </c>
      <c r="AO88" s="85" t="s">
        <v>1162</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0</v>
      </c>
      <c r="BE88" s="49">
        <v>0</v>
      </c>
      <c r="BF88" s="48">
        <v>0</v>
      </c>
      <c r="BG88" s="49">
        <v>0</v>
      </c>
      <c r="BH88" s="48">
        <v>0</v>
      </c>
      <c r="BI88" s="49">
        <v>0</v>
      </c>
      <c r="BJ88" s="48">
        <v>20</v>
      </c>
      <c r="BK88" s="49">
        <v>100</v>
      </c>
      <c r="BL88" s="48">
        <v>20</v>
      </c>
    </row>
    <row r="89" spans="1:64" ht="15">
      <c r="A89" s="64" t="s">
        <v>247</v>
      </c>
      <c r="B89" s="64" t="s">
        <v>259</v>
      </c>
      <c r="C89" s="65" t="s">
        <v>2928</v>
      </c>
      <c r="D89" s="66">
        <v>3</v>
      </c>
      <c r="E89" s="67" t="s">
        <v>132</v>
      </c>
      <c r="F89" s="68">
        <v>32</v>
      </c>
      <c r="G89" s="65"/>
      <c r="H89" s="69"/>
      <c r="I89" s="70"/>
      <c r="J89" s="70"/>
      <c r="K89" s="34" t="s">
        <v>65</v>
      </c>
      <c r="L89" s="77">
        <v>89</v>
      </c>
      <c r="M89" s="77"/>
      <c r="N89" s="72"/>
      <c r="O89" s="79" t="s">
        <v>331</v>
      </c>
      <c r="P89" s="81">
        <v>43600.365219907406</v>
      </c>
      <c r="Q89" s="79" t="s">
        <v>370</v>
      </c>
      <c r="R89" s="79"/>
      <c r="S89" s="79"/>
      <c r="T89" s="79" t="s">
        <v>588</v>
      </c>
      <c r="U89" s="79"/>
      <c r="V89" s="83" t="s">
        <v>737</v>
      </c>
      <c r="W89" s="81">
        <v>43600.365219907406</v>
      </c>
      <c r="X89" s="83" t="s">
        <v>820</v>
      </c>
      <c r="Y89" s="79"/>
      <c r="Z89" s="79"/>
      <c r="AA89" s="85" t="s">
        <v>1061</v>
      </c>
      <c r="AB89" s="79"/>
      <c r="AC89" s="79" t="b">
        <v>0</v>
      </c>
      <c r="AD89" s="79">
        <v>0</v>
      </c>
      <c r="AE89" s="85" t="s">
        <v>1243</v>
      </c>
      <c r="AF89" s="79" t="b">
        <v>0</v>
      </c>
      <c r="AG89" s="79" t="s">
        <v>1250</v>
      </c>
      <c r="AH89" s="79"/>
      <c r="AI89" s="85" t="s">
        <v>1243</v>
      </c>
      <c r="AJ89" s="79" t="b">
        <v>0</v>
      </c>
      <c r="AK89" s="79">
        <v>1</v>
      </c>
      <c r="AL89" s="85" t="s">
        <v>1162</v>
      </c>
      <c r="AM89" s="79" t="s">
        <v>1257</v>
      </c>
      <c r="AN89" s="79" t="b">
        <v>0</v>
      </c>
      <c r="AO89" s="85" t="s">
        <v>1162</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1</v>
      </c>
      <c r="BD89" s="48"/>
      <c r="BE89" s="49"/>
      <c r="BF89" s="48"/>
      <c r="BG89" s="49"/>
      <c r="BH89" s="48"/>
      <c r="BI89" s="49"/>
      <c r="BJ89" s="48"/>
      <c r="BK89" s="49"/>
      <c r="BL89" s="48"/>
    </row>
    <row r="90" spans="1:64" ht="15">
      <c r="A90" s="64" t="s">
        <v>248</v>
      </c>
      <c r="B90" s="64" t="s">
        <v>274</v>
      </c>
      <c r="C90" s="65" t="s">
        <v>2928</v>
      </c>
      <c r="D90" s="66">
        <v>3</v>
      </c>
      <c r="E90" s="67" t="s">
        <v>132</v>
      </c>
      <c r="F90" s="68">
        <v>32</v>
      </c>
      <c r="G90" s="65"/>
      <c r="H90" s="69"/>
      <c r="I90" s="70"/>
      <c r="J90" s="70"/>
      <c r="K90" s="34" t="s">
        <v>65</v>
      </c>
      <c r="L90" s="77">
        <v>90</v>
      </c>
      <c r="M90" s="77"/>
      <c r="N90" s="72"/>
      <c r="O90" s="79" t="s">
        <v>331</v>
      </c>
      <c r="P90" s="81">
        <v>43600.46471064815</v>
      </c>
      <c r="Q90" s="79" t="s">
        <v>371</v>
      </c>
      <c r="R90" s="79"/>
      <c r="S90" s="79"/>
      <c r="T90" s="79"/>
      <c r="U90" s="79"/>
      <c r="V90" s="83" t="s">
        <v>738</v>
      </c>
      <c r="W90" s="81">
        <v>43600.46471064815</v>
      </c>
      <c r="X90" s="83" t="s">
        <v>821</v>
      </c>
      <c r="Y90" s="79"/>
      <c r="Z90" s="79"/>
      <c r="AA90" s="85" t="s">
        <v>1062</v>
      </c>
      <c r="AB90" s="79"/>
      <c r="AC90" s="79" t="b">
        <v>0</v>
      </c>
      <c r="AD90" s="79">
        <v>0</v>
      </c>
      <c r="AE90" s="85" t="s">
        <v>1243</v>
      </c>
      <c r="AF90" s="79" t="b">
        <v>0</v>
      </c>
      <c r="AG90" s="79" t="s">
        <v>1250</v>
      </c>
      <c r="AH90" s="79"/>
      <c r="AI90" s="85" t="s">
        <v>1243</v>
      </c>
      <c r="AJ90" s="79" t="b">
        <v>0</v>
      </c>
      <c r="AK90" s="79">
        <v>4</v>
      </c>
      <c r="AL90" s="85" t="s">
        <v>1153</v>
      </c>
      <c r="AM90" s="79" t="s">
        <v>1258</v>
      </c>
      <c r="AN90" s="79" t="b">
        <v>0</v>
      </c>
      <c r="AO90" s="85" t="s">
        <v>1153</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248</v>
      </c>
      <c r="B91" s="64" t="s">
        <v>275</v>
      </c>
      <c r="C91" s="65" t="s">
        <v>2928</v>
      </c>
      <c r="D91" s="66">
        <v>3</v>
      </c>
      <c r="E91" s="67" t="s">
        <v>132</v>
      </c>
      <c r="F91" s="68">
        <v>32</v>
      </c>
      <c r="G91" s="65"/>
      <c r="H91" s="69"/>
      <c r="I91" s="70"/>
      <c r="J91" s="70"/>
      <c r="K91" s="34" t="s">
        <v>65</v>
      </c>
      <c r="L91" s="77">
        <v>91</v>
      </c>
      <c r="M91" s="77"/>
      <c r="N91" s="72"/>
      <c r="O91" s="79" t="s">
        <v>331</v>
      </c>
      <c r="P91" s="81">
        <v>43600.46471064815</v>
      </c>
      <c r="Q91" s="79" t="s">
        <v>371</v>
      </c>
      <c r="R91" s="79"/>
      <c r="S91" s="79"/>
      <c r="T91" s="79"/>
      <c r="U91" s="79"/>
      <c r="V91" s="83" t="s">
        <v>738</v>
      </c>
      <c r="W91" s="81">
        <v>43600.46471064815</v>
      </c>
      <c r="X91" s="83" t="s">
        <v>821</v>
      </c>
      <c r="Y91" s="79"/>
      <c r="Z91" s="79"/>
      <c r="AA91" s="85" t="s">
        <v>1062</v>
      </c>
      <c r="AB91" s="79"/>
      <c r="AC91" s="79" t="b">
        <v>0</v>
      </c>
      <c r="AD91" s="79">
        <v>0</v>
      </c>
      <c r="AE91" s="85" t="s">
        <v>1243</v>
      </c>
      <c r="AF91" s="79" t="b">
        <v>0</v>
      </c>
      <c r="AG91" s="79" t="s">
        <v>1250</v>
      </c>
      <c r="AH91" s="79"/>
      <c r="AI91" s="85" t="s">
        <v>1243</v>
      </c>
      <c r="AJ91" s="79" t="b">
        <v>0</v>
      </c>
      <c r="AK91" s="79">
        <v>4</v>
      </c>
      <c r="AL91" s="85" t="s">
        <v>1153</v>
      </c>
      <c r="AM91" s="79" t="s">
        <v>1258</v>
      </c>
      <c r="AN91" s="79" t="b">
        <v>0</v>
      </c>
      <c r="AO91" s="85" t="s">
        <v>1153</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248</v>
      </c>
      <c r="B92" s="64" t="s">
        <v>276</v>
      </c>
      <c r="C92" s="65" t="s">
        <v>2928</v>
      </c>
      <c r="D92" s="66">
        <v>3</v>
      </c>
      <c r="E92" s="67" t="s">
        <v>132</v>
      </c>
      <c r="F92" s="68">
        <v>32</v>
      </c>
      <c r="G92" s="65"/>
      <c r="H92" s="69"/>
      <c r="I92" s="70"/>
      <c r="J92" s="70"/>
      <c r="K92" s="34" t="s">
        <v>65</v>
      </c>
      <c r="L92" s="77">
        <v>92</v>
      </c>
      <c r="M92" s="77"/>
      <c r="N92" s="72"/>
      <c r="O92" s="79" t="s">
        <v>331</v>
      </c>
      <c r="P92" s="81">
        <v>43600.46471064815</v>
      </c>
      <c r="Q92" s="79" t="s">
        <v>371</v>
      </c>
      <c r="R92" s="79"/>
      <c r="S92" s="79"/>
      <c r="T92" s="79"/>
      <c r="U92" s="79"/>
      <c r="V92" s="83" t="s">
        <v>738</v>
      </c>
      <c r="W92" s="81">
        <v>43600.46471064815</v>
      </c>
      <c r="X92" s="83" t="s">
        <v>821</v>
      </c>
      <c r="Y92" s="79"/>
      <c r="Z92" s="79"/>
      <c r="AA92" s="85" t="s">
        <v>1062</v>
      </c>
      <c r="AB92" s="79"/>
      <c r="AC92" s="79" t="b">
        <v>0</v>
      </c>
      <c r="AD92" s="79">
        <v>0</v>
      </c>
      <c r="AE92" s="85" t="s">
        <v>1243</v>
      </c>
      <c r="AF92" s="79" t="b">
        <v>0</v>
      </c>
      <c r="AG92" s="79" t="s">
        <v>1250</v>
      </c>
      <c r="AH92" s="79"/>
      <c r="AI92" s="85" t="s">
        <v>1243</v>
      </c>
      <c r="AJ92" s="79" t="b">
        <v>0</v>
      </c>
      <c r="AK92" s="79">
        <v>4</v>
      </c>
      <c r="AL92" s="85" t="s">
        <v>1153</v>
      </c>
      <c r="AM92" s="79" t="s">
        <v>1258</v>
      </c>
      <c r="AN92" s="79" t="b">
        <v>0</v>
      </c>
      <c r="AO92" s="85" t="s">
        <v>1153</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248</v>
      </c>
      <c r="B93" s="64" t="s">
        <v>277</v>
      </c>
      <c r="C93" s="65" t="s">
        <v>2928</v>
      </c>
      <c r="D93" s="66">
        <v>3</v>
      </c>
      <c r="E93" s="67" t="s">
        <v>132</v>
      </c>
      <c r="F93" s="68">
        <v>32</v>
      </c>
      <c r="G93" s="65"/>
      <c r="H93" s="69"/>
      <c r="I93" s="70"/>
      <c r="J93" s="70"/>
      <c r="K93" s="34" t="s">
        <v>65</v>
      </c>
      <c r="L93" s="77">
        <v>93</v>
      </c>
      <c r="M93" s="77"/>
      <c r="N93" s="72"/>
      <c r="O93" s="79" t="s">
        <v>331</v>
      </c>
      <c r="P93" s="81">
        <v>43600.46471064815</v>
      </c>
      <c r="Q93" s="79" t="s">
        <v>371</v>
      </c>
      <c r="R93" s="79"/>
      <c r="S93" s="79"/>
      <c r="T93" s="79"/>
      <c r="U93" s="79"/>
      <c r="V93" s="83" t="s">
        <v>738</v>
      </c>
      <c r="W93" s="81">
        <v>43600.46471064815</v>
      </c>
      <c r="X93" s="83" t="s">
        <v>821</v>
      </c>
      <c r="Y93" s="79"/>
      <c r="Z93" s="79"/>
      <c r="AA93" s="85" t="s">
        <v>1062</v>
      </c>
      <c r="AB93" s="79"/>
      <c r="AC93" s="79" t="b">
        <v>0</v>
      </c>
      <c r="AD93" s="79">
        <v>0</v>
      </c>
      <c r="AE93" s="85" t="s">
        <v>1243</v>
      </c>
      <c r="AF93" s="79" t="b">
        <v>0</v>
      </c>
      <c r="AG93" s="79" t="s">
        <v>1250</v>
      </c>
      <c r="AH93" s="79"/>
      <c r="AI93" s="85" t="s">
        <v>1243</v>
      </c>
      <c r="AJ93" s="79" t="b">
        <v>0</v>
      </c>
      <c r="AK93" s="79">
        <v>4</v>
      </c>
      <c r="AL93" s="85" t="s">
        <v>1153</v>
      </c>
      <c r="AM93" s="79" t="s">
        <v>1258</v>
      </c>
      <c r="AN93" s="79" t="b">
        <v>0</v>
      </c>
      <c r="AO93" s="85" t="s">
        <v>1153</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248</v>
      </c>
      <c r="B94" s="64" t="s">
        <v>278</v>
      </c>
      <c r="C94" s="65" t="s">
        <v>2928</v>
      </c>
      <c r="D94" s="66">
        <v>3</v>
      </c>
      <c r="E94" s="67" t="s">
        <v>132</v>
      </c>
      <c r="F94" s="68">
        <v>32</v>
      </c>
      <c r="G94" s="65"/>
      <c r="H94" s="69"/>
      <c r="I94" s="70"/>
      <c r="J94" s="70"/>
      <c r="K94" s="34" t="s">
        <v>65</v>
      </c>
      <c r="L94" s="77">
        <v>94</v>
      </c>
      <c r="M94" s="77"/>
      <c r="N94" s="72"/>
      <c r="O94" s="79" t="s">
        <v>331</v>
      </c>
      <c r="P94" s="81">
        <v>43600.46471064815</v>
      </c>
      <c r="Q94" s="79" t="s">
        <v>371</v>
      </c>
      <c r="R94" s="79"/>
      <c r="S94" s="79"/>
      <c r="T94" s="79"/>
      <c r="U94" s="79"/>
      <c r="V94" s="83" t="s">
        <v>738</v>
      </c>
      <c r="W94" s="81">
        <v>43600.46471064815</v>
      </c>
      <c r="X94" s="83" t="s">
        <v>821</v>
      </c>
      <c r="Y94" s="79"/>
      <c r="Z94" s="79"/>
      <c r="AA94" s="85" t="s">
        <v>1062</v>
      </c>
      <c r="AB94" s="79"/>
      <c r="AC94" s="79" t="b">
        <v>0</v>
      </c>
      <c r="AD94" s="79">
        <v>0</v>
      </c>
      <c r="AE94" s="85" t="s">
        <v>1243</v>
      </c>
      <c r="AF94" s="79" t="b">
        <v>0</v>
      </c>
      <c r="AG94" s="79" t="s">
        <v>1250</v>
      </c>
      <c r="AH94" s="79"/>
      <c r="AI94" s="85" t="s">
        <v>1243</v>
      </c>
      <c r="AJ94" s="79" t="b">
        <v>0</v>
      </c>
      <c r="AK94" s="79">
        <v>4</v>
      </c>
      <c r="AL94" s="85" t="s">
        <v>1153</v>
      </c>
      <c r="AM94" s="79" t="s">
        <v>1258</v>
      </c>
      <c r="AN94" s="79" t="b">
        <v>0</v>
      </c>
      <c r="AO94" s="85" t="s">
        <v>1153</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248</v>
      </c>
      <c r="B95" s="64" t="s">
        <v>279</v>
      </c>
      <c r="C95" s="65" t="s">
        <v>2928</v>
      </c>
      <c r="D95" s="66">
        <v>3</v>
      </c>
      <c r="E95" s="67" t="s">
        <v>132</v>
      </c>
      <c r="F95" s="68">
        <v>32</v>
      </c>
      <c r="G95" s="65"/>
      <c r="H95" s="69"/>
      <c r="I95" s="70"/>
      <c r="J95" s="70"/>
      <c r="K95" s="34" t="s">
        <v>65</v>
      </c>
      <c r="L95" s="77">
        <v>95</v>
      </c>
      <c r="M95" s="77"/>
      <c r="N95" s="72"/>
      <c r="O95" s="79" t="s">
        <v>331</v>
      </c>
      <c r="P95" s="81">
        <v>43600.46471064815</v>
      </c>
      <c r="Q95" s="79" t="s">
        <v>371</v>
      </c>
      <c r="R95" s="79"/>
      <c r="S95" s="79"/>
      <c r="T95" s="79"/>
      <c r="U95" s="79"/>
      <c r="V95" s="83" t="s">
        <v>738</v>
      </c>
      <c r="W95" s="81">
        <v>43600.46471064815</v>
      </c>
      <c r="X95" s="83" t="s">
        <v>821</v>
      </c>
      <c r="Y95" s="79"/>
      <c r="Z95" s="79"/>
      <c r="AA95" s="85" t="s">
        <v>1062</v>
      </c>
      <c r="AB95" s="79"/>
      <c r="AC95" s="79" t="b">
        <v>0</v>
      </c>
      <c r="AD95" s="79">
        <v>0</v>
      </c>
      <c r="AE95" s="85" t="s">
        <v>1243</v>
      </c>
      <c r="AF95" s="79" t="b">
        <v>0</v>
      </c>
      <c r="AG95" s="79" t="s">
        <v>1250</v>
      </c>
      <c r="AH95" s="79"/>
      <c r="AI95" s="85" t="s">
        <v>1243</v>
      </c>
      <c r="AJ95" s="79" t="b">
        <v>0</v>
      </c>
      <c r="AK95" s="79">
        <v>4</v>
      </c>
      <c r="AL95" s="85" t="s">
        <v>1153</v>
      </c>
      <c r="AM95" s="79" t="s">
        <v>1258</v>
      </c>
      <c r="AN95" s="79" t="b">
        <v>0</v>
      </c>
      <c r="AO95" s="85" t="s">
        <v>1153</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248</v>
      </c>
      <c r="B96" s="64" t="s">
        <v>273</v>
      </c>
      <c r="C96" s="65" t="s">
        <v>2928</v>
      </c>
      <c r="D96" s="66">
        <v>3</v>
      </c>
      <c r="E96" s="67" t="s">
        <v>132</v>
      </c>
      <c r="F96" s="68">
        <v>32</v>
      </c>
      <c r="G96" s="65"/>
      <c r="H96" s="69"/>
      <c r="I96" s="70"/>
      <c r="J96" s="70"/>
      <c r="K96" s="34" t="s">
        <v>65</v>
      </c>
      <c r="L96" s="77">
        <v>96</v>
      </c>
      <c r="M96" s="77"/>
      <c r="N96" s="72"/>
      <c r="O96" s="79" t="s">
        <v>331</v>
      </c>
      <c r="P96" s="81">
        <v>43600.46471064815</v>
      </c>
      <c r="Q96" s="79" t="s">
        <v>371</v>
      </c>
      <c r="R96" s="79"/>
      <c r="S96" s="79"/>
      <c r="T96" s="79"/>
      <c r="U96" s="79"/>
      <c r="V96" s="83" t="s">
        <v>738</v>
      </c>
      <c r="W96" s="81">
        <v>43600.46471064815</v>
      </c>
      <c r="X96" s="83" t="s">
        <v>821</v>
      </c>
      <c r="Y96" s="79"/>
      <c r="Z96" s="79"/>
      <c r="AA96" s="85" t="s">
        <v>1062</v>
      </c>
      <c r="AB96" s="79"/>
      <c r="AC96" s="79" t="b">
        <v>0</v>
      </c>
      <c r="AD96" s="79">
        <v>0</v>
      </c>
      <c r="AE96" s="85" t="s">
        <v>1243</v>
      </c>
      <c r="AF96" s="79" t="b">
        <v>0</v>
      </c>
      <c r="AG96" s="79" t="s">
        <v>1250</v>
      </c>
      <c r="AH96" s="79"/>
      <c r="AI96" s="85" t="s">
        <v>1243</v>
      </c>
      <c r="AJ96" s="79" t="b">
        <v>0</v>
      </c>
      <c r="AK96" s="79">
        <v>4</v>
      </c>
      <c r="AL96" s="85" t="s">
        <v>1153</v>
      </c>
      <c r="AM96" s="79" t="s">
        <v>1258</v>
      </c>
      <c r="AN96" s="79" t="b">
        <v>0</v>
      </c>
      <c r="AO96" s="85" t="s">
        <v>1153</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248</v>
      </c>
      <c r="B97" s="64" t="s">
        <v>280</v>
      </c>
      <c r="C97" s="65" t="s">
        <v>2928</v>
      </c>
      <c r="D97" s="66">
        <v>3</v>
      </c>
      <c r="E97" s="67" t="s">
        <v>132</v>
      </c>
      <c r="F97" s="68">
        <v>32</v>
      </c>
      <c r="G97" s="65"/>
      <c r="H97" s="69"/>
      <c r="I97" s="70"/>
      <c r="J97" s="70"/>
      <c r="K97" s="34" t="s">
        <v>65</v>
      </c>
      <c r="L97" s="77">
        <v>97</v>
      </c>
      <c r="M97" s="77"/>
      <c r="N97" s="72"/>
      <c r="O97" s="79" t="s">
        <v>331</v>
      </c>
      <c r="P97" s="81">
        <v>43600.46471064815</v>
      </c>
      <c r="Q97" s="79" t="s">
        <v>371</v>
      </c>
      <c r="R97" s="79"/>
      <c r="S97" s="79"/>
      <c r="T97" s="79"/>
      <c r="U97" s="79"/>
      <c r="V97" s="83" t="s">
        <v>738</v>
      </c>
      <c r="W97" s="81">
        <v>43600.46471064815</v>
      </c>
      <c r="X97" s="83" t="s">
        <v>821</v>
      </c>
      <c r="Y97" s="79"/>
      <c r="Z97" s="79"/>
      <c r="AA97" s="85" t="s">
        <v>1062</v>
      </c>
      <c r="AB97" s="79"/>
      <c r="AC97" s="79" t="b">
        <v>0</v>
      </c>
      <c r="AD97" s="79">
        <v>0</v>
      </c>
      <c r="AE97" s="85" t="s">
        <v>1243</v>
      </c>
      <c r="AF97" s="79" t="b">
        <v>0</v>
      </c>
      <c r="AG97" s="79" t="s">
        <v>1250</v>
      </c>
      <c r="AH97" s="79"/>
      <c r="AI97" s="85" t="s">
        <v>1243</v>
      </c>
      <c r="AJ97" s="79" t="b">
        <v>0</v>
      </c>
      <c r="AK97" s="79">
        <v>4</v>
      </c>
      <c r="AL97" s="85" t="s">
        <v>1153</v>
      </c>
      <c r="AM97" s="79" t="s">
        <v>1258</v>
      </c>
      <c r="AN97" s="79" t="b">
        <v>0</v>
      </c>
      <c r="AO97" s="85" t="s">
        <v>1153</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1</v>
      </c>
      <c r="BG97" s="49">
        <v>7.6923076923076925</v>
      </c>
      <c r="BH97" s="48">
        <v>0</v>
      </c>
      <c r="BI97" s="49">
        <v>0</v>
      </c>
      <c r="BJ97" s="48">
        <v>12</v>
      </c>
      <c r="BK97" s="49">
        <v>92.3076923076923</v>
      </c>
      <c r="BL97" s="48">
        <v>13</v>
      </c>
    </row>
    <row r="98" spans="1:64" ht="15">
      <c r="A98" s="64" t="s">
        <v>248</v>
      </c>
      <c r="B98" s="64" t="s">
        <v>259</v>
      </c>
      <c r="C98" s="65" t="s">
        <v>2928</v>
      </c>
      <c r="D98" s="66">
        <v>3</v>
      </c>
      <c r="E98" s="67" t="s">
        <v>132</v>
      </c>
      <c r="F98" s="68">
        <v>32</v>
      </c>
      <c r="G98" s="65"/>
      <c r="H98" s="69"/>
      <c r="I98" s="70"/>
      <c r="J98" s="70"/>
      <c r="K98" s="34" t="s">
        <v>65</v>
      </c>
      <c r="L98" s="77">
        <v>98</v>
      </c>
      <c r="M98" s="77"/>
      <c r="N98" s="72"/>
      <c r="O98" s="79" t="s">
        <v>331</v>
      </c>
      <c r="P98" s="81">
        <v>43600.46471064815</v>
      </c>
      <c r="Q98" s="79" t="s">
        <v>371</v>
      </c>
      <c r="R98" s="79"/>
      <c r="S98" s="79"/>
      <c r="T98" s="79"/>
      <c r="U98" s="79"/>
      <c r="V98" s="83" t="s">
        <v>738</v>
      </c>
      <c r="W98" s="81">
        <v>43600.46471064815</v>
      </c>
      <c r="X98" s="83" t="s">
        <v>821</v>
      </c>
      <c r="Y98" s="79"/>
      <c r="Z98" s="79"/>
      <c r="AA98" s="85" t="s">
        <v>1062</v>
      </c>
      <c r="AB98" s="79"/>
      <c r="AC98" s="79" t="b">
        <v>0</v>
      </c>
      <c r="AD98" s="79">
        <v>0</v>
      </c>
      <c r="AE98" s="85" t="s">
        <v>1243</v>
      </c>
      <c r="AF98" s="79" t="b">
        <v>0</v>
      </c>
      <c r="AG98" s="79" t="s">
        <v>1250</v>
      </c>
      <c r="AH98" s="79"/>
      <c r="AI98" s="85" t="s">
        <v>1243</v>
      </c>
      <c r="AJ98" s="79" t="b">
        <v>0</v>
      </c>
      <c r="AK98" s="79">
        <v>4</v>
      </c>
      <c r="AL98" s="85" t="s">
        <v>1153</v>
      </c>
      <c r="AM98" s="79" t="s">
        <v>1258</v>
      </c>
      <c r="AN98" s="79" t="b">
        <v>0</v>
      </c>
      <c r="AO98" s="85" t="s">
        <v>1153</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1</v>
      </c>
      <c r="BD98" s="48"/>
      <c r="BE98" s="49"/>
      <c r="BF98" s="48"/>
      <c r="BG98" s="49"/>
      <c r="BH98" s="48"/>
      <c r="BI98" s="49"/>
      <c r="BJ98" s="48"/>
      <c r="BK98" s="49"/>
      <c r="BL98" s="48"/>
    </row>
    <row r="99" spans="1:64" ht="15">
      <c r="A99" s="64" t="s">
        <v>249</v>
      </c>
      <c r="B99" s="64" t="s">
        <v>266</v>
      </c>
      <c r="C99" s="65" t="s">
        <v>2928</v>
      </c>
      <c r="D99" s="66">
        <v>3</v>
      </c>
      <c r="E99" s="67" t="s">
        <v>132</v>
      </c>
      <c r="F99" s="68">
        <v>32</v>
      </c>
      <c r="G99" s="65"/>
      <c r="H99" s="69"/>
      <c r="I99" s="70"/>
      <c r="J99" s="70"/>
      <c r="K99" s="34" t="s">
        <v>65</v>
      </c>
      <c r="L99" s="77">
        <v>99</v>
      </c>
      <c r="M99" s="77"/>
      <c r="N99" s="72"/>
      <c r="O99" s="79" t="s">
        <v>331</v>
      </c>
      <c r="P99" s="81">
        <v>43593.69545138889</v>
      </c>
      <c r="Q99" s="79" t="s">
        <v>338</v>
      </c>
      <c r="R99" s="79"/>
      <c r="S99" s="79"/>
      <c r="T99" s="79" t="s">
        <v>573</v>
      </c>
      <c r="U99" s="79"/>
      <c r="V99" s="83" t="s">
        <v>739</v>
      </c>
      <c r="W99" s="81">
        <v>43593.69545138889</v>
      </c>
      <c r="X99" s="83" t="s">
        <v>822</v>
      </c>
      <c r="Y99" s="79"/>
      <c r="Z99" s="79"/>
      <c r="AA99" s="85" t="s">
        <v>1063</v>
      </c>
      <c r="AB99" s="79"/>
      <c r="AC99" s="79" t="b">
        <v>0</v>
      </c>
      <c r="AD99" s="79">
        <v>0</v>
      </c>
      <c r="AE99" s="85" t="s">
        <v>1243</v>
      </c>
      <c r="AF99" s="79" t="b">
        <v>0</v>
      </c>
      <c r="AG99" s="79" t="s">
        <v>1250</v>
      </c>
      <c r="AH99" s="79"/>
      <c r="AI99" s="85" t="s">
        <v>1243</v>
      </c>
      <c r="AJ99" s="79" t="b">
        <v>0</v>
      </c>
      <c r="AK99" s="79">
        <v>5</v>
      </c>
      <c r="AL99" s="85" t="s">
        <v>1083</v>
      </c>
      <c r="AM99" s="79" t="s">
        <v>1258</v>
      </c>
      <c r="AN99" s="79" t="b">
        <v>0</v>
      </c>
      <c r="AO99" s="85" t="s">
        <v>1083</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250</v>
      </c>
      <c r="B100" s="64" t="s">
        <v>281</v>
      </c>
      <c r="C100" s="65" t="s">
        <v>2928</v>
      </c>
      <c r="D100" s="66">
        <v>3</v>
      </c>
      <c r="E100" s="67" t="s">
        <v>132</v>
      </c>
      <c r="F100" s="68">
        <v>32</v>
      </c>
      <c r="G100" s="65"/>
      <c r="H100" s="69"/>
      <c r="I100" s="70"/>
      <c r="J100" s="70"/>
      <c r="K100" s="34" t="s">
        <v>65</v>
      </c>
      <c r="L100" s="77">
        <v>100</v>
      </c>
      <c r="M100" s="77"/>
      <c r="N100" s="72"/>
      <c r="O100" s="79" t="s">
        <v>331</v>
      </c>
      <c r="P100" s="81">
        <v>43592.520590277774</v>
      </c>
      <c r="Q100" s="79" t="s">
        <v>372</v>
      </c>
      <c r="R100" s="79"/>
      <c r="S100" s="79"/>
      <c r="T100" s="79" t="s">
        <v>589</v>
      </c>
      <c r="U100" s="79"/>
      <c r="V100" s="83" t="s">
        <v>740</v>
      </c>
      <c r="W100" s="81">
        <v>43592.520590277774</v>
      </c>
      <c r="X100" s="83" t="s">
        <v>823</v>
      </c>
      <c r="Y100" s="79"/>
      <c r="Z100" s="79"/>
      <c r="AA100" s="85" t="s">
        <v>1064</v>
      </c>
      <c r="AB100" s="79"/>
      <c r="AC100" s="79" t="b">
        <v>0</v>
      </c>
      <c r="AD100" s="79">
        <v>0</v>
      </c>
      <c r="AE100" s="85" t="s">
        <v>1243</v>
      </c>
      <c r="AF100" s="79" t="b">
        <v>0</v>
      </c>
      <c r="AG100" s="79" t="s">
        <v>1250</v>
      </c>
      <c r="AH100" s="79"/>
      <c r="AI100" s="85" t="s">
        <v>1243</v>
      </c>
      <c r="AJ100" s="79" t="b">
        <v>0</v>
      </c>
      <c r="AK100" s="79">
        <v>1</v>
      </c>
      <c r="AL100" s="85" t="s">
        <v>1146</v>
      </c>
      <c r="AM100" s="79" t="s">
        <v>1257</v>
      </c>
      <c r="AN100" s="79" t="b">
        <v>0</v>
      </c>
      <c r="AO100" s="85" t="s">
        <v>1146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19</v>
      </c>
      <c r="BK100" s="49">
        <v>100</v>
      </c>
      <c r="BL100" s="48">
        <v>19</v>
      </c>
    </row>
    <row r="101" spans="1:64" ht="15">
      <c r="A101" s="64" t="s">
        <v>251</v>
      </c>
      <c r="B101" s="64" t="s">
        <v>281</v>
      </c>
      <c r="C101" s="65" t="s">
        <v>2928</v>
      </c>
      <c r="D101" s="66">
        <v>3.5833333333333335</v>
      </c>
      <c r="E101" s="67" t="s">
        <v>136</v>
      </c>
      <c r="F101" s="68">
        <v>31.6231884057971</v>
      </c>
      <c r="G101" s="65"/>
      <c r="H101" s="69"/>
      <c r="I101" s="70"/>
      <c r="J101" s="70"/>
      <c r="K101" s="34" t="s">
        <v>65</v>
      </c>
      <c r="L101" s="77">
        <v>101</v>
      </c>
      <c r="M101" s="77"/>
      <c r="N101" s="72"/>
      <c r="O101" s="79" t="s">
        <v>331</v>
      </c>
      <c r="P101" s="81">
        <v>43597.78138888889</v>
      </c>
      <c r="Q101" s="79" t="s">
        <v>372</v>
      </c>
      <c r="R101" s="79"/>
      <c r="S101" s="79"/>
      <c r="T101" s="79" t="s">
        <v>589</v>
      </c>
      <c r="U101" s="79"/>
      <c r="V101" s="83" t="s">
        <v>741</v>
      </c>
      <c r="W101" s="81">
        <v>43597.78138888889</v>
      </c>
      <c r="X101" s="83" t="s">
        <v>824</v>
      </c>
      <c r="Y101" s="79"/>
      <c r="Z101" s="79"/>
      <c r="AA101" s="85" t="s">
        <v>1065</v>
      </c>
      <c r="AB101" s="79"/>
      <c r="AC101" s="79" t="b">
        <v>0</v>
      </c>
      <c r="AD101" s="79">
        <v>0</v>
      </c>
      <c r="AE101" s="85" t="s">
        <v>1243</v>
      </c>
      <c r="AF101" s="79" t="b">
        <v>0</v>
      </c>
      <c r="AG101" s="79" t="s">
        <v>1250</v>
      </c>
      <c r="AH101" s="79"/>
      <c r="AI101" s="85" t="s">
        <v>1243</v>
      </c>
      <c r="AJ101" s="79" t="b">
        <v>0</v>
      </c>
      <c r="AK101" s="79">
        <v>1</v>
      </c>
      <c r="AL101" s="85" t="s">
        <v>1149</v>
      </c>
      <c r="AM101" s="79" t="s">
        <v>1258</v>
      </c>
      <c r="AN101" s="79" t="b">
        <v>0</v>
      </c>
      <c r="AO101" s="85" t="s">
        <v>1149</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19</v>
      </c>
      <c r="BK101" s="49">
        <v>100</v>
      </c>
      <c r="BL101" s="48">
        <v>19</v>
      </c>
    </row>
    <row r="102" spans="1:64" ht="15">
      <c r="A102" s="64" t="s">
        <v>251</v>
      </c>
      <c r="B102" s="64" t="s">
        <v>281</v>
      </c>
      <c r="C102" s="65" t="s">
        <v>2928</v>
      </c>
      <c r="D102" s="66">
        <v>3.5833333333333335</v>
      </c>
      <c r="E102" s="67" t="s">
        <v>136</v>
      </c>
      <c r="F102" s="68">
        <v>31.6231884057971</v>
      </c>
      <c r="G102" s="65"/>
      <c r="H102" s="69"/>
      <c r="I102" s="70"/>
      <c r="J102" s="70"/>
      <c r="K102" s="34" t="s">
        <v>65</v>
      </c>
      <c r="L102" s="77">
        <v>102</v>
      </c>
      <c r="M102" s="77"/>
      <c r="N102" s="72"/>
      <c r="O102" s="79" t="s">
        <v>331</v>
      </c>
      <c r="P102" s="81">
        <v>43597.78171296296</v>
      </c>
      <c r="Q102" s="79" t="s">
        <v>372</v>
      </c>
      <c r="R102" s="79"/>
      <c r="S102" s="79"/>
      <c r="T102" s="79" t="s">
        <v>589</v>
      </c>
      <c r="U102" s="79"/>
      <c r="V102" s="83" t="s">
        <v>741</v>
      </c>
      <c r="W102" s="81">
        <v>43597.78171296296</v>
      </c>
      <c r="X102" s="83" t="s">
        <v>825</v>
      </c>
      <c r="Y102" s="79"/>
      <c r="Z102" s="79"/>
      <c r="AA102" s="85" t="s">
        <v>1066</v>
      </c>
      <c r="AB102" s="79"/>
      <c r="AC102" s="79" t="b">
        <v>0</v>
      </c>
      <c r="AD102" s="79">
        <v>0</v>
      </c>
      <c r="AE102" s="85" t="s">
        <v>1243</v>
      </c>
      <c r="AF102" s="79" t="b">
        <v>0</v>
      </c>
      <c r="AG102" s="79" t="s">
        <v>1250</v>
      </c>
      <c r="AH102" s="79"/>
      <c r="AI102" s="85" t="s">
        <v>1243</v>
      </c>
      <c r="AJ102" s="79" t="b">
        <v>0</v>
      </c>
      <c r="AK102" s="79">
        <v>1</v>
      </c>
      <c r="AL102" s="85" t="s">
        <v>1148</v>
      </c>
      <c r="AM102" s="79" t="s">
        <v>1258</v>
      </c>
      <c r="AN102" s="79" t="b">
        <v>0</v>
      </c>
      <c r="AO102" s="85" t="s">
        <v>1148</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19</v>
      </c>
      <c r="BK102" s="49">
        <v>100</v>
      </c>
      <c r="BL102" s="48">
        <v>19</v>
      </c>
    </row>
    <row r="103" spans="1:64" ht="15">
      <c r="A103" s="64" t="s">
        <v>249</v>
      </c>
      <c r="B103" s="64" t="s">
        <v>281</v>
      </c>
      <c r="C103" s="65" t="s">
        <v>2928</v>
      </c>
      <c r="D103" s="66">
        <v>3</v>
      </c>
      <c r="E103" s="67" t="s">
        <v>132</v>
      </c>
      <c r="F103" s="68">
        <v>32</v>
      </c>
      <c r="G103" s="65"/>
      <c r="H103" s="69"/>
      <c r="I103" s="70"/>
      <c r="J103" s="70"/>
      <c r="K103" s="34" t="s">
        <v>65</v>
      </c>
      <c r="L103" s="77">
        <v>103</v>
      </c>
      <c r="M103" s="77"/>
      <c r="N103" s="72"/>
      <c r="O103" s="79" t="s">
        <v>331</v>
      </c>
      <c r="P103" s="81">
        <v>43600.31828703704</v>
      </c>
      <c r="Q103" s="79" t="s">
        <v>372</v>
      </c>
      <c r="R103" s="79"/>
      <c r="S103" s="79"/>
      <c r="T103" s="79" t="s">
        <v>589</v>
      </c>
      <c r="U103" s="79"/>
      <c r="V103" s="83" t="s">
        <v>739</v>
      </c>
      <c r="W103" s="81">
        <v>43600.31828703704</v>
      </c>
      <c r="X103" s="83" t="s">
        <v>826</v>
      </c>
      <c r="Y103" s="79"/>
      <c r="Z103" s="79"/>
      <c r="AA103" s="85" t="s">
        <v>1067</v>
      </c>
      <c r="AB103" s="79"/>
      <c r="AC103" s="79" t="b">
        <v>0</v>
      </c>
      <c r="AD103" s="79">
        <v>0</v>
      </c>
      <c r="AE103" s="85" t="s">
        <v>1243</v>
      </c>
      <c r="AF103" s="79" t="b">
        <v>0</v>
      </c>
      <c r="AG103" s="79" t="s">
        <v>1250</v>
      </c>
      <c r="AH103" s="79"/>
      <c r="AI103" s="85" t="s">
        <v>1243</v>
      </c>
      <c r="AJ103" s="79" t="b">
        <v>0</v>
      </c>
      <c r="AK103" s="79">
        <v>1</v>
      </c>
      <c r="AL103" s="85" t="s">
        <v>1150</v>
      </c>
      <c r="AM103" s="79" t="s">
        <v>1258</v>
      </c>
      <c r="AN103" s="79" t="b">
        <v>0</v>
      </c>
      <c r="AO103" s="85" t="s">
        <v>1150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19</v>
      </c>
      <c r="BK103" s="49">
        <v>100</v>
      </c>
      <c r="BL103" s="48">
        <v>19</v>
      </c>
    </row>
    <row r="104" spans="1:64" ht="15">
      <c r="A104" s="64" t="s">
        <v>249</v>
      </c>
      <c r="B104" s="64" t="s">
        <v>267</v>
      </c>
      <c r="C104" s="65" t="s">
        <v>2928</v>
      </c>
      <c r="D104" s="66">
        <v>3</v>
      </c>
      <c r="E104" s="67" t="s">
        <v>132</v>
      </c>
      <c r="F104" s="68">
        <v>32</v>
      </c>
      <c r="G104" s="65"/>
      <c r="H104" s="69"/>
      <c r="I104" s="70"/>
      <c r="J104" s="70"/>
      <c r="K104" s="34" t="s">
        <v>65</v>
      </c>
      <c r="L104" s="77">
        <v>104</v>
      </c>
      <c r="M104" s="77"/>
      <c r="N104" s="72"/>
      <c r="O104" s="79" t="s">
        <v>331</v>
      </c>
      <c r="P104" s="81">
        <v>43593.69545138889</v>
      </c>
      <c r="Q104" s="79" t="s">
        <v>338</v>
      </c>
      <c r="R104" s="79"/>
      <c r="S104" s="79"/>
      <c r="T104" s="79" t="s">
        <v>573</v>
      </c>
      <c r="U104" s="79"/>
      <c r="V104" s="83" t="s">
        <v>739</v>
      </c>
      <c r="W104" s="81">
        <v>43593.69545138889</v>
      </c>
      <c r="X104" s="83" t="s">
        <v>822</v>
      </c>
      <c r="Y104" s="79"/>
      <c r="Z104" s="79"/>
      <c r="AA104" s="85" t="s">
        <v>1063</v>
      </c>
      <c r="AB104" s="79"/>
      <c r="AC104" s="79" t="b">
        <v>0</v>
      </c>
      <c r="AD104" s="79">
        <v>0</v>
      </c>
      <c r="AE104" s="85" t="s">
        <v>1243</v>
      </c>
      <c r="AF104" s="79" t="b">
        <v>0</v>
      </c>
      <c r="AG104" s="79" t="s">
        <v>1250</v>
      </c>
      <c r="AH104" s="79"/>
      <c r="AI104" s="85" t="s">
        <v>1243</v>
      </c>
      <c r="AJ104" s="79" t="b">
        <v>0</v>
      </c>
      <c r="AK104" s="79">
        <v>5</v>
      </c>
      <c r="AL104" s="85" t="s">
        <v>1083</v>
      </c>
      <c r="AM104" s="79" t="s">
        <v>1258</v>
      </c>
      <c r="AN104" s="79" t="b">
        <v>0</v>
      </c>
      <c r="AO104" s="85" t="s">
        <v>1083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249</v>
      </c>
      <c r="B105" s="64" t="s">
        <v>268</v>
      </c>
      <c r="C105" s="65" t="s">
        <v>2928</v>
      </c>
      <c r="D105" s="66">
        <v>3</v>
      </c>
      <c r="E105" s="67" t="s">
        <v>132</v>
      </c>
      <c r="F105" s="68">
        <v>32</v>
      </c>
      <c r="G105" s="65"/>
      <c r="H105" s="69"/>
      <c r="I105" s="70"/>
      <c r="J105" s="70"/>
      <c r="K105" s="34" t="s">
        <v>65</v>
      </c>
      <c r="L105" s="77">
        <v>105</v>
      </c>
      <c r="M105" s="77"/>
      <c r="N105" s="72"/>
      <c r="O105" s="79" t="s">
        <v>331</v>
      </c>
      <c r="P105" s="81">
        <v>43593.69545138889</v>
      </c>
      <c r="Q105" s="79" t="s">
        <v>338</v>
      </c>
      <c r="R105" s="79"/>
      <c r="S105" s="79"/>
      <c r="T105" s="79" t="s">
        <v>573</v>
      </c>
      <c r="U105" s="79"/>
      <c r="V105" s="83" t="s">
        <v>739</v>
      </c>
      <c r="W105" s="81">
        <v>43593.69545138889</v>
      </c>
      <c r="X105" s="83" t="s">
        <v>822</v>
      </c>
      <c r="Y105" s="79"/>
      <c r="Z105" s="79"/>
      <c r="AA105" s="85" t="s">
        <v>1063</v>
      </c>
      <c r="AB105" s="79"/>
      <c r="AC105" s="79" t="b">
        <v>0</v>
      </c>
      <c r="AD105" s="79">
        <v>0</v>
      </c>
      <c r="AE105" s="85" t="s">
        <v>1243</v>
      </c>
      <c r="AF105" s="79" t="b">
        <v>0</v>
      </c>
      <c r="AG105" s="79" t="s">
        <v>1250</v>
      </c>
      <c r="AH105" s="79"/>
      <c r="AI105" s="85" t="s">
        <v>1243</v>
      </c>
      <c r="AJ105" s="79" t="b">
        <v>0</v>
      </c>
      <c r="AK105" s="79">
        <v>5</v>
      </c>
      <c r="AL105" s="85" t="s">
        <v>1083</v>
      </c>
      <c r="AM105" s="79" t="s">
        <v>1258</v>
      </c>
      <c r="AN105" s="79" t="b">
        <v>0</v>
      </c>
      <c r="AO105" s="85" t="s">
        <v>1083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249</v>
      </c>
      <c r="B106" s="64" t="s">
        <v>259</v>
      </c>
      <c r="C106" s="65" t="s">
        <v>2931</v>
      </c>
      <c r="D106" s="66">
        <v>4.75</v>
      </c>
      <c r="E106" s="67" t="s">
        <v>136</v>
      </c>
      <c r="F106" s="68">
        <v>30.869565217391305</v>
      </c>
      <c r="G106" s="65"/>
      <c r="H106" s="69"/>
      <c r="I106" s="70"/>
      <c r="J106" s="70"/>
      <c r="K106" s="34" t="s">
        <v>65</v>
      </c>
      <c r="L106" s="77">
        <v>106</v>
      </c>
      <c r="M106" s="77"/>
      <c r="N106" s="72"/>
      <c r="O106" s="79" t="s">
        <v>331</v>
      </c>
      <c r="P106" s="81">
        <v>43593.69545138889</v>
      </c>
      <c r="Q106" s="79" t="s">
        <v>338</v>
      </c>
      <c r="R106" s="79"/>
      <c r="S106" s="79"/>
      <c r="T106" s="79" t="s">
        <v>573</v>
      </c>
      <c r="U106" s="79"/>
      <c r="V106" s="83" t="s">
        <v>739</v>
      </c>
      <c r="W106" s="81">
        <v>43593.69545138889</v>
      </c>
      <c r="X106" s="83" t="s">
        <v>822</v>
      </c>
      <c r="Y106" s="79"/>
      <c r="Z106" s="79"/>
      <c r="AA106" s="85" t="s">
        <v>1063</v>
      </c>
      <c r="AB106" s="79"/>
      <c r="AC106" s="79" t="b">
        <v>0</v>
      </c>
      <c r="AD106" s="79">
        <v>0</v>
      </c>
      <c r="AE106" s="85" t="s">
        <v>1243</v>
      </c>
      <c r="AF106" s="79" t="b">
        <v>0</v>
      </c>
      <c r="AG106" s="79" t="s">
        <v>1250</v>
      </c>
      <c r="AH106" s="79"/>
      <c r="AI106" s="85" t="s">
        <v>1243</v>
      </c>
      <c r="AJ106" s="79" t="b">
        <v>0</v>
      </c>
      <c r="AK106" s="79">
        <v>5</v>
      </c>
      <c r="AL106" s="85" t="s">
        <v>1083</v>
      </c>
      <c r="AM106" s="79" t="s">
        <v>1258</v>
      </c>
      <c r="AN106" s="79" t="b">
        <v>0</v>
      </c>
      <c r="AO106" s="85" t="s">
        <v>1083</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2</v>
      </c>
      <c r="BC106" s="78" t="str">
        <f>REPLACE(INDEX(GroupVertices[Group],MATCH(Edges[[#This Row],[Vertex 2]],GroupVertices[Vertex],0)),1,1,"")</f>
        <v>1</v>
      </c>
      <c r="BD106" s="48">
        <v>1</v>
      </c>
      <c r="BE106" s="49">
        <v>5.555555555555555</v>
      </c>
      <c r="BF106" s="48">
        <v>0</v>
      </c>
      <c r="BG106" s="49">
        <v>0</v>
      </c>
      <c r="BH106" s="48">
        <v>0</v>
      </c>
      <c r="BI106" s="49">
        <v>0</v>
      </c>
      <c r="BJ106" s="48">
        <v>17</v>
      </c>
      <c r="BK106" s="49">
        <v>94.44444444444444</v>
      </c>
      <c r="BL106" s="48">
        <v>18</v>
      </c>
    </row>
    <row r="107" spans="1:64" ht="15">
      <c r="A107" s="64" t="s">
        <v>249</v>
      </c>
      <c r="B107" s="64" t="s">
        <v>259</v>
      </c>
      <c r="C107" s="65" t="s">
        <v>2931</v>
      </c>
      <c r="D107" s="66">
        <v>4.75</v>
      </c>
      <c r="E107" s="67" t="s">
        <v>136</v>
      </c>
      <c r="F107" s="68">
        <v>30.869565217391305</v>
      </c>
      <c r="G107" s="65"/>
      <c r="H107" s="69"/>
      <c r="I107" s="70"/>
      <c r="J107" s="70"/>
      <c r="K107" s="34" t="s">
        <v>65</v>
      </c>
      <c r="L107" s="77">
        <v>107</v>
      </c>
      <c r="M107" s="77"/>
      <c r="N107" s="72"/>
      <c r="O107" s="79" t="s">
        <v>331</v>
      </c>
      <c r="P107" s="81">
        <v>43593.69731481482</v>
      </c>
      <c r="Q107" s="79" t="s">
        <v>369</v>
      </c>
      <c r="R107" s="79"/>
      <c r="S107" s="79"/>
      <c r="T107" s="79" t="s">
        <v>587</v>
      </c>
      <c r="U107" s="79"/>
      <c r="V107" s="83" t="s">
        <v>739</v>
      </c>
      <c r="W107" s="81">
        <v>43593.69731481482</v>
      </c>
      <c r="X107" s="83" t="s">
        <v>827</v>
      </c>
      <c r="Y107" s="79"/>
      <c r="Z107" s="79"/>
      <c r="AA107" s="85" t="s">
        <v>1068</v>
      </c>
      <c r="AB107" s="79"/>
      <c r="AC107" s="79" t="b">
        <v>0</v>
      </c>
      <c r="AD107" s="79">
        <v>0</v>
      </c>
      <c r="AE107" s="85" t="s">
        <v>1243</v>
      </c>
      <c r="AF107" s="79" t="b">
        <v>0</v>
      </c>
      <c r="AG107" s="79" t="s">
        <v>1250</v>
      </c>
      <c r="AH107" s="79"/>
      <c r="AI107" s="85" t="s">
        <v>1243</v>
      </c>
      <c r="AJ107" s="79" t="b">
        <v>0</v>
      </c>
      <c r="AK107" s="79">
        <v>1</v>
      </c>
      <c r="AL107" s="85" t="s">
        <v>1155</v>
      </c>
      <c r="AM107" s="79" t="s">
        <v>1258</v>
      </c>
      <c r="AN107" s="79" t="b">
        <v>0</v>
      </c>
      <c r="AO107" s="85" t="s">
        <v>1155</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2</v>
      </c>
      <c r="BC107" s="78" t="str">
        <f>REPLACE(INDEX(GroupVertices[Group],MATCH(Edges[[#This Row],[Vertex 2]],GroupVertices[Vertex],0)),1,1,"")</f>
        <v>1</v>
      </c>
      <c r="BD107" s="48">
        <v>0</v>
      </c>
      <c r="BE107" s="49">
        <v>0</v>
      </c>
      <c r="BF107" s="48">
        <v>0</v>
      </c>
      <c r="BG107" s="49">
        <v>0</v>
      </c>
      <c r="BH107" s="48">
        <v>0</v>
      </c>
      <c r="BI107" s="49">
        <v>0</v>
      </c>
      <c r="BJ107" s="48">
        <v>20</v>
      </c>
      <c r="BK107" s="49">
        <v>100</v>
      </c>
      <c r="BL107" s="48">
        <v>20</v>
      </c>
    </row>
    <row r="108" spans="1:64" ht="15">
      <c r="A108" s="64" t="s">
        <v>249</v>
      </c>
      <c r="B108" s="64" t="s">
        <v>251</v>
      </c>
      <c r="C108" s="65" t="s">
        <v>2928</v>
      </c>
      <c r="D108" s="66">
        <v>3</v>
      </c>
      <c r="E108" s="67" t="s">
        <v>132</v>
      </c>
      <c r="F108" s="68">
        <v>32</v>
      </c>
      <c r="G108" s="65"/>
      <c r="H108" s="69"/>
      <c r="I108" s="70"/>
      <c r="J108" s="70"/>
      <c r="K108" s="34" t="s">
        <v>65</v>
      </c>
      <c r="L108" s="77">
        <v>108</v>
      </c>
      <c r="M108" s="77"/>
      <c r="N108" s="72"/>
      <c r="O108" s="79" t="s">
        <v>331</v>
      </c>
      <c r="P108" s="81">
        <v>43600.31828703704</v>
      </c>
      <c r="Q108" s="79" t="s">
        <v>372</v>
      </c>
      <c r="R108" s="79"/>
      <c r="S108" s="79"/>
      <c r="T108" s="79" t="s">
        <v>589</v>
      </c>
      <c r="U108" s="79"/>
      <c r="V108" s="83" t="s">
        <v>739</v>
      </c>
      <c r="W108" s="81">
        <v>43600.31828703704</v>
      </c>
      <c r="X108" s="83" t="s">
        <v>826</v>
      </c>
      <c r="Y108" s="79"/>
      <c r="Z108" s="79"/>
      <c r="AA108" s="85" t="s">
        <v>1067</v>
      </c>
      <c r="AB108" s="79"/>
      <c r="AC108" s="79" t="b">
        <v>0</v>
      </c>
      <c r="AD108" s="79">
        <v>0</v>
      </c>
      <c r="AE108" s="85" t="s">
        <v>1243</v>
      </c>
      <c r="AF108" s="79" t="b">
        <v>0</v>
      </c>
      <c r="AG108" s="79" t="s">
        <v>1250</v>
      </c>
      <c r="AH108" s="79"/>
      <c r="AI108" s="85" t="s">
        <v>1243</v>
      </c>
      <c r="AJ108" s="79" t="b">
        <v>0</v>
      </c>
      <c r="AK108" s="79">
        <v>1</v>
      </c>
      <c r="AL108" s="85" t="s">
        <v>1150</v>
      </c>
      <c r="AM108" s="79" t="s">
        <v>1258</v>
      </c>
      <c r="AN108" s="79" t="b">
        <v>0</v>
      </c>
      <c r="AO108" s="85" t="s">
        <v>1150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249</v>
      </c>
      <c r="B109" s="64" t="s">
        <v>259</v>
      </c>
      <c r="C109" s="65" t="s">
        <v>2931</v>
      </c>
      <c r="D109" s="66">
        <v>4.75</v>
      </c>
      <c r="E109" s="67" t="s">
        <v>136</v>
      </c>
      <c r="F109" s="68">
        <v>30.869565217391305</v>
      </c>
      <c r="G109" s="65"/>
      <c r="H109" s="69"/>
      <c r="I109" s="70"/>
      <c r="J109" s="70"/>
      <c r="K109" s="34" t="s">
        <v>65</v>
      </c>
      <c r="L109" s="77">
        <v>109</v>
      </c>
      <c r="M109" s="77"/>
      <c r="N109" s="72"/>
      <c r="O109" s="79" t="s">
        <v>331</v>
      </c>
      <c r="P109" s="81">
        <v>43600.31828703704</v>
      </c>
      <c r="Q109" s="79" t="s">
        <v>372</v>
      </c>
      <c r="R109" s="79"/>
      <c r="S109" s="79"/>
      <c r="T109" s="79" t="s">
        <v>589</v>
      </c>
      <c r="U109" s="79"/>
      <c r="V109" s="83" t="s">
        <v>739</v>
      </c>
      <c r="W109" s="81">
        <v>43600.31828703704</v>
      </c>
      <c r="X109" s="83" t="s">
        <v>826</v>
      </c>
      <c r="Y109" s="79"/>
      <c r="Z109" s="79"/>
      <c r="AA109" s="85" t="s">
        <v>1067</v>
      </c>
      <c r="AB109" s="79"/>
      <c r="AC109" s="79" t="b">
        <v>0</v>
      </c>
      <c r="AD109" s="79">
        <v>0</v>
      </c>
      <c r="AE109" s="85" t="s">
        <v>1243</v>
      </c>
      <c r="AF109" s="79" t="b">
        <v>0</v>
      </c>
      <c r="AG109" s="79" t="s">
        <v>1250</v>
      </c>
      <c r="AH109" s="79"/>
      <c r="AI109" s="85" t="s">
        <v>1243</v>
      </c>
      <c r="AJ109" s="79" t="b">
        <v>0</v>
      </c>
      <c r="AK109" s="79">
        <v>1</v>
      </c>
      <c r="AL109" s="85" t="s">
        <v>1150</v>
      </c>
      <c r="AM109" s="79" t="s">
        <v>1258</v>
      </c>
      <c r="AN109" s="79" t="b">
        <v>0</v>
      </c>
      <c r="AO109" s="85" t="s">
        <v>1150</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2</v>
      </c>
      <c r="BC109" s="78" t="str">
        <f>REPLACE(INDEX(GroupVertices[Group],MATCH(Edges[[#This Row],[Vertex 2]],GroupVertices[Vertex],0)),1,1,"")</f>
        <v>1</v>
      </c>
      <c r="BD109" s="48"/>
      <c r="BE109" s="49"/>
      <c r="BF109" s="48"/>
      <c r="BG109" s="49"/>
      <c r="BH109" s="48"/>
      <c r="BI109" s="49"/>
      <c r="BJ109" s="48"/>
      <c r="BK109" s="49"/>
      <c r="BL109" s="48"/>
    </row>
    <row r="110" spans="1:64" ht="15">
      <c r="A110" s="64" t="s">
        <v>249</v>
      </c>
      <c r="B110" s="64" t="s">
        <v>274</v>
      </c>
      <c r="C110" s="65" t="s">
        <v>2928</v>
      </c>
      <c r="D110" s="66">
        <v>3</v>
      </c>
      <c r="E110" s="67" t="s">
        <v>132</v>
      </c>
      <c r="F110" s="68">
        <v>32</v>
      </c>
      <c r="G110" s="65"/>
      <c r="H110" s="69"/>
      <c r="I110" s="70"/>
      <c r="J110" s="70"/>
      <c r="K110" s="34" t="s">
        <v>65</v>
      </c>
      <c r="L110" s="77">
        <v>110</v>
      </c>
      <c r="M110" s="77"/>
      <c r="N110" s="72"/>
      <c r="O110" s="79" t="s">
        <v>331</v>
      </c>
      <c r="P110" s="81">
        <v>43600.46743055555</v>
      </c>
      <c r="Q110" s="79" t="s">
        <v>371</v>
      </c>
      <c r="R110" s="79"/>
      <c r="S110" s="79"/>
      <c r="T110" s="79"/>
      <c r="U110" s="79"/>
      <c r="V110" s="83" t="s">
        <v>739</v>
      </c>
      <c r="W110" s="81">
        <v>43600.46743055555</v>
      </c>
      <c r="X110" s="83" t="s">
        <v>828</v>
      </c>
      <c r="Y110" s="79"/>
      <c r="Z110" s="79"/>
      <c r="AA110" s="85" t="s">
        <v>1069</v>
      </c>
      <c r="AB110" s="79"/>
      <c r="AC110" s="79" t="b">
        <v>0</v>
      </c>
      <c r="AD110" s="79">
        <v>0</v>
      </c>
      <c r="AE110" s="85" t="s">
        <v>1243</v>
      </c>
      <c r="AF110" s="79" t="b">
        <v>0</v>
      </c>
      <c r="AG110" s="79" t="s">
        <v>1250</v>
      </c>
      <c r="AH110" s="79"/>
      <c r="AI110" s="85" t="s">
        <v>1243</v>
      </c>
      <c r="AJ110" s="79" t="b">
        <v>0</v>
      </c>
      <c r="AK110" s="79">
        <v>4</v>
      </c>
      <c r="AL110" s="85" t="s">
        <v>1153</v>
      </c>
      <c r="AM110" s="79" t="s">
        <v>1258</v>
      </c>
      <c r="AN110" s="79" t="b">
        <v>0</v>
      </c>
      <c r="AO110" s="85" t="s">
        <v>1153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249</v>
      </c>
      <c r="B111" s="64" t="s">
        <v>275</v>
      </c>
      <c r="C111" s="65" t="s">
        <v>2928</v>
      </c>
      <c r="D111" s="66">
        <v>3</v>
      </c>
      <c r="E111" s="67" t="s">
        <v>132</v>
      </c>
      <c r="F111" s="68">
        <v>32</v>
      </c>
      <c r="G111" s="65"/>
      <c r="H111" s="69"/>
      <c r="I111" s="70"/>
      <c r="J111" s="70"/>
      <c r="K111" s="34" t="s">
        <v>65</v>
      </c>
      <c r="L111" s="77">
        <v>111</v>
      </c>
      <c r="M111" s="77"/>
      <c r="N111" s="72"/>
      <c r="O111" s="79" t="s">
        <v>331</v>
      </c>
      <c r="P111" s="81">
        <v>43600.46743055555</v>
      </c>
      <c r="Q111" s="79" t="s">
        <v>371</v>
      </c>
      <c r="R111" s="79"/>
      <c r="S111" s="79"/>
      <c r="T111" s="79"/>
      <c r="U111" s="79"/>
      <c r="V111" s="83" t="s">
        <v>739</v>
      </c>
      <c r="W111" s="81">
        <v>43600.46743055555</v>
      </c>
      <c r="X111" s="83" t="s">
        <v>828</v>
      </c>
      <c r="Y111" s="79"/>
      <c r="Z111" s="79"/>
      <c r="AA111" s="85" t="s">
        <v>1069</v>
      </c>
      <c r="AB111" s="79"/>
      <c r="AC111" s="79" t="b">
        <v>0</v>
      </c>
      <c r="AD111" s="79">
        <v>0</v>
      </c>
      <c r="AE111" s="85" t="s">
        <v>1243</v>
      </c>
      <c r="AF111" s="79" t="b">
        <v>0</v>
      </c>
      <c r="AG111" s="79" t="s">
        <v>1250</v>
      </c>
      <c r="AH111" s="79"/>
      <c r="AI111" s="85" t="s">
        <v>1243</v>
      </c>
      <c r="AJ111" s="79" t="b">
        <v>0</v>
      </c>
      <c r="AK111" s="79">
        <v>4</v>
      </c>
      <c r="AL111" s="85" t="s">
        <v>1153</v>
      </c>
      <c r="AM111" s="79" t="s">
        <v>1258</v>
      </c>
      <c r="AN111" s="79" t="b">
        <v>0</v>
      </c>
      <c r="AO111" s="85" t="s">
        <v>1153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249</v>
      </c>
      <c r="B112" s="64" t="s">
        <v>276</v>
      </c>
      <c r="C112" s="65" t="s">
        <v>2928</v>
      </c>
      <c r="D112" s="66">
        <v>3</v>
      </c>
      <c r="E112" s="67" t="s">
        <v>132</v>
      </c>
      <c r="F112" s="68">
        <v>32</v>
      </c>
      <c r="G112" s="65"/>
      <c r="H112" s="69"/>
      <c r="I112" s="70"/>
      <c r="J112" s="70"/>
      <c r="K112" s="34" t="s">
        <v>65</v>
      </c>
      <c r="L112" s="77">
        <v>112</v>
      </c>
      <c r="M112" s="77"/>
      <c r="N112" s="72"/>
      <c r="O112" s="79" t="s">
        <v>331</v>
      </c>
      <c r="P112" s="81">
        <v>43600.46743055555</v>
      </c>
      <c r="Q112" s="79" t="s">
        <v>371</v>
      </c>
      <c r="R112" s="79"/>
      <c r="S112" s="79"/>
      <c r="T112" s="79"/>
      <c r="U112" s="79"/>
      <c r="V112" s="83" t="s">
        <v>739</v>
      </c>
      <c r="W112" s="81">
        <v>43600.46743055555</v>
      </c>
      <c r="X112" s="83" t="s">
        <v>828</v>
      </c>
      <c r="Y112" s="79"/>
      <c r="Z112" s="79"/>
      <c r="AA112" s="85" t="s">
        <v>1069</v>
      </c>
      <c r="AB112" s="79"/>
      <c r="AC112" s="79" t="b">
        <v>0</v>
      </c>
      <c r="AD112" s="79">
        <v>0</v>
      </c>
      <c r="AE112" s="85" t="s">
        <v>1243</v>
      </c>
      <c r="AF112" s="79" t="b">
        <v>0</v>
      </c>
      <c r="AG112" s="79" t="s">
        <v>1250</v>
      </c>
      <c r="AH112" s="79"/>
      <c r="AI112" s="85" t="s">
        <v>1243</v>
      </c>
      <c r="AJ112" s="79" t="b">
        <v>0</v>
      </c>
      <c r="AK112" s="79">
        <v>4</v>
      </c>
      <c r="AL112" s="85" t="s">
        <v>1153</v>
      </c>
      <c r="AM112" s="79" t="s">
        <v>1258</v>
      </c>
      <c r="AN112" s="79" t="b">
        <v>0</v>
      </c>
      <c r="AO112" s="85" t="s">
        <v>1153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249</v>
      </c>
      <c r="B113" s="64" t="s">
        <v>277</v>
      </c>
      <c r="C113" s="65" t="s">
        <v>2928</v>
      </c>
      <c r="D113" s="66">
        <v>3</v>
      </c>
      <c r="E113" s="67" t="s">
        <v>132</v>
      </c>
      <c r="F113" s="68">
        <v>32</v>
      </c>
      <c r="G113" s="65"/>
      <c r="H113" s="69"/>
      <c r="I113" s="70"/>
      <c r="J113" s="70"/>
      <c r="K113" s="34" t="s">
        <v>65</v>
      </c>
      <c r="L113" s="77">
        <v>113</v>
      </c>
      <c r="M113" s="77"/>
      <c r="N113" s="72"/>
      <c r="O113" s="79" t="s">
        <v>331</v>
      </c>
      <c r="P113" s="81">
        <v>43600.46743055555</v>
      </c>
      <c r="Q113" s="79" t="s">
        <v>371</v>
      </c>
      <c r="R113" s="79"/>
      <c r="S113" s="79"/>
      <c r="T113" s="79"/>
      <c r="U113" s="79"/>
      <c r="V113" s="83" t="s">
        <v>739</v>
      </c>
      <c r="W113" s="81">
        <v>43600.46743055555</v>
      </c>
      <c r="X113" s="83" t="s">
        <v>828</v>
      </c>
      <c r="Y113" s="79"/>
      <c r="Z113" s="79"/>
      <c r="AA113" s="85" t="s">
        <v>1069</v>
      </c>
      <c r="AB113" s="79"/>
      <c r="AC113" s="79" t="b">
        <v>0</v>
      </c>
      <c r="AD113" s="79">
        <v>0</v>
      </c>
      <c r="AE113" s="85" t="s">
        <v>1243</v>
      </c>
      <c r="AF113" s="79" t="b">
        <v>0</v>
      </c>
      <c r="AG113" s="79" t="s">
        <v>1250</v>
      </c>
      <c r="AH113" s="79"/>
      <c r="AI113" s="85" t="s">
        <v>1243</v>
      </c>
      <c r="AJ113" s="79" t="b">
        <v>0</v>
      </c>
      <c r="AK113" s="79">
        <v>4</v>
      </c>
      <c r="AL113" s="85" t="s">
        <v>1153</v>
      </c>
      <c r="AM113" s="79" t="s">
        <v>1258</v>
      </c>
      <c r="AN113" s="79" t="b">
        <v>0</v>
      </c>
      <c r="AO113" s="85" t="s">
        <v>1153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249</v>
      </c>
      <c r="B114" s="64" t="s">
        <v>278</v>
      </c>
      <c r="C114" s="65" t="s">
        <v>2928</v>
      </c>
      <c r="D114" s="66">
        <v>3</v>
      </c>
      <c r="E114" s="67" t="s">
        <v>132</v>
      </c>
      <c r="F114" s="68">
        <v>32</v>
      </c>
      <c r="G114" s="65"/>
      <c r="H114" s="69"/>
      <c r="I114" s="70"/>
      <c r="J114" s="70"/>
      <c r="K114" s="34" t="s">
        <v>65</v>
      </c>
      <c r="L114" s="77">
        <v>114</v>
      </c>
      <c r="M114" s="77"/>
      <c r="N114" s="72"/>
      <c r="O114" s="79" t="s">
        <v>331</v>
      </c>
      <c r="P114" s="81">
        <v>43600.46743055555</v>
      </c>
      <c r="Q114" s="79" t="s">
        <v>371</v>
      </c>
      <c r="R114" s="79"/>
      <c r="S114" s="79"/>
      <c r="T114" s="79"/>
      <c r="U114" s="79"/>
      <c r="V114" s="83" t="s">
        <v>739</v>
      </c>
      <c r="W114" s="81">
        <v>43600.46743055555</v>
      </c>
      <c r="X114" s="83" t="s">
        <v>828</v>
      </c>
      <c r="Y114" s="79"/>
      <c r="Z114" s="79"/>
      <c r="AA114" s="85" t="s">
        <v>1069</v>
      </c>
      <c r="AB114" s="79"/>
      <c r="AC114" s="79" t="b">
        <v>0</v>
      </c>
      <c r="AD114" s="79">
        <v>0</v>
      </c>
      <c r="AE114" s="85" t="s">
        <v>1243</v>
      </c>
      <c r="AF114" s="79" t="b">
        <v>0</v>
      </c>
      <c r="AG114" s="79" t="s">
        <v>1250</v>
      </c>
      <c r="AH114" s="79"/>
      <c r="AI114" s="85" t="s">
        <v>1243</v>
      </c>
      <c r="AJ114" s="79" t="b">
        <v>0</v>
      </c>
      <c r="AK114" s="79">
        <v>4</v>
      </c>
      <c r="AL114" s="85" t="s">
        <v>1153</v>
      </c>
      <c r="AM114" s="79" t="s">
        <v>1258</v>
      </c>
      <c r="AN114" s="79" t="b">
        <v>0</v>
      </c>
      <c r="AO114" s="85" t="s">
        <v>1153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249</v>
      </c>
      <c r="B115" s="64" t="s">
        <v>279</v>
      </c>
      <c r="C115" s="65" t="s">
        <v>2928</v>
      </c>
      <c r="D115" s="66">
        <v>3</v>
      </c>
      <c r="E115" s="67" t="s">
        <v>132</v>
      </c>
      <c r="F115" s="68">
        <v>32</v>
      </c>
      <c r="G115" s="65"/>
      <c r="H115" s="69"/>
      <c r="I115" s="70"/>
      <c r="J115" s="70"/>
      <c r="K115" s="34" t="s">
        <v>65</v>
      </c>
      <c r="L115" s="77">
        <v>115</v>
      </c>
      <c r="M115" s="77"/>
      <c r="N115" s="72"/>
      <c r="O115" s="79" t="s">
        <v>331</v>
      </c>
      <c r="P115" s="81">
        <v>43600.46743055555</v>
      </c>
      <c r="Q115" s="79" t="s">
        <v>371</v>
      </c>
      <c r="R115" s="79"/>
      <c r="S115" s="79"/>
      <c r="T115" s="79"/>
      <c r="U115" s="79"/>
      <c r="V115" s="83" t="s">
        <v>739</v>
      </c>
      <c r="W115" s="81">
        <v>43600.46743055555</v>
      </c>
      <c r="X115" s="83" t="s">
        <v>828</v>
      </c>
      <c r="Y115" s="79"/>
      <c r="Z115" s="79"/>
      <c r="AA115" s="85" t="s">
        <v>1069</v>
      </c>
      <c r="AB115" s="79"/>
      <c r="AC115" s="79" t="b">
        <v>0</v>
      </c>
      <c r="AD115" s="79">
        <v>0</v>
      </c>
      <c r="AE115" s="85" t="s">
        <v>1243</v>
      </c>
      <c r="AF115" s="79" t="b">
        <v>0</v>
      </c>
      <c r="AG115" s="79" t="s">
        <v>1250</v>
      </c>
      <c r="AH115" s="79"/>
      <c r="AI115" s="85" t="s">
        <v>1243</v>
      </c>
      <c r="AJ115" s="79" t="b">
        <v>0</v>
      </c>
      <c r="AK115" s="79">
        <v>4</v>
      </c>
      <c r="AL115" s="85" t="s">
        <v>1153</v>
      </c>
      <c r="AM115" s="79" t="s">
        <v>1258</v>
      </c>
      <c r="AN115" s="79" t="b">
        <v>0</v>
      </c>
      <c r="AO115" s="85" t="s">
        <v>1153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249</v>
      </c>
      <c r="B116" s="64" t="s">
        <v>273</v>
      </c>
      <c r="C116" s="65" t="s">
        <v>2928</v>
      </c>
      <c r="D116" s="66">
        <v>3</v>
      </c>
      <c r="E116" s="67" t="s">
        <v>132</v>
      </c>
      <c r="F116" s="68">
        <v>32</v>
      </c>
      <c r="G116" s="65"/>
      <c r="H116" s="69"/>
      <c r="I116" s="70"/>
      <c r="J116" s="70"/>
      <c r="K116" s="34" t="s">
        <v>65</v>
      </c>
      <c r="L116" s="77">
        <v>116</v>
      </c>
      <c r="M116" s="77"/>
      <c r="N116" s="72"/>
      <c r="O116" s="79" t="s">
        <v>331</v>
      </c>
      <c r="P116" s="81">
        <v>43600.46743055555</v>
      </c>
      <c r="Q116" s="79" t="s">
        <v>371</v>
      </c>
      <c r="R116" s="79"/>
      <c r="S116" s="79"/>
      <c r="T116" s="79"/>
      <c r="U116" s="79"/>
      <c r="V116" s="83" t="s">
        <v>739</v>
      </c>
      <c r="W116" s="81">
        <v>43600.46743055555</v>
      </c>
      <c r="X116" s="83" t="s">
        <v>828</v>
      </c>
      <c r="Y116" s="79"/>
      <c r="Z116" s="79"/>
      <c r="AA116" s="85" t="s">
        <v>1069</v>
      </c>
      <c r="AB116" s="79"/>
      <c r="AC116" s="79" t="b">
        <v>0</v>
      </c>
      <c r="AD116" s="79">
        <v>0</v>
      </c>
      <c r="AE116" s="85" t="s">
        <v>1243</v>
      </c>
      <c r="AF116" s="79" t="b">
        <v>0</v>
      </c>
      <c r="AG116" s="79" t="s">
        <v>1250</v>
      </c>
      <c r="AH116" s="79"/>
      <c r="AI116" s="85" t="s">
        <v>1243</v>
      </c>
      <c r="AJ116" s="79" t="b">
        <v>0</v>
      </c>
      <c r="AK116" s="79">
        <v>4</v>
      </c>
      <c r="AL116" s="85" t="s">
        <v>1153</v>
      </c>
      <c r="AM116" s="79" t="s">
        <v>1258</v>
      </c>
      <c r="AN116" s="79" t="b">
        <v>0</v>
      </c>
      <c r="AO116" s="85" t="s">
        <v>1153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249</v>
      </c>
      <c r="B117" s="64" t="s">
        <v>280</v>
      </c>
      <c r="C117" s="65" t="s">
        <v>2928</v>
      </c>
      <c r="D117" s="66">
        <v>3</v>
      </c>
      <c r="E117" s="67" t="s">
        <v>132</v>
      </c>
      <c r="F117" s="68">
        <v>32</v>
      </c>
      <c r="G117" s="65"/>
      <c r="H117" s="69"/>
      <c r="I117" s="70"/>
      <c r="J117" s="70"/>
      <c r="K117" s="34" t="s">
        <v>65</v>
      </c>
      <c r="L117" s="77">
        <v>117</v>
      </c>
      <c r="M117" s="77"/>
      <c r="N117" s="72"/>
      <c r="O117" s="79" t="s">
        <v>331</v>
      </c>
      <c r="P117" s="81">
        <v>43600.46743055555</v>
      </c>
      <c r="Q117" s="79" t="s">
        <v>371</v>
      </c>
      <c r="R117" s="79"/>
      <c r="S117" s="79"/>
      <c r="T117" s="79"/>
      <c r="U117" s="79"/>
      <c r="V117" s="83" t="s">
        <v>739</v>
      </c>
      <c r="W117" s="81">
        <v>43600.46743055555</v>
      </c>
      <c r="X117" s="83" t="s">
        <v>828</v>
      </c>
      <c r="Y117" s="79"/>
      <c r="Z117" s="79"/>
      <c r="AA117" s="85" t="s">
        <v>1069</v>
      </c>
      <c r="AB117" s="79"/>
      <c r="AC117" s="79" t="b">
        <v>0</v>
      </c>
      <c r="AD117" s="79">
        <v>0</v>
      </c>
      <c r="AE117" s="85" t="s">
        <v>1243</v>
      </c>
      <c r="AF117" s="79" t="b">
        <v>0</v>
      </c>
      <c r="AG117" s="79" t="s">
        <v>1250</v>
      </c>
      <c r="AH117" s="79"/>
      <c r="AI117" s="85" t="s">
        <v>1243</v>
      </c>
      <c r="AJ117" s="79" t="b">
        <v>0</v>
      </c>
      <c r="AK117" s="79">
        <v>4</v>
      </c>
      <c r="AL117" s="85" t="s">
        <v>1153</v>
      </c>
      <c r="AM117" s="79" t="s">
        <v>1258</v>
      </c>
      <c r="AN117" s="79" t="b">
        <v>0</v>
      </c>
      <c r="AO117" s="85" t="s">
        <v>1153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249</v>
      </c>
      <c r="B118" s="64" t="s">
        <v>259</v>
      </c>
      <c r="C118" s="65" t="s">
        <v>2931</v>
      </c>
      <c r="D118" s="66">
        <v>4.75</v>
      </c>
      <c r="E118" s="67" t="s">
        <v>136</v>
      </c>
      <c r="F118" s="68">
        <v>30.869565217391305</v>
      </c>
      <c r="G118" s="65"/>
      <c r="H118" s="69"/>
      <c r="I118" s="70"/>
      <c r="J118" s="70"/>
      <c r="K118" s="34" t="s">
        <v>65</v>
      </c>
      <c r="L118" s="77">
        <v>118</v>
      </c>
      <c r="M118" s="77"/>
      <c r="N118" s="72"/>
      <c r="O118" s="79" t="s">
        <v>331</v>
      </c>
      <c r="P118" s="81">
        <v>43600.46743055555</v>
      </c>
      <c r="Q118" s="79" t="s">
        <v>371</v>
      </c>
      <c r="R118" s="79"/>
      <c r="S118" s="79"/>
      <c r="T118" s="79"/>
      <c r="U118" s="79"/>
      <c r="V118" s="83" t="s">
        <v>739</v>
      </c>
      <c r="W118" s="81">
        <v>43600.46743055555</v>
      </c>
      <c r="X118" s="83" t="s">
        <v>828</v>
      </c>
      <c r="Y118" s="79"/>
      <c r="Z118" s="79"/>
      <c r="AA118" s="85" t="s">
        <v>1069</v>
      </c>
      <c r="AB118" s="79"/>
      <c r="AC118" s="79" t="b">
        <v>0</v>
      </c>
      <c r="AD118" s="79">
        <v>0</v>
      </c>
      <c r="AE118" s="85" t="s">
        <v>1243</v>
      </c>
      <c r="AF118" s="79" t="b">
        <v>0</v>
      </c>
      <c r="AG118" s="79" t="s">
        <v>1250</v>
      </c>
      <c r="AH118" s="79"/>
      <c r="AI118" s="85" t="s">
        <v>1243</v>
      </c>
      <c r="AJ118" s="79" t="b">
        <v>0</v>
      </c>
      <c r="AK118" s="79">
        <v>4</v>
      </c>
      <c r="AL118" s="85" t="s">
        <v>1153</v>
      </c>
      <c r="AM118" s="79" t="s">
        <v>1258</v>
      </c>
      <c r="AN118" s="79" t="b">
        <v>0</v>
      </c>
      <c r="AO118" s="85" t="s">
        <v>1153</v>
      </c>
      <c r="AP118" s="79" t="s">
        <v>176</v>
      </c>
      <c r="AQ118" s="79">
        <v>0</v>
      </c>
      <c r="AR118" s="79">
        <v>0</v>
      </c>
      <c r="AS118" s="79"/>
      <c r="AT118" s="79"/>
      <c r="AU118" s="79"/>
      <c r="AV118" s="79"/>
      <c r="AW118" s="79"/>
      <c r="AX118" s="79"/>
      <c r="AY118" s="79"/>
      <c r="AZ118" s="79"/>
      <c r="BA118">
        <v>4</v>
      </c>
      <c r="BB118" s="78" t="str">
        <f>REPLACE(INDEX(GroupVertices[Group],MATCH(Edges[[#This Row],[Vertex 1]],GroupVertices[Vertex],0)),1,1,"")</f>
        <v>2</v>
      </c>
      <c r="BC118" s="78" t="str">
        <f>REPLACE(INDEX(GroupVertices[Group],MATCH(Edges[[#This Row],[Vertex 2]],GroupVertices[Vertex],0)),1,1,"")</f>
        <v>1</v>
      </c>
      <c r="BD118" s="48">
        <v>0</v>
      </c>
      <c r="BE118" s="49">
        <v>0</v>
      </c>
      <c r="BF118" s="48">
        <v>1</v>
      </c>
      <c r="BG118" s="49">
        <v>7.6923076923076925</v>
      </c>
      <c r="BH118" s="48">
        <v>0</v>
      </c>
      <c r="BI118" s="49">
        <v>0</v>
      </c>
      <c r="BJ118" s="48">
        <v>12</v>
      </c>
      <c r="BK118" s="49">
        <v>92.3076923076923</v>
      </c>
      <c r="BL118" s="48">
        <v>13</v>
      </c>
    </row>
    <row r="119" spans="1:64" ht="15">
      <c r="A119" s="64" t="s">
        <v>252</v>
      </c>
      <c r="B119" s="64" t="s">
        <v>279</v>
      </c>
      <c r="C119" s="65" t="s">
        <v>2928</v>
      </c>
      <c r="D119" s="66">
        <v>3.5833333333333335</v>
      </c>
      <c r="E119" s="67" t="s">
        <v>136</v>
      </c>
      <c r="F119" s="68">
        <v>31.6231884057971</v>
      </c>
      <c r="G119" s="65"/>
      <c r="H119" s="69"/>
      <c r="I119" s="70"/>
      <c r="J119" s="70"/>
      <c r="K119" s="34" t="s">
        <v>65</v>
      </c>
      <c r="L119" s="77">
        <v>119</v>
      </c>
      <c r="M119" s="77"/>
      <c r="N119" s="72"/>
      <c r="O119" s="79" t="s">
        <v>331</v>
      </c>
      <c r="P119" s="81">
        <v>43600.44055555556</v>
      </c>
      <c r="Q119" s="79" t="s">
        <v>373</v>
      </c>
      <c r="R119" s="79"/>
      <c r="S119" s="79"/>
      <c r="T119" s="79" t="s">
        <v>588</v>
      </c>
      <c r="U119" s="79"/>
      <c r="V119" s="83" t="s">
        <v>742</v>
      </c>
      <c r="W119" s="81">
        <v>43600.44055555556</v>
      </c>
      <c r="X119" s="83" t="s">
        <v>829</v>
      </c>
      <c r="Y119" s="79"/>
      <c r="Z119" s="79"/>
      <c r="AA119" s="85" t="s">
        <v>1070</v>
      </c>
      <c r="AB119" s="79"/>
      <c r="AC119" s="79" t="b">
        <v>0</v>
      </c>
      <c r="AD119" s="79">
        <v>0</v>
      </c>
      <c r="AE119" s="85" t="s">
        <v>1243</v>
      </c>
      <c r="AF119" s="79" t="b">
        <v>0</v>
      </c>
      <c r="AG119" s="79" t="s">
        <v>1250</v>
      </c>
      <c r="AH119" s="79"/>
      <c r="AI119" s="85" t="s">
        <v>1243</v>
      </c>
      <c r="AJ119" s="79" t="b">
        <v>0</v>
      </c>
      <c r="AK119" s="79">
        <v>2</v>
      </c>
      <c r="AL119" s="85" t="s">
        <v>1158</v>
      </c>
      <c r="AM119" s="79" t="s">
        <v>1266</v>
      </c>
      <c r="AN119" s="79" t="b">
        <v>0</v>
      </c>
      <c r="AO119" s="85" t="s">
        <v>1158</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252</v>
      </c>
      <c r="B120" s="64" t="s">
        <v>278</v>
      </c>
      <c r="C120" s="65" t="s">
        <v>2928</v>
      </c>
      <c r="D120" s="66">
        <v>3.5833333333333335</v>
      </c>
      <c r="E120" s="67" t="s">
        <v>136</v>
      </c>
      <c r="F120" s="68">
        <v>31.6231884057971</v>
      </c>
      <c r="G120" s="65"/>
      <c r="H120" s="69"/>
      <c r="I120" s="70"/>
      <c r="J120" s="70"/>
      <c r="K120" s="34" t="s">
        <v>65</v>
      </c>
      <c r="L120" s="77">
        <v>120</v>
      </c>
      <c r="M120" s="77"/>
      <c r="N120" s="72"/>
      <c r="O120" s="79" t="s">
        <v>331</v>
      </c>
      <c r="P120" s="81">
        <v>43600.44055555556</v>
      </c>
      <c r="Q120" s="79" t="s">
        <v>373</v>
      </c>
      <c r="R120" s="79"/>
      <c r="S120" s="79"/>
      <c r="T120" s="79" t="s">
        <v>588</v>
      </c>
      <c r="U120" s="79"/>
      <c r="V120" s="83" t="s">
        <v>742</v>
      </c>
      <c r="W120" s="81">
        <v>43600.44055555556</v>
      </c>
      <c r="X120" s="83" t="s">
        <v>829</v>
      </c>
      <c r="Y120" s="79"/>
      <c r="Z120" s="79"/>
      <c r="AA120" s="85" t="s">
        <v>1070</v>
      </c>
      <c r="AB120" s="79"/>
      <c r="AC120" s="79" t="b">
        <v>0</v>
      </c>
      <c r="AD120" s="79">
        <v>0</v>
      </c>
      <c r="AE120" s="85" t="s">
        <v>1243</v>
      </c>
      <c r="AF120" s="79" t="b">
        <v>0</v>
      </c>
      <c r="AG120" s="79" t="s">
        <v>1250</v>
      </c>
      <c r="AH120" s="79"/>
      <c r="AI120" s="85" t="s">
        <v>1243</v>
      </c>
      <c r="AJ120" s="79" t="b">
        <v>0</v>
      </c>
      <c r="AK120" s="79">
        <v>2</v>
      </c>
      <c r="AL120" s="85" t="s">
        <v>1158</v>
      </c>
      <c r="AM120" s="79" t="s">
        <v>1266</v>
      </c>
      <c r="AN120" s="79" t="b">
        <v>0</v>
      </c>
      <c r="AO120" s="85" t="s">
        <v>1158</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252</v>
      </c>
      <c r="B121" s="64" t="s">
        <v>259</v>
      </c>
      <c r="C121" s="65" t="s">
        <v>2931</v>
      </c>
      <c r="D121" s="66">
        <v>4.166666666666667</v>
      </c>
      <c r="E121" s="67" t="s">
        <v>136</v>
      </c>
      <c r="F121" s="68">
        <v>31.246376811594203</v>
      </c>
      <c r="G121" s="65"/>
      <c r="H121" s="69"/>
      <c r="I121" s="70"/>
      <c r="J121" s="70"/>
      <c r="K121" s="34" t="s">
        <v>65</v>
      </c>
      <c r="L121" s="77">
        <v>121</v>
      </c>
      <c r="M121" s="77"/>
      <c r="N121" s="72"/>
      <c r="O121" s="79" t="s">
        <v>331</v>
      </c>
      <c r="P121" s="81">
        <v>43600.44055555556</v>
      </c>
      <c r="Q121" s="79" t="s">
        <v>373</v>
      </c>
      <c r="R121" s="79"/>
      <c r="S121" s="79"/>
      <c r="T121" s="79" t="s">
        <v>588</v>
      </c>
      <c r="U121" s="79"/>
      <c r="V121" s="83" t="s">
        <v>742</v>
      </c>
      <c r="W121" s="81">
        <v>43600.44055555556</v>
      </c>
      <c r="X121" s="83" t="s">
        <v>829</v>
      </c>
      <c r="Y121" s="79"/>
      <c r="Z121" s="79"/>
      <c r="AA121" s="85" t="s">
        <v>1070</v>
      </c>
      <c r="AB121" s="79"/>
      <c r="AC121" s="79" t="b">
        <v>0</v>
      </c>
      <c r="AD121" s="79">
        <v>0</v>
      </c>
      <c r="AE121" s="85" t="s">
        <v>1243</v>
      </c>
      <c r="AF121" s="79" t="b">
        <v>0</v>
      </c>
      <c r="AG121" s="79" t="s">
        <v>1250</v>
      </c>
      <c r="AH121" s="79"/>
      <c r="AI121" s="85" t="s">
        <v>1243</v>
      </c>
      <c r="AJ121" s="79" t="b">
        <v>0</v>
      </c>
      <c r="AK121" s="79">
        <v>2</v>
      </c>
      <c r="AL121" s="85" t="s">
        <v>1158</v>
      </c>
      <c r="AM121" s="79" t="s">
        <v>1266</v>
      </c>
      <c r="AN121" s="79" t="b">
        <v>0</v>
      </c>
      <c r="AO121" s="85" t="s">
        <v>1158</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2</v>
      </c>
      <c r="BC121" s="78" t="str">
        <f>REPLACE(INDEX(GroupVertices[Group],MATCH(Edges[[#This Row],[Vertex 2]],GroupVertices[Vertex],0)),1,1,"")</f>
        <v>1</v>
      </c>
      <c r="BD121" s="48">
        <v>0</v>
      </c>
      <c r="BE121" s="49">
        <v>0</v>
      </c>
      <c r="BF121" s="48">
        <v>0</v>
      </c>
      <c r="BG121" s="49">
        <v>0</v>
      </c>
      <c r="BH121" s="48">
        <v>0</v>
      </c>
      <c r="BI121" s="49">
        <v>0</v>
      </c>
      <c r="BJ121" s="48">
        <v>20</v>
      </c>
      <c r="BK121" s="49">
        <v>100</v>
      </c>
      <c r="BL121" s="48">
        <v>20</v>
      </c>
    </row>
    <row r="122" spans="1:64" ht="15">
      <c r="A122" s="64" t="s">
        <v>252</v>
      </c>
      <c r="B122" s="64" t="s">
        <v>274</v>
      </c>
      <c r="C122" s="65" t="s">
        <v>2928</v>
      </c>
      <c r="D122" s="66">
        <v>3</v>
      </c>
      <c r="E122" s="67" t="s">
        <v>132</v>
      </c>
      <c r="F122" s="68">
        <v>32</v>
      </c>
      <c r="G122" s="65"/>
      <c r="H122" s="69"/>
      <c r="I122" s="70"/>
      <c r="J122" s="70"/>
      <c r="K122" s="34" t="s">
        <v>65</v>
      </c>
      <c r="L122" s="77">
        <v>122</v>
      </c>
      <c r="M122" s="77"/>
      <c r="N122" s="72"/>
      <c r="O122" s="79" t="s">
        <v>331</v>
      </c>
      <c r="P122" s="81">
        <v>43600.445752314816</v>
      </c>
      <c r="Q122" s="79" t="s">
        <v>371</v>
      </c>
      <c r="R122" s="79"/>
      <c r="S122" s="79"/>
      <c r="T122" s="79"/>
      <c r="U122" s="79"/>
      <c r="V122" s="83" t="s">
        <v>742</v>
      </c>
      <c r="W122" s="81">
        <v>43600.445752314816</v>
      </c>
      <c r="X122" s="83" t="s">
        <v>830</v>
      </c>
      <c r="Y122" s="79"/>
      <c r="Z122" s="79"/>
      <c r="AA122" s="85" t="s">
        <v>1071</v>
      </c>
      <c r="AB122" s="79"/>
      <c r="AC122" s="79" t="b">
        <v>0</v>
      </c>
      <c r="AD122" s="79">
        <v>0</v>
      </c>
      <c r="AE122" s="85" t="s">
        <v>1243</v>
      </c>
      <c r="AF122" s="79" t="b">
        <v>0</v>
      </c>
      <c r="AG122" s="79" t="s">
        <v>1250</v>
      </c>
      <c r="AH122" s="79"/>
      <c r="AI122" s="85" t="s">
        <v>1243</v>
      </c>
      <c r="AJ122" s="79" t="b">
        <v>0</v>
      </c>
      <c r="AK122" s="79">
        <v>4</v>
      </c>
      <c r="AL122" s="85" t="s">
        <v>1153</v>
      </c>
      <c r="AM122" s="79" t="s">
        <v>1266</v>
      </c>
      <c r="AN122" s="79" t="b">
        <v>0</v>
      </c>
      <c r="AO122" s="85" t="s">
        <v>1153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252</v>
      </c>
      <c r="B123" s="64" t="s">
        <v>275</v>
      </c>
      <c r="C123" s="65" t="s">
        <v>2928</v>
      </c>
      <c r="D123" s="66">
        <v>3</v>
      </c>
      <c r="E123" s="67" t="s">
        <v>132</v>
      </c>
      <c r="F123" s="68">
        <v>32</v>
      </c>
      <c r="G123" s="65"/>
      <c r="H123" s="69"/>
      <c r="I123" s="70"/>
      <c r="J123" s="70"/>
      <c r="K123" s="34" t="s">
        <v>65</v>
      </c>
      <c r="L123" s="77">
        <v>123</v>
      </c>
      <c r="M123" s="77"/>
      <c r="N123" s="72"/>
      <c r="O123" s="79" t="s">
        <v>331</v>
      </c>
      <c r="P123" s="81">
        <v>43600.445752314816</v>
      </c>
      <c r="Q123" s="79" t="s">
        <v>371</v>
      </c>
      <c r="R123" s="79"/>
      <c r="S123" s="79"/>
      <c r="T123" s="79"/>
      <c r="U123" s="79"/>
      <c r="V123" s="83" t="s">
        <v>742</v>
      </c>
      <c r="W123" s="81">
        <v>43600.445752314816</v>
      </c>
      <c r="X123" s="83" t="s">
        <v>830</v>
      </c>
      <c r="Y123" s="79"/>
      <c r="Z123" s="79"/>
      <c r="AA123" s="85" t="s">
        <v>1071</v>
      </c>
      <c r="AB123" s="79"/>
      <c r="AC123" s="79" t="b">
        <v>0</v>
      </c>
      <c r="AD123" s="79">
        <v>0</v>
      </c>
      <c r="AE123" s="85" t="s">
        <v>1243</v>
      </c>
      <c r="AF123" s="79" t="b">
        <v>0</v>
      </c>
      <c r="AG123" s="79" t="s">
        <v>1250</v>
      </c>
      <c r="AH123" s="79"/>
      <c r="AI123" s="85" t="s">
        <v>1243</v>
      </c>
      <c r="AJ123" s="79" t="b">
        <v>0</v>
      </c>
      <c r="AK123" s="79">
        <v>4</v>
      </c>
      <c r="AL123" s="85" t="s">
        <v>1153</v>
      </c>
      <c r="AM123" s="79" t="s">
        <v>1266</v>
      </c>
      <c r="AN123" s="79" t="b">
        <v>0</v>
      </c>
      <c r="AO123" s="85" t="s">
        <v>1153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252</v>
      </c>
      <c r="B124" s="64" t="s">
        <v>276</v>
      </c>
      <c r="C124" s="65" t="s">
        <v>2928</v>
      </c>
      <c r="D124" s="66">
        <v>3</v>
      </c>
      <c r="E124" s="67" t="s">
        <v>132</v>
      </c>
      <c r="F124" s="68">
        <v>32</v>
      </c>
      <c r="G124" s="65"/>
      <c r="H124" s="69"/>
      <c r="I124" s="70"/>
      <c r="J124" s="70"/>
      <c r="K124" s="34" t="s">
        <v>65</v>
      </c>
      <c r="L124" s="77">
        <v>124</v>
      </c>
      <c r="M124" s="77"/>
      <c r="N124" s="72"/>
      <c r="O124" s="79" t="s">
        <v>331</v>
      </c>
      <c r="P124" s="81">
        <v>43600.445752314816</v>
      </c>
      <c r="Q124" s="79" t="s">
        <v>371</v>
      </c>
      <c r="R124" s="79"/>
      <c r="S124" s="79"/>
      <c r="T124" s="79"/>
      <c r="U124" s="79"/>
      <c r="V124" s="83" t="s">
        <v>742</v>
      </c>
      <c r="W124" s="81">
        <v>43600.445752314816</v>
      </c>
      <c r="X124" s="83" t="s">
        <v>830</v>
      </c>
      <c r="Y124" s="79"/>
      <c r="Z124" s="79"/>
      <c r="AA124" s="85" t="s">
        <v>1071</v>
      </c>
      <c r="AB124" s="79"/>
      <c r="AC124" s="79" t="b">
        <v>0</v>
      </c>
      <c r="AD124" s="79">
        <v>0</v>
      </c>
      <c r="AE124" s="85" t="s">
        <v>1243</v>
      </c>
      <c r="AF124" s="79" t="b">
        <v>0</v>
      </c>
      <c r="AG124" s="79" t="s">
        <v>1250</v>
      </c>
      <c r="AH124" s="79"/>
      <c r="AI124" s="85" t="s">
        <v>1243</v>
      </c>
      <c r="AJ124" s="79" t="b">
        <v>0</v>
      </c>
      <c r="AK124" s="79">
        <v>4</v>
      </c>
      <c r="AL124" s="85" t="s">
        <v>1153</v>
      </c>
      <c r="AM124" s="79" t="s">
        <v>1266</v>
      </c>
      <c r="AN124" s="79" t="b">
        <v>0</v>
      </c>
      <c r="AO124" s="85" t="s">
        <v>1153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252</v>
      </c>
      <c r="B125" s="64" t="s">
        <v>277</v>
      </c>
      <c r="C125" s="65" t="s">
        <v>2928</v>
      </c>
      <c r="D125" s="66">
        <v>3</v>
      </c>
      <c r="E125" s="67" t="s">
        <v>132</v>
      </c>
      <c r="F125" s="68">
        <v>32</v>
      </c>
      <c r="G125" s="65"/>
      <c r="H125" s="69"/>
      <c r="I125" s="70"/>
      <c r="J125" s="70"/>
      <c r="K125" s="34" t="s">
        <v>65</v>
      </c>
      <c r="L125" s="77">
        <v>125</v>
      </c>
      <c r="M125" s="77"/>
      <c r="N125" s="72"/>
      <c r="O125" s="79" t="s">
        <v>331</v>
      </c>
      <c r="P125" s="81">
        <v>43600.445752314816</v>
      </c>
      <c r="Q125" s="79" t="s">
        <v>371</v>
      </c>
      <c r="R125" s="79"/>
      <c r="S125" s="79"/>
      <c r="T125" s="79"/>
      <c r="U125" s="79"/>
      <c r="V125" s="83" t="s">
        <v>742</v>
      </c>
      <c r="W125" s="81">
        <v>43600.445752314816</v>
      </c>
      <c r="X125" s="83" t="s">
        <v>830</v>
      </c>
      <c r="Y125" s="79"/>
      <c r="Z125" s="79"/>
      <c r="AA125" s="85" t="s">
        <v>1071</v>
      </c>
      <c r="AB125" s="79"/>
      <c r="AC125" s="79" t="b">
        <v>0</v>
      </c>
      <c r="AD125" s="79">
        <v>0</v>
      </c>
      <c r="AE125" s="85" t="s">
        <v>1243</v>
      </c>
      <c r="AF125" s="79" t="b">
        <v>0</v>
      </c>
      <c r="AG125" s="79" t="s">
        <v>1250</v>
      </c>
      <c r="AH125" s="79"/>
      <c r="AI125" s="85" t="s">
        <v>1243</v>
      </c>
      <c r="AJ125" s="79" t="b">
        <v>0</v>
      </c>
      <c r="AK125" s="79">
        <v>4</v>
      </c>
      <c r="AL125" s="85" t="s">
        <v>1153</v>
      </c>
      <c r="AM125" s="79" t="s">
        <v>1266</v>
      </c>
      <c r="AN125" s="79" t="b">
        <v>0</v>
      </c>
      <c r="AO125" s="85" t="s">
        <v>1153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252</v>
      </c>
      <c r="B126" s="64" t="s">
        <v>278</v>
      </c>
      <c r="C126" s="65" t="s">
        <v>2928</v>
      </c>
      <c r="D126" s="66">
        <v>3.5833333333333335</v>
      </c>
      <c r="E126" s="67" t="s">
        <v>136</v>
      </c>
      <c r="F126" s="68">
        <v>31.6231884057971</v>
      </c>
      <c r="G126" s="65"/>
      <c r="H126" s="69"/>
      <c r="I126" s="70"/>
      <c r="J126" s="70"/>
      <c r="K126" s="34" t="s">
        <v>65</v>
      </c>
      <c r="L126" s="77">
        <v>126</v>
      </c>
      <c r="M126" s="77"/>
      <c r="N126" s="72"/>
      <c r="O126" s="79" t="s">
        <v>331</v>
      </c>
      <c r="P126" s="81">
        <v>43600.445752314816</v>
      </c>
      <c r="Q126" s="79" t="s">
        <v>371</v>
      </c>
      <c r="R126" s="79"/>
      <c r="S126" s="79"/>
      <c r="T126" s="79"/>
      <c r="U126" s="79"/>
      <c r="V126" s="83" t="s">
        <v>742</v>
      </c>
      <c r="W126" s="81">
        <v>43600.445752314816</v>
      </c>
      <c r="X126" s="83" t="s">
        <v>830</v>
      </c>
      <c r="Y126" s="79"/>
      <c r="Z126" s="79"/>
      <c r="AA126" s="85" t="s">
        <v>1071</v>
      </c>
      <c r="AB126" s="79"/>
      <c r="AC126" s="79" t="b">
        <v>0</v>
      </c>
      <c r="AD126" s="79">
        <v>0</v>
      </c>
      <c r="AE126" s="85" t="s">
        <v>1243</v>
      </c>
      <c r="AF126" s="79" t="b">
        <v>0</v>
      </c>
      <c r="AG126" s="79" t="s">
        <v>1250</v>
      </c>
      <c r="AH126" s="79"/>
      <c r="AI126" s="85" t="s">
        <v>1243</v>
      </c>
      <c r="AJ126" s="79" t="b">
        <v>0</v>
      </c>
      <c r="AK126" s="79">
        <v>4</v>
      </c>
      <c r="AL126" s="85" t="s">
        <v>1153</v>
      </c>
      <c r="AM126" s="79" t="s">
        <v>1266</v>
      </c>
      <c r="AN126" s="79" t="b">
        <v>0</v>
      </c>
      <c r="AO126" s="85" t="s">
        <v>1153</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252</v>
      </c>
      <c r="B127" s="64" t="s">
        <v>279</v>
      </c>
      <c r="C127" s="65" t="s">
        <v>2928</v>
      </c>
      <c r="D127" s="66">
        <v>3.5833333333333335</v>
      </c>
      <c r="E127" s="67" t="s">
        <v>136</v>
      </c>
      <c r="F127" s="68">
        <v>31.6231884057971</v>
      </c>
      <c r="G127" s="65"/>
      <c r="H127" s="69"/>
      <c r="I127" s="70"/>
      <c r="J127" s="70"/>
      <c r="K127" s="34" t="s">
        <v>65</v>
      </c>
      <c r="L127" s="77">
        <v>127</v>
      </c>
      <c r="M127" s="77"/>
      <c r="N127" s="72"/>
      <c r="O127" s="79" t="s">
        <v>331</v>
      </c>
      <c r="P127" s="81">
        <v>43600.445752314816</v>
      </c>
      <c r="Q127" s="79" t="s">
        <v>371</v>
      </c>
      <c r="R127" s="79"/>
      <c r="S127" s="79"/>
      <c r="T127" s="79"/>
      <c r="U127" s="79"/>
      <c r="V127" s="83" t="s">
        <v>742</v>
      </c>
      <c r="W127" s="81">
        <v>43600.445752314816</v>
      </c>
      <c r="X127" s="83" t="s">
        <v>830</v>
      </c>
      <c r="Y127" s="79"/>
      <c r="Z127" s="79"/>
      <c r="AA127" s="85" t="s">
        <v>1071</v>
      </c>
      <c r="AB127" s="79"/>
      <c r="AC127" s="79" t="b">
        <v>0</v>
      </c>
      <c r="AD127" s="79">
        <v>0</v>
      </c>
      <c r="AE127" s="85" t="s">
        <v>1243</v>
      </c>
      <c r="AF127" s="79" t="b">
        <v>0</v>
      </c>
      <c r="AG127" s="79" t="s">
        <v>1250</v>
      </c>
      <c r="AH127" s="79"/>
      <c r="AI127" s="85" t="s">
        <v>1243</v>
      </c>
      <c r="AJ127" s="79" t="b">
        <v>0</v>
      </c>
      <c r="AK127" s="79">
        <v>4</v>
      </c>
      <c r="AL127" s="85" t="s">
        <v>1153</v>
      </c>
      <c r="AM127" s="79" t="s">
        <v>1266</v>
      </c>
      <c r="AN127" s="79" t="b">
        <v>0</v>
      </c>
      <c r="AO127" s="85" t="s">
        <v>1153</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252</v>
      </c>
      <c r="B128" s="64" t="s">
        <v>273</v>
      </c>
      <c r="C128" s="65" t="s">
        <v>2928</v>
      </c>
      <c r="D128" s="66">
        <v>3</v>
      </c>
      <c r="E128" s="67" t="s">
        <v>132</v>
      </c>
      <c r="F128" s="68">
        <v>32</v>
      </c>
      <c r="G128" s="65"/>
      <c r="H128" s="69"/>
      <c r="I128" s="70"/>
      <c r="J128" s="70"/>
      <c r="K128" s="34" t="s">
        <v>65</v>
      </c>
      <c r="L128" s="77">
        <v>128</v>
      </c>
      <c r="M128" s="77"/>
      <c r="N128" s="72"/>
      <c r="O128" s="79" t="s">
        <v>331</v>
      </c>
      <c r="P128" s="81">
        <v>43600.445752314816</v>
      </c>
      <c r="Q128" s="79" t="s">
        <v>371</v>
      </c>
      <c r="R128" s="79"/>
      <c r="S128" s="79"/>
      <c r="T128" s="79"/>
      <c r="U128" s="79"/>
      <c r="V128" s="83" t="s">
        <v>742</v>
      </c>
      <c r="W128" s="81">
        <v>43600.445752314816</v>
      </c>
      <c r="X128" s="83" t="s">
        <v>830</v>
      </c>
      <c r="Y128" s="79"/>
      <c r="Z128" s="79"/>
      <c r="AA128" s="85" t="s">
        <v>1071</v>
      </c>
      <c r="AB128" s="79"/>
      <c r="AC128" s="79" t="b">
        <v>0</v>
      </c>
      <c r="AD128" s="79">
        <v>0</v>
      </c>
      <c r="AE128" s="85" t="s">
        <v>1243</v>
      </c>
      <c r="AF128" s="79" t="b">
        <v>0</v>
      </c>
      <c r="AG128" s="79" t="s">
        <v>1250</v>
      </c>
      <c r="AH128" s="79"/>
      <c r="AI128" s="85" t="s">
        <v>1243</v>
      </c>
      <c r="AJ128" s="79" t="b">
        <v>0</v>
      </c>
      <c r="AK128" s="79">
        <v>4</v>
      </c>
      <c r="AL128" s="85" t="s">
        <v>1153</v>
      </c>
      <c r="AM128" s="79" t="s">
        <v>1266</v>
      </c>
      <c r="AN128" s="79" t="b">
        <v>0</v>
      </c>
      <c r="AO128" s="85" t="s">
        <v>1153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252</v>
      </c>
      <c r="B129" s="64" t="s">
        <v>280</v>
      </c>
      <c r="C129" s="65" t="s">
        <v>2928</v>
      </c>
      <c r="D129" s="66">
        <v>3</v>
      </c>
      <c r="E129" s="67" t="s">
        <v>132</v>
      </c>
      <c r="F129" s="68">
        <v>32</v>
      </c>
      <c r="G129" s="65"/>
      <c r="H129" s="69"/>
      <c r="I129" s="70"/>
      <c r="J129" s="70"/>
      <c r="K129" s="34" t="s">
        <v>65</v>
      </c>
      <c r="L129" s="77">
        <v>129</v>
      </c>
      <c r="M129" s="77"/>
      <c r="N129" s="72"/>
      <c r="O129" s="79" t="s">
        <v>331</v>
      </c>
      <c r="P129" s="81">
        <v>43600.445752314816</v>
      </c>
      <c r="Q129" s="79" t="s">
        <v>371</v>
      </c>
      <c r="R129" s="79"/>
      <c r="S129" s="79"/>
      <c r="T129" s="79"/>
      <c r="U129" s="79"/>
      <c r="V129" s="83" t="s">
        <v>742</v>
      </c>
      <c r="W129" s="81">
        <v>43600.445752314816</v>
      </c>
      <c r="X129" s="83" t="s">
        <v>830</v>
      </c>
      <c r="Y129" s="79"/>
      <c r="Z129" s="79"/>
      <c r="AA129" s="85" t="s">
        <v>1071</v>
      </c>
      <c r="AB129" s="79"/>
      <c r="AC129" s="79" t="b">
        <v>0</v>
      </c>
      <c r="AD129" s="79">
        <v>0</v>
      </c>
      <c r="AE129" s="85" t="s">
        <v>1243</v>
      </c>
      <c r="AF129" s="79" t="b">
        <v>0</v>
      </c>
      <c r="AG129" s="79" t="s">
        <v>1250</v>
      </c>
      <c r="AH129" s="79"/>
      <c r="AI129" s="85" t="s">
        <v>1243</v>
      </c>
      <c r="AJ129" s="79" t="b">
        <v>0</v>
      </c>
      <c r="AK129" s="79">
        <v>4</v>
      </c>
      <c r="AL129" s="85" t="s">
        <v>1153</v>
      </c>
      <c r="AM129" s="79" t="s">
        <v>1266</v>
      </c>
      <c r="AN129" s="79" t="b">
        <v>0</v>
      </c>
      <c r="AO129" s="85" t="s">
        <v>1153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252</v>
      </c>
      <c r="B130" s="64" t="s">
        <v>259</v>
      </c>
      <c r="C130" s="65" t="s">
        <v>2931</v>
      </c>
      <c r="D130" s="66">
        <v>4.166666666666667</v>
      </c>
      <c r="E130" s="67" t="s">
        <v>136</v>
      </c>
      <c r="F130" s="68">
        <v>31.246376811594203</v>
      </c>
      <c r="G130" s="65"/>
      <c r="H130" s="69"/>
      <c r="I130" s="70"/>
      <c r="J130" s="70"/>
      <c r="K130" s="34" t="s">
        <v>65</v>
      </c>
      <c r="L130" s="77">
        <v>130</v>
      </c>
      <c r="M130" s="77"/>
      <c r="N130" s="72"/>
      <c r="O130" s="79" t="s">
        <v>331</v>
      </c>
      <c r="P130" s="81">
        <v>43600.445752314816</v>
      </c>
      <c r="Q130" s="79" t="s">
        <v>371</v>
      </c>
      <c r="R130" s="79"/>
      <c r="S130" s="79"/>
      <c r="T130" s="79"/>
      <c r="U130" s="79"/>
      <c r="V130" s="83" t="s">
        <v>742</v>
      </c>
      <c r="W130" s="81">
        <v>43600.445752314816</v>
      </c>
      <c r="X130" s="83" t="s">
        <v>830</v>
      </c>
      <c r="Y130" s="79"/>
      <c r="Z130" s="79"/>
      <c r="AA130" s="85" t="s">
        <v>1071</v>
      </c>
      <c r="AB130" s="79"/>
      <c r="AC130" s="79" t="b">
        <v>0</v>
      </c>
      <c r="AD130" s="79">
        <v>0</v>
      </c>
      <c r="AE130" s="85" t="s">
        <v>1243</v>
      </c>
      <c r="AF130" s="79" t="b">
        <v>0</v>
      </c>
      <c r="AG130" s="79" t="s">
        <v>1250</v>
      </c>
      <c r="AH130" s="79"/>
      <c r="AI130" s="85" t="s">
        <v>1243</v>
      </c>
      <c r="AJ130" s="79" t="b">
        <v>0</v>
      </c>
      <c r="AK130" s="79">
        <v>4</v>
      </c>
      <c r="AL130" s="85" t="s">
        <v>1153</v>
      </c>
      <c r="AM130" s="79" t="s">
        <v>1266</v>
      </c>
      <c r="AN130" s="79" t="b">
        <v>0</v>
      </c>
      <c r="AO130" s="85" t="s">
        <v>1153</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2</v>
      </c>
      <c r="BC130" s="78" t="str">
        <f>REPLACE(INDEX(GroupVertices[Group],MATCH(Edges[[#This Row],[Vertex 2]],GroupVertices[Vertex],0)),1,1,"")</f>
        <v>1</v>
      </c>
      <c r="BD130" s="48">
        <v>0</v>
      </c>
      <c r="BE130" s="49">
        <v>0</v>
      </c>
      <c r="BF130" s="48">
        <v>1</v>
      </c>
      <c r="BG130" s="49">
        <v>7.6923076923076925</v>
      </c>
      <c r="BH130" s="48">
        <v>0</v>
      </c>
      <c r="BI130" s="49">
        <v>0</v>
      </c>
      <c r="BJ130" s="48">
        <v>12</v>
      </c>
      <c r="BK130" s="49">
        <v>92.3076923076923</v>
      </c>
      <c r="BL130" s="48">
        <v>13</v>
      </c>
    </row>
    <row r="131" spans="1:64" ht="15">
      <c r="A131" s="64" t="s">
        <v>252</v>
      </c>
      <c r="B131" s="64" t="s">
        <v>282</v>
      </c>
      <c r="C131" s="65" t="s">
        <v>2928</v>
      </c>
      <c r="D131" s="66">
        <v>3</v>
      </c>
      <c r="E131" s="67" t="s">
        <v>132</v>
      </c>
      <c r="F131" s="68">
        <v>32</v>
      </c>
      <c r="G131" s="65"/>
      <c r="H131" s="69"/>
      <c r="I131" s="70"/>
      <c r="J131" s="70"/>
      <c r="K131" s="34" t="s">
        <v>65</v>
      </c>
      <c r="L131" s="77">
        <v>131</v>
      </c>
      <c r="M131" s="77"/>
      <c r="N131" s="72"/>
      <c r="O131" s="79" t="s">
        <v>331</v>
      </c>
      <c r="P131" s="81">
        <v>43600.545578703706</v>
      </c>
      <c r="Q131" s="79" t="s">
        <v>374</v>
      </c>
      <c r="R131" s="79"/>
      <c r="S131" s="79"/>
      <c r="T131" s="79" t="s">
        <v>590</v>
      </c>
      <c r="U131" s="79"/>
      <c r="V131" s="83" t="s">
        <v>742</v>
      </c>
      <c r="W131" s="81">
        <v>43600.545578703706</v>
      </c>
      <c r="X131" s="83" t="s">
        <v>831</v>
      </c>
      <c r="Y131" s="79"/>
      <c r="Z131" s="79"/>
      <c r="AA131" s="85" t="s">
        <v>1072</v>
      </c>
      <c r="AB131" s="79"/>
      <c r="AC131" s="79" t="b">
        <v>0</v>
      </c>
      <c r="AD131" s="79">
        <v>0</v>
      </c>
      <c r="AE131" s="85" t="s">
        <v>1243</v>
      </c>
      <c r="AF131" s="79" t="b">
        <v>0</v>
      </c>
      <c r="AG131" s="79" t="s">
        <v>1250</v>
      </c>
      <c r="AH131" s="79"/>
      <c r="AI131" s="85" t="s">
        <v>1243</v>
      </c>
      <c r="AJ131" s="79" t="b">
        <v>0</v>
      </c>
      <c r="AK131" s="79">
        <v>3</v>
      </c>
      <c r="AL131" s="85" t="s">
        <v>1163</v>
      </c>
      <c r="AM131" s="79" t="s">
        <v>1266</v>
      </c>
      <c r="AN131" s="79" t="b">
        <v>0</v>
      </c>
      <c r="AO131" s="85" t="s">
        <v>1163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4</v>
      </c>
      <c r="BD131" s="48">
        <v>0</v>
      </c>
      <c r="BE131" s="49">
        <v>0</v>
      </c>
      <c r="BF131" s="48">
        <v>0</v>
      </c>
      <c r="BG131" s="49">
        <v>0</v>
      </c>
      <c r="BH131" s="48">
        <v>0</v>
      </c>
      <c r="BI131" s="49">
        <v>0</v>
      </c>
      <c r="BJ131" s="48">
        <v>24</v>
      </c>
      <c r="BK131" s="49">
        <v>100</v>
      </c>
      <c r="BL131" s="48">
        <v>24</v>
      </c>
    </row>
    <row r="132" spans="1:64" ht="15">
      <c r="A132" s="64" t="s">
        <v>252</v>
      </c>
      <c r="B132" s="64" t="s">
        <v>259</v>
      </c>
      <c r="C132" s="65" t="s">
        <v>2931</v>
      </c>
      <c r="D132" s="66">
        <v>4.166666666666667</v>
      </c>
      <c r="E132" s="67" t="s">
        <v>136</v>
      </c>
      <c r="F132" s="68">
        <v>31.246376811594203</v>
      </c>
      <c r="G132" s="65"/>
      <c r="H132" s="69"/>
      <c r="I132" s="70"/>
      <c r="J132" s="70"/>
      <c r="K132" s="34" t="s">
        <v>65</v>
      </c>
      <c r="L132" s="77">
        <v>132</v>
      </c>
      <c r="M132" s="77"/>
      <c r="N132" s="72"/>
      <c r="O132" s="79" t="s">
        <v>331</v>
      </c>
      <c r="P132" s="81">
        <v>43600.545578703706</v>
      </c>
      <c r="Q132" s="79" t="s">
        <v>374</v>
      </c>
      <c r="R132" s="79"/>
      <c r="S132" s="79"/>
      <c r="T132" s="79" t="s">
        <v>590</v>
      </c>
      <c r="U132" s="79"/>
      <c r="V132" s="83" t="s">
        <v>742</v>
      </c>
      <c r="W132" s="81">
        <v>43600.545578703706</v>
      </c>
      <c r="X132" s="83" t="s">
        <v>831</v>
      </c>
      <c r="Y132" s="79"/>
      <c r="Z132" s="79"/>
      <c r="AA132" s="85" t="s">
        <v>1072</v>
      </c>
      <c r="AB132" s="79"/>
      <c r="AC132" s="79" t="b">
        <v>0</v>
      </c>
      <c r="AD132" s="79">
        <v>0</v>
      </c>
      <c r="AE132" s="85" t="s">
        <v>1243</v>
      </c>
      <c r="AF132" s="79" t="b">
        <v>0</v>
      </c>
      <c r="AG132" s="79" t="s">
        <v>1250</v>
      </c>
      <c r="AH132" s="79"/>
      <c r="AI132" s="85" t="s">
        <v>1243</v>
      </c>
      <c r="AJ132" s="79" t="b">
        <v>0</v>
      </c>
      <c r="AK132" s="79">
        <v>3</v>
      </c>
      <c r="AL132" s="85" t="s">
        <v>1163</v>
      </c>
      <c r="AM132" s="79" t="s">
        <v>1266</v>
      </c>
      <c r="AN132" s="79" t="b">
        <v>0</v>
      </c>
      <c r="AO132" s="85" t="s">
        <v>1163</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2</v>
      </c>
      <c r="BC132" s="78" t="str">
        <f>REPLACE(INDEX(GroupVertices[Group],MATCH(Edges[[#This Row],[Vertex 2]],GroupVertices[Vertex],0)),1,1,"")</f>
        <v>1</v>
      </c>
      <c r="BD132" s="48"/>
      <c r="BE132" s="49"/>
      <c r="BF132" s="48"/>
      <c r="BG132" s="49"/>
      <c r="BH132" s="48"/>
      <c r="BI132" s="49"/>
      <c r="BJ132" s="48"/>
      <c r="BK132" s="49"/>
      <c r="BL132" s="48"/>
    </row>
    <row r="133" spans="1:64" ht="15">
      <c r="A133" s="64" t="s">
        <v>253</v>
      </c>
      <c r="B133" s="64" t="s">
        <v>282</v>
      </c>
      <c r="C133" s="65" t="s">
        <v>2928</v>
      </c>
      <c r="D133" s="66">
        <v>3</v>
      </c>
      <c r="E133" s="67" t="s">
        <v>132</v>
      </c>
      <c r="F133" s="68">
        <v>32</v>
      </c>
      <c r="G133" s="65"/>
      <c r="H133" s="69"/>
      <c r="I133" s="70"/>
      <c r="J133" s="70"/>
      <c r="K133" s="34" t="s">
        <v>65</v>
      </c>
      <c r="L133" s="77">
        <v>133</v>
      </c>
      <c r="M133" s="77"/>
      <c r="N133" s="72"/>
      <c r="O133" s="79" t="s">
        <v>331</v>
      </c>
      <c r="P133" s="81">
        <v>43600.54622685185</v>
      </c>
      <c r="Q133" s="79" t="s">
        <v>374</v>
      </c>
      <c r="R133" s="79"/>
      <c r="S133" s="79"/>
      <c r="T133" s="79" t="s">
        <v>590</v>
      </c>
      <c r="U133" s="79"/>
      <c r="V133" s="83" t="s">
        <v>743</v>
      </c>
      <c r="W133" s="81">
        <v>43600.54622685185</v>
      </c>
      <c r="X133" s="83" t="s">
        <v>832</v>
      </c>
      <c r="Y133" s="79"/>
      <c r="Z133" s="79"/>
      <c r="AA133" s="85" t="s">
        <v>1073</v>
      </c>
      <c r="AB133" s="79"/>
      <c r="AC133" s="79" t="b">
        <v>0</v>
      </c>
      <c r="AD133" s="79">
        <v>0</v>
      </c>
      <c r="AE133" s="85" t="s">
        <v>1243</v>
      </c>
      <c r="AF133" s="79" t="b">
        <v>0</v>
      </c>
      <c r="AG133" s="79" t="s">
        <v>1250</v>
      </c>
      <c r="AH133" s="79"/>
      <c r="AI133" s="85" t="s">
        <v>1243</v>
      </c>
      <c r="AJ133" s="79" t="b">
        <v>0</v>
      </c>
      <c r="AK133" s="79">
        <v>3</v>
      </c>
      <c r="AL133" s="85" t="s">
        <v>1163</v>
      </c>
      <c r="AM133" s="79" t="s">
        <v>1258</v>
      </c>
      <c r="AN133" s="79" t="b">
        <v>0</v>
      </c>
      <c r="AO133" s="85" t="s">
        <v>1163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c r="BE133" s="49"/>
      <c r="BF133" s="48"/>
      <c r="BG133" s="49"/>
      <c r="BH133" s="48"/>
      <c r="BI133" s="49"/>
      <c r="BJ133" s="48"/>
      <c r="BK133" s="49"/>
      <c r="BL133" s="48"/>
    </row>
    <row r="134" spans="1:64" ht="15">
      <c r="A134" s="64" t="s">
        <v>253</v>
      </c>
      <c r="B134" s="64" t="s">
        <v>259</v>
      </c>
      <c r="C134" s="65" t="s">
        <v>2928</v>
      </c>
      <c r="D134" s="66">
        <v>3</v>
      </c>
      <c r="E134" s="67" t="s">
        <v>132</v>
      </c>
      <c r="F134" s="68">
        <v>32</v>
      </c>
      <c r="G134" s="65"/>
      <c r="H134" s="69"/>
      <c r="I134" s="70"/>
      <c r="J134" s="70"/>
      <c r="K134" s="34" t="s">
        <v>65</v>
      </c>
      <c r="L134" s="77">
        <v>134</v>
      </c>
      <c r="M134" s="77"/>
      <c r="N134" s="72"/>
      <c r="O134" s="79" t="s">
        <v>331</v>
      </c>
      <c r="P134" s="81">
        <v>43600.54622685185</v>
      </c>
      <c r="Q134" s="79" t="s">
        <v>374</v>
      </c>
      <c r="R134" s="79"/>
      <c r="S134" s="79"/>
      <c r="T134" s="79" t="s">
        <v>590</v>
      </c>
      <c r="U134" s="79"/>
      <c r="V134" s="83" t="s">
        <v>743</v>
      </c>
      <c r="W134" s="81">
        <v>43600.54622685185</v>
      </c>
      <c r="X134" s="83" t="s">
        <v>832</v>
      </c>
      <c r="Y134" s="79"/>
      <c r="Z134" s="79"/>
      <c r="AA134" s="85" t="s">
        <v>1073</v>
      </c>
      <c r="AB134" s="79"/>
      <c r="AC134" s="79" t="b">
        <v>0</v>
      </c>
      <c r="AD134" s="79">
        <v>0</v>
      </c>
      <c r="AE134" s="85" t="s">
        <v>1243</v>
      </c>
      <c r="AF134" s="79" t="b">
        <v>0</v>
      </c>
      <c r="AG134" s="79" t="s">
        <v>1250</v>
      </c>
      <c r="AH134" s="79"/>
      <c r="AI134" s="85" t="s">
        <v>1243</v>
      </c>
      <c r="AJ134" s="79" t="b">
        <v>0</v>
      </c>
      <c r="AK134" s="79">
        <v>3</v>
      </c>
      <c r="AL134" s="85" t="s">
        <v>1163</v>
      </c>
      <c r="AM134" s="79" t="s">
        <v>1258</v>
      </c>
      <c r="AN134" s="79" t="b">
        <v>0</v>
      </c>
      <c r="AO134" s="85" t="s">
        <v>1163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1</v>
      </c>
      <c r="BD134" s="48">
        <v>0</v>
      </c>
      <c r="BE134" s="49">
        <v>0</v>
      </c>
      <c r="BF134" s="48">
        <v>0</v>
      </c>
      <c r="BG134" s="49">
        <v>0</v>
      </c>
      <c r="BH134" s="48">
        <v>0</v>
      </c>
      <c r="BI134" s="49">
        <v>0</v>
      </c>
      <c r="BJ134" s="48">
        <v>24</v>
      </c>
      <c r="BK134" s="49">
        <v>100</v>
      </c>
      <c r="BL134" s="48">
        <v>24</v>
      </c>
    </row>
    <row r="135" spans="1:64" ht="15">
      <c r="A135" s="64" t="s">
        <v>254</v>
      </c>
      <c r="B135" s="64" t="s">
        <v>282</v>
      </c>
      <c r="C135" s="65" t="s">
        <v>2928</v>
      </c>
      <c r="D135" s="66">
        <v>3</v>
      </c>
      <c r="E135" s="67" t="s">
        <v>132</v>
      </c>
      <c r="F135" s="68">
        <v>32</v>
      </c>
      <c r="G135" s="65"/>
      <c r="H135" s="69"/>
      <c r="I135" s="70"/>
      <c r="J135" s="70"/>
      <c r="K135" s="34" t="s">
        <v>65</v>
      </c>
      <c r="L135" s="77">
        <v>135</v>
      </c>
      <c r="M135" s="77"/>
      <c r="N135" s="72"/>
      <c r="O135" s="79" t="s">
        <v>331</v>
      </c>
      <c r="P135" s="81">
        <v>43600.55074074074</v>
      </c>
      <c r="Q135" s="79" t="s">
        <v>374</v>
      </c>
      <c r="R135" s="79"/>
      <c r="S135" s="79"/>
      <c r="T135" s="79" t="s">
        <v>590</v>
      </c>
      <c r="U135" s="79"/>
      <c r="V135" s="83" t="s">
        <v>744</v>
      </c>
      <c r="W135" s="81">
        <v>43600.55074074074</v>
      </c>
      <c r="X135" s="83" t="s">
        <v>833</v>
      </c>
      <c r="Y135" s="79"/>
      <c r="Z135" s="79"/>
      <c r="AA135" s="85" t="s">
        <v>1074</v>
      </c>
      <c r="AB135" s="79"/>
      <c r="AC135" s="79" t="b">
        <v>0</v>
      </c>
      <c r="AD135" s="79">
        <v>0</v>
      </c>
      <c r="AE135" s="85" t="s">
        <v>1243</v>
      </c>
      <c r="AF135" s="79" t="b">
        <v>0</v>
      </c>
      <c r="AG135" s="79" t="s">
        <v>1250</v>
      </c>
      <c r="AH135" s="79"/>
      <c r="AI135" s="85" t="s">
        <v>1243</v>
      </c>
      <c r="AJ135" s="79" t="b">
        <v>0</v>
      </c>
      <c r="AK135" s="79">
        <v>3</v>
      </c>
      <c r="AL135" s="85" t="s">
        <v>1163</v>
      </c>
      <c r="AM135" s="79" t="s">
        <v>1258</v>
      </c>
      <c r="AN135" s="79" t="b">
        <v>0</v>
      </c>
      <c r="AO135" s="85" t="s">
        <v>1163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c r="BE135" s="49"/>
      <c r="BF135" s="48"/>
      <c r="BG135" s="49"/>
      <c r="BH135" s="48"/>
      <c r="BI135" s="49"/>
      <c r="BJ135" s="48"/>
      <c r="BK135" s="49"/>
      <c r="BL135" s="48"/>
    </row>
    <row r="136" spans="1:64" ht="15">
      <c r="A136" s="64" t="s">
        <v>254</v>
      </c>
      <c r="B136" s="64" t="s">
        <v>259</v>
      </c>
      <c r="C136" s="65" t="s">
        <v>2928</v>
      </c>
      <c r="D136" s="66">
        <v>3.5833333333333335</v>
      </c>
      <c r="E136" s="67" t="s">
        <v>136</v>
      </c>
      <c r="F136" s="68">
        <v>31.6231884057971</v>
      </c>
      <c r="G136" s="65"/>
      <c r="H136" s="69"/>
      <c r="I136" s="70"/>
      <c r="J136" s="70"/>
      <c r="K136" s="34" t="s">
        <v>65</v>
      </c>
      <c r="L136" s="77">
        <v>136</v>
      </c>
      <c r="M136" s="77"/>
      <c r="N136" s="72"/>
      <c r="O136" s="79" t="s">
        <v>331</v>
      </c>
      <c r="P136" s="81">
        <v>43600.55074074074</v>
      </c>
      <c r="Q136" s="79" t="s">
        <v>374</v>
      </c>
      <c r="R136" s="79"/>
      <c r="S136" s="79"/>
      <c r="T136" s="79" t="s">
        <v>590</v>
      </c>
      <c r="U136" s="79"/>
      <c r="V136" s="83" t="s">
        <v>744</v>
      </c>
      <c r="W136" s="81">
        <v>43600.55074074074</v>
      </c>
      <c r="X136" s="83" t="s">
        <v>833</v>
      </c>
      <c r="Y136" s="79"/>
      <c r="Z136" s="79"/>
      <c r="AA136" s="85" t="s">
        <v>1074</v>
      </c>
      <c r="AB136" s="79"/>
      <c r="AC136" s="79" t="b">
        <v>0</v>
      </c>
      <c r="AD136" s="79">
        <v>0</v>
      </c>
      <c r="AE136" s="85" t="s">
        <v>1243</v>
      </c>
      <c r="AF136" s="79" t="b">
        <v>0</v>
      </c>
      <c r="AG136" s="79" t="s">
        <v>1250</v>
      </c>
      <c r="AH136" s="79"/>
      <c r="AI136" s="85" t="s">
        <v>1243</v>
      </c>
      <c r="AJ136" s="79" t="b">
        <v>0</v>
      </c>
      <c r="AK136" s="79">
        <v>3</v>
      </c>
      <c r="AL136" s="85" t="s">
        <v>1163</v>
      </c>
      <c r="AM136" s="79" t="s">
        <v>1258</v>
      </c>
      <c r="AN136" s="79" t="b">
        <v>0</v>
      </c>
      <c r="AO136" s="85" t="s">
        <v>1163</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4</v>
      </c>
      <c r="BC136" s="78" t="str">
        <f>REPLACE(INDEX(GroupVertices[Group],MATCH(Edges[[#This Row],[Vertex 2]],GroupVertices[Vertex],0)),1,1,"")</f>
        <v>1</v>
      </c>
      <c r="BD136" s="48">
        <v>0</v>
      </c>
      <c r="BE136" s="49">
        <v>0</v>
      </c>
      <c r="BF136" s="48">
        <v>0</v>
      </c>
      <c r="BG136" s="49">
        <v>0</v>
      </c>
      <c r="BH136" s="48">
        <v>0</v>
      </c>
      <c r="BI136" s="49">
        <v>0</v>
      </c>
      <c r="BJ136" s="48">
        <v>24</v>
      </c>
      <c r="BK136" s="49">
        <v>100</v>
      </c>
      <c r="BL136" s="48">
        <v>24</v>
      </c>
    </row>
    <row r="137" spans="1:64" ht="15">
      <c r="A137" s="64" t="s">
        <v>254</v>
      </c>
      <c r="B137" s="64" t="s">
        <v>283</v>
      </c>
      <c r="C137" s="65" t="s">
        <v>2928</v>
      </c>
      <c r="D137" s="66">
        <v>3</v>
      </c>
      <c r="E137" s="67" t="s">
        <v>132</v>
      </c>
      <c r="F137" s="68">
        <v>32</v>
      </c>
      <c r="G137" s="65"/>
      <c r="H137" s="69"/>
      <c r="I137" s="70"/>
      <c r="J137" s="70"/>
      <c r="K137" s="34" t="s">
        <v>65</v>
      </c>
      <c r="L137" s="77">
        <v>137</v>
      </c>
      <c r="M137" s="77"/>
      <c r="N137" s="72"/>
      <c r="O137" s="79" t="s">
        <v>331</v>
      </c>
      <c r="P137" s="81">
        <v>43600.55167824074</v>
      </c>
      <c r="Q137" s="79" t="s">
        <v>375</v>
      </c>
      <c r="R137" s="79"/>
      <c r="S137" s="79"/>
      <c r="T137" s="79" t="s">
        <v>588</v>
      </c>
      <c r="U137" s="79"/>
      <c r="V137" s="83" t="s">
        <v>744</v>
      </c>
      <c r="W137" s="81">
        <v>43600.55167824074</v>
      </c>
      <c r="X137" s="83" t="s">
        <v>834</v>
      </c>
      <c r="Y137" s="79"/>
      <c r="Z137" s="79"/>
      <c r="AA137" s="85" t="s">
        <v>1075</v>
      </c>
      <c r="AB137" s="79"/>
      <c r="AC137" s="79" t="b">
        <v>0</v>
      </c>
      <c r="AD137" s="79">
        <v>0</v>
      </c>
      <c r="AE137" s="85" t="s">
        <v>1243</v>
      </c>
      <c r="AF137" s="79" t="b">
        <v>0</v>
      </c>
      <c r="AG137" s="79" t="s">
        <v>1250</v>
      </c>
      <c r="AH137" s="79"/>
      <c r="AI137" s="85" t="s">
        <v>1243</v>
      </c>
      <c r="AJ137" s="79" t="b">
        <v>0</v>
      </c>
      <c r="AK137" s="79">
        <v>2</v>
      </c>
      <c r="AL137" s="85" t="s">
        <v>1159</v>
      </c>
      <c r="AM137" s="79" t="s">
        <v>1258</v>
      </c>
      <c r="AN137" s="79" t="b">
        <v>0</v>
      </c>
      <c r="AO137" s="85" t="s">
        <v>1159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c r="BE137" s="49"/>
      <c r="BF137" s="48"/>
      <c r="BG137" s="49"/>
      <c r="BH137" s="48"/>
      <c r="BI137" s="49"/>
      <c r="BJ137" s="48"/>
      <c r="BK137" s="49"/>
      <c r="BL137" s="48"/>
    </row>
    <row r="138" spans="1:64" ht="15">
      <c r="A138" s="64" t="s">
        <v>254</v>
      </c>
      <c r="B138" s="64" t="s">
        <v>284</v>
      </c>
      <c r="C138" s="65" t="s">
        <v>2928</v>
      </c>
      <c r="D138" s="66">
        <v>3</v>
      </c>
      <c r="E138" s="67" t="s">
        <v>132</v>
      </c>
      <c r="F138" s="68">
        <v>32</v>
      </c>
      <c r="G138" s="65"/>
      <c r="H138" s="69"/>
      <c r="I138" s="70"/>
      <c r="J138" s="70"/>
      <c r="K138" s="34" t="s">
        <v>65</v>
      </c>
      <c r="L138" s="77">
        <v>138</v>
      </c>
      <c r="M138" s="77"/>
      <c r="N138" s="72"/>
      <c r="O138" s="79" t="s">
        <v>331</v>
      </c>
      <c r="P138" s="81">
        <v>43600.55167824074</v>
      </c>
      <c r="Q138" s="79" t="s">
        <v>375</v>
      </c>
      <c r="R138" s="79"/>
      <c r="S138" s="79"/>
      <c r="T138" s="79" t="s">
        <v>588</v>
      </c>
      <c r="U138" s="79"/>
      <c r="V138" s="83" t="s">
        <v>744</v>
      </c>
      <c r="W138" s="81">
        <v>43600.55167824074</v>
      </c>
      <c r="X138" s="83" t="s">
        <v>834</v>
      </c>
      <c r="Y138" s="79"/>
      <c r="Z138" s="79"/>
      <c r="AA138" s="85" t="s">
        <v>1075</v>
      </c>
      <c r="AB138" s="79"/>
      <c r="AC138" s="79" t="b">
        <v>0</v>
      </c>
      <c r="AD138" s="79">
        <v>0</v>
      </c>
      <c r="AE138" s="85" t="s">
        <v>1243</v>
      </c>
      <c r="AF138" s="79" t="b">
        <v>0</v>
      </c>
      <c r="AG138" s="79" t="s">
        <v>1250</v>
      </c>
      <c r="AH138" s="79"/>
      <c r="AI138" s="85" t="s">
        <v>1243</v>
      </c>
      <c r="AJ138" s="79" t="b">
        <v>0</v>
      </c>
      <c r="AK138" s="79">
        <v>2</v>
      </c>
      <c r="AL138" s="85" t="s">
        <v>1159</v>
      </c>
      <c r="AM138" s="79" t="s">
        <v>1258</v>
      </c>
      <c r="AN138" s="79" t="b">
        <v>0</v>
      </c>
      <c r="AO138" s="85" t="s">
        <v>1159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c r="BE138" s="49"/>
      <c r="BF138" s="48"/>
      <c r="BG138" s="49"/>
      <c r="BH138" s="48"/>
      <c r="BI138" s="49"/>
      <c r="BJ138" s="48"/>
      <c r="BK138" s="49"/>
      <c r="BL138" s="48"/>
    </row>
    <row r="139" spans="1:64" ht="15">
      <c r="A139" s="64" t="s">
        <v>254</v>
      </c>
      <c r="B139" s="64" t="s">
        <v>285</v>
      </c>
      <c r="C139" s="65" t="s">
        <v>2928</v>
      </c>
      <c r="D139" s="66">
        <v>3</v>
      </c>
      <c r="E139" s="67" t="s">
        <v>132</v>
      </c>
      <c r="F139" s="68">
        <v>32</v>
      </c>
      <c r="G139" s="65"/>
      <c r="H139" s="69"/>
      <c r="I139" s="70"/>
      <c r="J139" s="70"/>
      <c r="K139" s="34" t="s">
        <v>65</v>
      </c>
      <c r="L139" s="77">
        <v>139</v>
      </c>
      <c r="M139" s="77"/>
      <c r="N139" s="72"/>
      <c r="O139" s="79" t="s">
        <v>331</v>
      </c>
      <c r="P139" s="81">
        <v>43600.55167824074</v>
      </c>
      <c r="Q139" s="79" t="s">
        <v>375</v>
      </c>
      <c r="R139" s="79"/>
      <c r="S139" s="79"/>
      <c r="T139" s="79" t="s">
        <v>588</v>
      </c>
      <c r="U139" s="79"/>
      <c r="V139" s="83" t="s">
        <v>744</v>
      </c>
      <c r="W139" s="81">
        <v>43600.55167824074</v>
      </c>
      <c r="X139" s="83" t="s">
        <v>834</v>
      </c>
      <c r="Y139" s="79"/>
      <c r="Z139" s="79"/>
      <c r="AA139" s="85" t="s">
        <v>1075</v>
      </c>
      <c r="AB139" s="79"/>
      <c r="AC139" s="79" t="b">
        <v>0</v>
      </c>
      <c r="AD139" s="79">
        <v>0</v>
      </c>
      <c r="AE139" s="85" t="s">
        <v>1243</v>
      </c>
      <c r="AF139" s="79" t="b">
        <v>0</v>
      </c>
      <c r="AG139" s="79" t="s">
        <v>1250</v>
      </c>
      <c r="AH139" s="79"/>
      <c r="AI139" s="85" t="s">
        <v>1243</v>
      </c>
      <c r="AJ139" s="79" t="b">
        <v>0</v>
      </c>
      <c r="AK139" s="79">
        <v>2</v>
      </c>
      <c r="AL139" s="85" t="s">
        <v>1159</v>
      </c>
      <c r="AM139" s="79" t="s">
        <v>1258</v>
      </c>
      <c r="AN139" s="79" t="b">
        <v>0</v>
      </c>
      <c r="AO139" s="85" t="s">
        <v>1159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0</v>
      </c>
      <c r="BE139" s="49">
        <v>0</v>
      </c>
      <c r="BF139" s="48">
        <v>0</v>
      </c>
      <c r="BG139" s="49">
        <v>0</v>
      </c>
      <c r="BH139" s="48">
        <v>0</v>
      </c>
      <c r="BI139" s="49">
        <v>0</v>
      </c>
      <c r="BJ139" s="48">
        <v>17</v>
      </c>
      <c r="BK139" s="49">
        <v>100</v>
      </c>
      <c r="BL139" s="48">
        <v>17</v>
      </c>
    </row>
    <row r="140" spans="1:64" ht="15">
      <c r="A140" s="64" t="s">
        <v>254</v>
      </c>
      <c r="B140" s="64" t="s">
        <v>259</v>
      </c>
      <c r="C140" s="65" t="s">
        <v>2928</v>
      </c>
      <c r="D140" s="66">
        <v>3.5833333333333335</v>
      </c>
      <c r="E140" s="67" t="s">
        <v>136</v>
      </c>
      <c r="F140" s="68">
        <v>31.6231884057971</v>
      </c>
      <c r="G140" s="65"/>
      <c r="H140" s="69"/>
      <c r="I140" s="70"/>
      <c r="J140" s="70"/>
      <c r="K140" s="34" t="s">
        <v>65</v>
      </c>
      <c r="L140" s="77">
        <v>140</v>
      </c>
      <c r="M140" s="77"/>
      <c r="N140" s="72"/>
      <c r="O140" s="79" t="s">
        <v>331</v>
      </c>
      <c r="P140" s="81">
        <v>43600.55167824074</v>
      </c>
      <c r="Q140" s="79" t="s">
        <v>375</v>
      </c>
      <c r="R140" s="79"/>
      <c r="S140" s="79"/>
      <c r="T140" s="79" t="s">
        <v>588</v>
      </c>
      <c r="U140" s="79"/>
      <c r="V140" s="83" t="s">
        <v>744</v>
      </c>
      <c r="W140" s="81">
        <v>43600.55167824074</v>
      </c>
      <c r="X140" s="83" t="s">
        <v>834</v>
      </c>
      <c r="Y140" s="79"/>
      <c r="Z140" s="79"/>
      <c r="AA140" s="85" t="s">
        <v>1075</v>
      </c>
      <c r="AB140" s="79"/>
      <c r="AC140" s="79" t="b">
        <v>0</v>
      </c>
      <c r="AD140" s="79">
        <v>0</v>
      </c>
      <c r="AE140" s="85" t="s">
        <v>1243</v>
      </c>
      <c r="AF140" s="79" t="b">
        <v>0</v>
      </c>
      <c r="AG140" s="79" t="s">
        <v>1250</v>
      </c>
      <c r="AH140" s="79"/>
      <c r="AI140" s="85" t="s">
        <v>1243</v>
      </c>
      <c r="AJ140" s="79" t="b">
        <v>0</v>
      </c>
      <c r="AK140" s="79">
        <v>2</v>
      </c>
      <c r="AL140" s="85" t="s">
        <v>1159</v>
      </c>
      <c r="AM140" s="79" t="s">
        <v>1258</v>
      </c>
      <c r="AN140" s="79" t="b">
        <v>0</v>
      </c>
      <c r="AO140" s="85" t="s">
        <v>1159</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4</v>
      </c>
      <c r="BC140" s="78" t="str">
        <f>REPLACE(INDEX(GroupVertices[Group],MATCH(Edges[[#This Row],[Vertex 2]],GroupVertices[Vertex],0)),1,1,"")</f>
        <v>1</v>
      </c>
      <c r="BD140" s="48"/>
      <c r="BE140" s="49"/>
      <c r="BF140" s="48"/>
      <c r="BG140" s="49"/>
      <c r="BH140" s="48"/>
      <c r="BI140" s="49"/>
      <c r="BJ140" s="48"/>
      <c r="BK140" s="49"/>
      <c r="BL140" s="48"/>
    </row>
    <row r="141" spans="1:64" ht="15">
      <c r="A141" s="64" t="s">
        <v>255</v>
      </c>
      <c r="B141" s="64" t="s">
        <v>282</v>
      </c>
      <c r="C141" s="65" t="s">
        <v>2928</v>
      </c>
      <c r="D141" s="66">
        <v>3</v>
      </c>
      <c r="E141" s="67" t="s">
        <v>132</v>
      </c>
      <c r="F141" s="68">
        <v>32</v>
      </c>
      <c r="G141" s="65"/>
      <c r="H141" s="69"/>
      <c r="I141" s="70"/>
      <c r="J141" s="70"/>
      <c r="K141" s="34" t="s">
        <v>65</v>
      </c>
      <c r="L141" s="77">
        <v>141</v>
      </c>
      <c r="M141" s="77"/>
      <c r="N141" s="72"/>
      <c r="O141" s="79" t="s">
        <v>331</v>
      </c>
      <c r="P141" s="81">
        <v>43600.55537037037</v>
      </c>
      <c r="Q141" s="79" t="s">
        <v>374</v>
      </c>
      <c r="R141" s="79"/>
      <c r="S141" s="79"/>
      <c r="T141" s="79" t="s">
        <v>590</v>
      </c>
      <c r="U141" s="79"/>
      <c r="V141" s="83" t="s">
        <v>745</v>
      </c>
      <c r="W141" s="81">
        <v>43600.55537037037</v>
      </c>
      <c r="X141" s="83" t="s">
        <v>835</v>
      </c>
      <c r="Y141" s="79"/>
      <c r="Z141" s="79"/>
      <c r="AA141" s="85" t="s">
        <v>1076</v>
      </c>
      <c r="AB141" s="79"/>
      <c r="AC141" s="79" t="b">
        <v>0</v>
      </c>
      <c r="AD141" s="79">
        <v>0</v>
      </c>
      <c r="AE141" s="85" t="s">
        <v>1243</v>
      </c>
      <c r="AF141" s="79" t="b">
        <v>0</v>
      </c>
      <c r="AG141" s="79" t="s">
        <v>1250</v>
      </c>
      <c r="AH141" s="79"/>
      <c r="AI141" s="85" t="s">
        <v>1243</v>
      </c>
      <c r="AJ141" s="79" t="b">
        <v>0</v>
      </c>
      <c r="AK141" s="79">
        <v>4</v>
      </c>
      <c r="AL141" s="85" t="s">
        <v>1164</v>
      </c>
      <c r="AM141" s="79" t="s">
        <v>1257</v>
      </c>
      <c r="AN141" s="79" t="b">
        <v>0</v>
      </c>
      <c r="AO141" s="85" t="s">
        <v>1164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255</v>
      </c>
      <c r="B142" s="64" t="s">
        <v>259</v>
      </c>
      <c r="C142" s="65" t="s">
        <v>2928</v>
      </c>
      <c r="D142" s="66">
        <v>3</v>
      </c>
      <c r="E142" s="67" t="s">
        <v>132</v>
      </c>
      <c r="F142" s="68">
        <v>32</v>
      </c>
      <c r="G142" s="65"/>
      <c r="H142" s="69"/>
      <c r="I142" s="70"/>
      <c r="J142" s="70"/>
      <c r="K142" s="34" t="s">
        <v>65</v>
      </c>
      <c r="L142" s="77">
        <v>142</v>
      </c>
      <c r="M142" s="77"/>
      <c r="N142" s="72"/>
      <c r="O142" s="79" t="s">
        <v>331</v>
      </c>
      <c r="P142" s="81">
        <v>43600.55537037037</v>
      </c>
      <c r="Q142" s="79" t="s">
        <v>374</v>
      </c>
      <c r="R142" s="79"/>
      <c r="S142" s="79"/>
      <c r="T142" s="79" t="s">
        <v>590</v>
      </c>
      <c r="U142" s="79"/>
      <c r="V142" s="83" t="s">
        <v>745</v>
      </c>
      <c r="W142" s="81">
        <v>43600.55537037037</v>
      </c>
      <c r="X142" s="83" t="s">
        <v>835</v>
      </c>
      <c r="Y142" s="79"/>
      <c r="Z142" s="79"/>
      <c r="AA142" s="85" t="s">
        <v>1076</v>
      </c>
      <c r="AB142" s="79"/>
      <c r="AC142" s="79" t="b">
        <v>0</v>
      </c>
      <c r="AD142" s="79">
        <v>0</v>
      </c>
      <c r="AE142" s="85" t="s">
        <v>1243</v>
      </c>
      <c r="AF142" s="79" t="b">
        <v>0</v>
      </c>
      <c r="AG142" s="79" t="s">
        <v>1250</v>
      </c>
      <c r="AH142" s="79"/>
      <c r="AI142" s="85" t="s">
        <v>1243</v>
      </c>
      <c r="AJ142" s="79" t="b">
        <v>0</v>
      </c>
      <c r="AK142" s="79">
        <v>4</v>
      </c>
      <c r="AL142" s="85" t="s">
        <v>1164</v>
      </c>
      <c r="AM142" s="79" t="s">
        <v>1257</v>
      </c>
      <c r="AN142" s="79" t="b">
        <v>0</v>
      </c>
      <c r="AO142" s="85" t="s">
        <v>1164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1</v>
      </c>
      <c r="BD142" s="48">
        <v>0</v>
      </c>
      <c r="BE142" s="49">
        <v>0</v>
      </c>
      <c r="BF142" s="48">
        <v>0</v>
      </c>
      <c r="BG142" s="49">
        <v>0</v>
      </c>
      <c r="BH142" s="48">
        <v>0</v>
      </c>
      <c r="BI142" s="49">
        <v>0</v>
      </c>
      <c r="BJ142" s="48">
        <v>24</v>
      </c>
      <c r="BK142" s="49">
        <v>100</v>
      </c>
      <c r="BL142" s="48">
        <v>24</v>
      </c>
    </row>
    <row r="143" spans="1:64" ht="15">
      <c r="A143" s="64" t="s">
        <v>256</v>
      </c>
      <c r="B143" s="64" t="s">
        <v>282</v>
      </c>
      <c r="C143" s="65" t="s">
        <v>2928</v>
      </c>
      <c r="D143" s="66">
        <v>3</v>
      </c>
      <c r="E143" s="67" t="s">
        <v>132</v>
      </c>
      <c r="F143" s="68">
        <v>32</v>
      </c>
      <c r="G143" s="65"/>
      <c r="H143" s="69"/>
      <c r="I143" s="70"/>
      <c r="J143" s="70"/>
      <c r="K143" s="34" t="s">
        <v>65</v>
      </c>
      <c r="L143" s="77">
        <v>143</v>
      </c>
      <c r="M143" s="77"/>
      <c r="N143" s="72"/>
      <c r="O143" s="79" t="s">
        <v>331</v>
      </c>
      <c r="P143" s="81">
        <v>43600.55771990741</v>
      </c>
      <c r="Q143" s="79" t="s">
        <v>374</v>
      </c>
      <c r="R143" s="79"/>
      <c r="S143" s="79"/>
      <c r="T143" s="79" t="s">
        <v>590</v>
      </c>
      <c r="U143" s="79"/>
      <c r="V143" s="83" t="s">
        <v>746</v>
      </c>
      <c r="W143" s="81">
        <v>43600.55771990741</v>
      </c>
      <c r="X143" s="83" t="s">
        <v>836</v>
      </c>
      <c r="Y143" s="79"/>
      <c r="Z143" s="79"/>
      <c r="AA143" s="85" t="s">
        <v>1077</v>
      </c>
      <c r="AB143" s="79"/>
      <c r="AC143" s="79" t="b">
        <v>0</v>
      </c>
      <c r="AD143" s="79">
        <v>0</v>
      </c>
      <c r="AE143" s="85" t="s">
        <v>1243</v>
      </c>
      <c r="AF143" s="79" t="b">
        <v>0</v>
      </c>
      <c r="AG143" s="79" t="s">
        <v>1250</v>
      </c>
      <c r="AH143" s="79"/>
      <c r="AI143" s="85" t="s">
        <v>1243</v>
      </c>
      <c r="AJ143" s="79" t="b">
        <v>0</v>
      </c>
      <c r="AK143" s="79">
        <v>4</v>
      </c>
      <c r="AL143" s="85" t="s">
        <v>1164</v>
      </c>
      <c r="AM143" s="79" t="s">
        <v>1257</v>
      </c>
      <c r="AN143" s="79" t="b">
        <v>0</v>
      </c>
      <c r="AO143" s="85" t="s">
        <v>1164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256</v>
      </c>
      <c r="B144" s="64" t="s">
        <v>259</v>
      </c>
      <c r="C144" s="65" t="s">
        <v>2928</v>
      </c>
      <c r="D144" s="66">
        <v>3</v>
      </c>
      <c r="E144" s="67" t="s">
        <v>132</v>
      </c>
      <c r="F144" s="68">
        <v>32</v>
      </c>
      <c r="G144" s="65"/>
      <c r="H144" s="69"/>
      <c r="I144" s="70"/>
      <c r="J144" s="70"/>
      <c r="K144" s="34" t="s">
        <v>65</v>
      </c>
      <c r="L144" s="77">
        <v>144</v>
      </c>
      <c r="M144" s="77"/>
      <c r="N144" s="72"/>
      <c r="O144" s="79" t="s">
        <v>331</v>
      </c>
      <c r="P144" s="81">
        <v>43600.55771990741</v>
      </c>
      <c r="Q144" s="79" t="s">
        <v>374</v>
      </c>
      <c r="R144" s="79"/>
      <c r="S144" s="79"/>
      <c r="T144" s="79" t="s">
        <v>590</v>
      </c>
      <c r="U144" s="79"/>
      <c r="V144" s="83" t="s">
        <v>746</v>
      </c>
      <c r="W144" s="81">
        <v>43600.55771990741</v>
      </c>
      <c r="X144" s="83" t="s">
        <v>836</v>
      </c>
      <c r="Y144" s="79"/>
      <c r="Z144" s="79"/>
      <c r="AA144" s="85" t="s">
        <v>1077</v>
      </c>
      <c r="AB144" s="79"/>
      <c r="AC144" s="79" t="b">
        <v>0</v>
      </c>
      <c r="AD144" s="79">
        <v>0</v>
      </c>
      <c r="AE144" s="85" t="s">
        <v>1243</v>
      </c>
      <c r="AF144" s="79" t="b">
        <v>0</v>
      </c>
      <c r="AG144" s="79" t="s">
        <v>1250</v>
      </c>
      <c r="AH144" s="79"/>
      <c r="AI144" s="85" t="s">
        <v>1243</v>
      </c>
      <c r="AJ144" s="79" t="b">
        <v>0</v>
      </c>
      <c r="AK144" s="79">
        <v>4</v>
      </c>
      <c r="AL144" s="85" t="s">
        <v>1164</v>
      </c>
      <c r="AM144" s="79" t="s">
        <v>1257</v>
      </c>
      <c r="AN144" s="79" t="b">
        <v>0</v>
      </c>
      <c r="AO144" s="85" t="s">
        <v>1164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1</v>
      </c>
      <c r="BD144" s="48">
        <v>0</v>
      </c>
      <c r="BE144" s="49">
        <v>0</v>
      </c>
      <c r="BF144" s="48">
        <v>0</v>
      </c>
      <c r="BG144" s="49">
        <v>0</v>
      </c>
      <c r="BH144" s="48">
        <v>0</v>
      </c>
      <c r="BI144" s="49">
        <v>0</v>
      </c>
      <c r="BJ144" s="48">
        <v>24</v>
      </c>
      <c r="BK144" s="49">
        <v>100</v>
      </c>
      <c r="BL144" s="48">
        <v>24</v>
      </c>
    </row>
    <row r="145" spans="1:64" ht="15">
      <c r="A145" s="64" t="s">
        <v>257</v>
      </c>
      <c r="B145" s="64" t="s">
        <v>282</v>
      </c>
      <c r="C145" s="65" t="s">
        <v>2928</v>
      </c>
      <c r="D145" s="66">
        <v>3</v>
      </c>
      <c r="E145" s="67" t="s">
        <v>132</v>
      </c>
      <c r="F145" s="68">
        <v>32</v>
      </c>
      <c r="G145" s="65"/>
      <c r="H145" s="69"/>
      <c r="I145" s="70"/>
      <c r="J145" s="70"/>
      <c r="K145" s="34" t="s">
        <v>65</v>
      </c>
      <c r="L145" s="77">
        <v>145</v>
      </c>
      <c r="M145" s="77"/>
      <c r="N145" s="72"/>
      <c r="O145" s="79" t="s">
        <v>331</v>
      </c>
      <c r="P145" s="81">
        <v>43600.563576388886</v>
      </c>
      <c r="Q145" s="79" t="s">
        <v>374</v>
      </c>
      <c r="R145" s="79"/>
      <c r="S145" s="79"/>
      <c r="T145" s="79" t="s">
        <v>590</v>
      </c>
      <c r="U145" s="79"/>
      <c r="V145" s="83" t="s">
        <v>747</v>
      </c>
      <c r="W145" s="81">
        <v>43600.563576388886</v>
      </c>
      <c r="X145" s="83" t="s">
        <v>837</v>
      </c>
      <c r="Y145" s="79"/>
      <c r="Z145" s="79"/>
      <c r="AA145" s="85" t="s">
        <v>1078</v>
      </c>
      <c r="AB145" s="79"/>
      <c r="AC145" s="79" t="b">
        <v>0</v>
      </c>
      <c r="AD145" s="79">
        <v>0</v>
      </c>
      <c r="AE145" s="85" t="s">
        <v>1243</v>
      </c>
      <c r="AF145" s="79" t="b">
        <v>0</v>
      </c>
      <c r="AG145" s="79" t="s">
        <v>1250</v>
      </c>
      <c r="AH145" s="79"/>
      <c r="AI145" s="85" t="s">
        <v>1243</v>
      </c>
      <c r="AJ145" s="79" t="b">
        <v>0</v>
      </c>
      <c r="AK145" s="79">
        <v>4</v>
      </c>
      <c r="AL145" s="85" t="s">
        <v>1164</v>
      </c>
      <c r="AM145" s="79" t="s">
        <v>1259</v>
      </c>
      <c r="AN145" s="79" t="b">
        <v>0</v>
      </c>
      <c r="AO145" s="85" t="s">
        <v>1164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257</v>
      </c>
      <c r="B146" s="64" t="s">
        <v>259</v>
      </c>
      <c r="C146" s="65" t="s">
        <v>2928</v>
      </c>
      <c r="D146" s="66">
        <v>3</v>
      </c>
      <c r="E146" s="67" t="s">
        <v>132</v>
      </c>
      <c r="F146" s="68">
        <v>32</v>
      </c>
      <c r="G146" s="65"/>
      <c r="H146" s="69"/>
      <c r="I146" s="70"/>
      <c r="J146" s="70"/>
      <c r="K146" s="34" t="s">
        <v>65</v>
      </c>
      <c r="L146" s="77">
        <v>146</v>
      </c>
      <c r="M146" s="77"/>
      <c r="N146" s="72"/>
      <c r="O146" s="79" t="s">
        <v>331</v>
      </c>
      <c r="P146" s="81">
        <v>43600.563576388886</v>
      </c>
      <c r="Q146" s="79" t="s">
        <v>374</v>
      </c>
      <c r="R146" s="79"/>
      <c r="S146" s="79"/>
      <c r="T146" s="79" t="s">
        <v>590</v>
      </c>
      <c r="U146" s="79"/>
      <c r="V146" s="83" t="s">
        <v>747</v>
      </c>
      <c r="W146" s="81">
        <v>43600.563576388886</v>
      </c>
      <c r="X146" s="83" t="s">
        <v>837</v>
      </c>
      <c r="Y146" s="79"/>
      <c r="Z146" s="79"/>
      <c r="AA146" s="85" t="s">
        <v>1078</v>
      </c>
      <c r="AB146" s="79"/>
      <c r="AC146" s="79" t="b">
        <v>0</v>
      </c>
      <c r="AD146" s="79">
        <v>0</v>
      </c>
      <c r="AE146" s="85" t="s">
        <v>1243</v>
      </c>
      <c r="AF146" s="79" t="b">
        <v>0</v>
      </c>
      <c r="AG146" s="79" t="s">
        <v>1250</v>
      </c>
      <c r="AH146" s="79"/>
      <c r="AI146" s="85" t="s">
        <v>1243</v>
      </c>
      <c r="AJ146" s="79" t="b">
        <v>0</v>
      </c>
      <c r="AK146" s="79">
        <v>4</v>
      </c>
      <c r="AL146" s="85" t="s">
        <v>1164</v>
      </c>
      <c r="AM146" s="79" t="s">
        <v>1259</v>
      </c>
      <c r="AN146" s="79" t="b">
        <v>0</v>
      </c>
      <c r="AO146" s="85" t="s">
        <v>1164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1</v>
      </c>
      <c r="BD146" s="48">
        <v>0</v>
      </c>
      <c r="BE146" s="49">
        <v>0</v>
      </c>
      <c r="BF146" s="48">
        <v>0</v>
      </c>
      <c r="BG146" s="49">
        <v>0</v>
      </c>
      <c r="BH146" s="48">
        <v>0</v>
      </c>
      <c r="BI146" s="49">
        <v>0</v>
      </c>
      <c r="BJ146" s="48">
        <v>24</v>
      </c>
      <c r="BK146" s="49">
        <v>100</v>
      </c>
      <c r="BL146" s="48">
        <v>24</v>
      </c>
    </row>
    <row r="147" spans="1:64" ht="15">
      <c r="A147" s="64" t="s">
        <v>258</v>
      </c>
      <c r="B147" s="64" t="s">
        <v>283</v>
      </c>
      <c r="C147" s="65" t="s">
        <v>2928</v>
      </c>
      <c r="D147" s="66">
        <v>3</v>
      </c>
      <c r="E147" s="67" t="s">
        <v>132</v>
      </c>
      <c r="F147" s="68">
        <v>32</v>
      </c>
      <c r="G147" s="65"/>
      <c r="H147" s="69"/>
      <c r="I147" s="70"/>
      <c r="J147" s="70"/>
      <c r="K147" s="34" t="s">
        <v>65</v>
      </c>
      <c r="L147" s="77">
        <v>147</v>
      </c>
      <c r="M147" s="77"/>
      <c r="N147" s="72"/>
      <c r="O147" s="79" t="s">
        <v>331</v>
      </c>
      <c r="P147" s="81">
        <v>43600.56591435185</v>
      </c>
      <c r="Q147" s="79" t="s">
        <v>375</v>
      </c>
      <c r="R147" s="79"/>
      <c r="S147" s="79"/>
      <c r="T147" s="79" t="s">
        <v>588</v>
      </c>
      <c r="U147" s="79"/>
      <c r="V147" s="83" t="s">
        <v>748</v>
      </c>
      <c r="W147" s="81">
        <v>43600.56591435185</v>
      </c>
      <c r="X147" s="83" t="s">
        <v>838</v>
      </c>
      <c r="Y147" s="79"/>
      <c r="Z147" s="79"/>
      <c r="AA147" s="85" t="s">
        <v>1079</v>
      </c>
      <c r="AB147" s="79"/>
      <c r="AC147" s="79" t="b">
        <v>0</v>
      </c>
      <c r="AD147" s="79">
        <v>0</v>
      </c>
      <c r="AE147" s="85" t="s">
        <v>1243</v>
      </c>
      <c r="AF147" s="79" t="b">
        <v>0</v>
      </c>
      <c r="AG147" s="79" t="s">
        <v>1250</v>
      </c>
      <c r="AH147" s="79"/>
      <c r="AI147" s="85" t="s">
        <v>1243</v>
      </c>
      <c r="AJ147" s="79" t="b">
        <v>0</v>
      </c>
      <c r="AK147" s="79">
        <v>2</v>
      </c>
      <c r="AL147" s="85" t="s">
        <v>1159</v>
      </c>
      <c r="AM147" s="79" t="s">
        <v>1260</v>
      </c>
      <c r="AN147" s="79" t="b">
        <v>0</v>
      </c>
      <c r="AO147" s="85" t="s">
        <v>1159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259</v>
      </c>
      <c r="B148" s="64" t="s">
        <v>286</v>
      </c>
      <c r="C148" s="65" t="s">
        <v>2928</v>
      </c>
      <c r="D148" s="66">
        <v>3</v>
      </c>
      <c r="E148" s="67" t="s">
        <v>132</v>
      </c>
      <c r="F148" s="68">
        <v>32</v>
      </c>
      <c r="G148" s="65"/>
      <c r="H148" s="69"/>
      <c r="I148" s="70"/>
      <c r="J148" s="70"/>
      <c r="K148" s="34" t="s">
        <v>65</v>
      </c>
      <c r="L148" s="77">
        <v>148</v>
      </c>
      <c r="M148" s="77"/>
      <c r="N148" s="72"/>
      <c r="O148" s="79" t="s">
        <v>331</v>
      </c>
      <c r="P148" s="81">
        <v>43591.79653935185</v>
      </c>
      <c r="Q148" s="79" t="s">
        <v>376</v>
      </c>
      <c r="R148" s="83" t="s">
        <v>505</v>
      </c>
      <c r="S148" s="79" t="s">
        <v>557</v>
      </c>
      <c r="T148" s="79" t="s">
        <v>591</v>
      </c>
      <c r="U148" s="79"/>
      <c r="V148" s="83" t="s">
        <v>749</v>
      </c>
      <c r="W148" s="81">
        <v>43591.79653935185</v>
      </c>
      <c r="X148" s="83" t="s">
        <v>839</v>
      </c>
      <c r="Y148" s="79"/>
      <c r="Z148" s="79"/>
      <c r="AA148" s="85" t="s">
        <v>1080</v>
      </c>
      <c r="AB148" s="79"/>
      <c r="AC148" s="79" t="b">
        <v>0</v>
      </c>
      <c r="AD148" s="79">
        <v>1</v>
      </c>
      <c r="AE148" s="85" t="s">
        <v>1243</v>
      </c>
      <c r="AF148" s="79" t="b">
        <v>1</v>
      </c>
      <c r="AG148" s="79" t="s">
        <v>1250</v>
      </c>
      <c r="AH148" s="79"/>
      <c r="AI148" s="85" t="s">
        <v>1252</v>
      </c>
      <c r="AJ148" s="79" t="b">
        <v>0</v>
      </c>
      <c r="AK148" s="79">
        <v>0</v>
      </c>
      <c r="AL148" s="85" t="s">
        <v>1243</v>
      </c>
      <c r="AM148" s="79" t="s">
        <v>1257</v>
      </c>
      <c r="AN148" s="79" t="b">
        <v>0</v>
      </c>
      <c r="AO148" s="85" t="s">
        <v>1080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259</v>
      </c>
      <c r="B149" s="64" t="s">
        <v>287</v>
      </c>
      <c r="C149" s="65" t="s">
        <v>2928</v>
      </c>
      <c r="D149" s="66">
        <v>3</v>
      </c>
      <c r="E149" s="67" t="s">
        <v>132</v>
      </c>
      <c r="F149" s="68">
        <v>32</v>
      </c>
      <c r="G149" s="65"/>
      <c r="H149" s="69"/>
      <c r="I149" s="70"/>
      <c r="J149" s="70"/>
      <c r="K149" s="34" t="s">
        <v>65</v>
      </c>
      <c r="L149" s="77">
        <v>149</v>
      </c>
      <c r="M149" s="77"/>
      <c r="N149" s="72"/>
      <c r="O149" s="79" t="s">
        <v>331</v>
      </c>
      <c r="P149" s="81">
        <v>43591.79653935185</v>
      </c>
      <c r="Q149" s="79" t="s">
        <v>376</v>
      </c>
      <c r="R149" s="83" t="s">
        <v>505</v>
      </c>
      <c r="S149" s="79" t="s">
        <v>557</v>
      </c>
      <c r="T149" s="79" t="s">
        <v>591</v>
      </c>
      <c r="U149" s="79"/>
      <c r="V149" s="83" t="s">
        <v>749</v>
      </c>
      <c r="W149" s="81">
        <v>43591.79653935185</v>
      </c>
      <c r="X149" s="83" t="s">
        <v>839</v>
      </c>
      <c r="Y149" s="79"/>
      <c r="Z149" s="79"/>
      <c r="AA149" s="85" t="s">
        <v>1080</v>
      </c>
      <c r="AB149" s="79"/>
      <c r="AC149" s="79" t="b">
        <v>0</v>
      </c>
      <c r="AD149" s="79">
        <v>1</v>
      </c>
      <c r="AE149" s="85" t="s">
        <v>1243</v>
      </c>
      <c r="AF149" s="79" t="b">
        <v>1</v>
      </c>
      <c r="AG149" s="79" t="s">
        <v>1250</v>
      </c>
      <c r="AH149" s="79"/>
      <c r="AI149" s="85" t="s">
        <v>1252</v>
      </c>
      <c r="AJ149" s="79" t="b">
        <v>0</v>
      </c>
      <c r="AK149" s="79">
        <v>0</v>
      </c>
      <c r="AL149" s="85" t="s">
        <v>1243</v>
      </c>
      <c r="AM149" s="79" t="s">
        <v>1257</v>
      </c>
      <c r="AN149" s="79" t="b">
        <v>0</v>
      </c>
      <c r="AO149" s="85" t="s">
        <v>1080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5.2631578947368425</v>
      </c>
      <c r="BF149" s="48">
        <v>0</v>
      </c>
      <c r="BG149" s="49">
        <v>0</v>
      </c>
      <c r="BH149" s="48">
        <v>0</v>
      </c>
      <c r="BI149" s="49">
        <v>0</v>
      </c>
      <c r="BJ149" s="48">
        <v>18</v>
      </c>
      <c r="BK149" s="49">
        <v>94.73684210526316</v>
      </c>
      <c r="BL149" s="48">
        <v>19</v>
      </c>
    </row>
    <row r="150" spans="1:64" ht="15">
      <c r="A150" s="64" t="s">
        <v>260</v>
      </c>
      <c r="B150" s="64" t="s">
        <v>259</v>
      </c>
      <c r="C150" s="65" t="s">
        <v>2928</v>
      </c>
      <c r="D150" s="66">
        <v>3</v>
      </c>
      <c r="E150" s="67" t="s">
        <v>132</v>
      </c>
      <c r="F150" s="68">
        <v>32</v>
      </c>
      <c r="G150" s="65"/>
      <c r="H150" s="69"/>
      <c r="I150" s="70"/>
      <c r="J150" s="70"/>
      <c r="K150" s="34" t="s">
        <v>66</v>
      </c>
      <c r="L150" s="77">
        <v>150</v>
      </c>
      <c r="M150" s="77"/>
      <c r="N150" s="72"/>
      <c r="O150" s="79" t="s">
        <v>331</v>
      </c>
      <c r="P150" s="81">
        <v>43593.480358796296</v>
      </c>
      <c r="Q150" s="79" t="s">
        <v>377</v>
      </c>
      <c r="R150" s="79"/>
      <c r="S150" s="79"/>
      <c r="T150" s="79" t="s">
        <v>592</v>
      </c>
      <c r="U150" s="79"/>
      <c r="V150" s="83" t="s">
        <v>750</v>
      </c>
      <c r="W150" s="81">
        <v>43593.480358796296</v>
      </c>
      <c r="X150" s="83" t="s">
        <v>840</v>
      </c>
      <c r="Y150" s="79"/>
      <c r="Z150" s="79"/>
      <c r="AA150" s="85" t="s">
        <v>1081</v>
      </c>
      <c r="AB150" s="79"/>
      <c r="AC150" s="79" t="b">
        <v>0</v>
      </c>
      <c r="AD150" s="79">
        <v>0</v>
      </c>
      <c r="AE150" s="85" t="s">
        <v>1243</v>
      </c>
      <c r="AF150" s="79" t="b">
        <v>0</v>
      </c>
      <c r="AG150" s="79" t="s">
        <v>1250</v>
      </c>
      <c r="AH150" s="79"/>
      <c r="AI150" s="85" t="s">
        <v>1243</v>
      </c>
      <c r="AJ150" s="79" t="b">
        <v>0</v>
      </c>
      <c r="AK150" s="79">
        <v>1</v>
      </c>
      <c r="AL150" s="85" t="s">
        <v>1186</v>
      </c>
      <c r="AM150" s="79" t="s">
        <v>1259</v>
      </c>
      <c r="AN150" s="79" t="b">
        <v>0</v>
      </c>
      <c r="AO150" s="85" t="s">
        <v>1186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17</v>
      </c>
      <c r="BK150" s="49">
        <v>100</v>
      </c>
      <c r="BL150" s="48">
        <v>17</v>
      </c>
    </row>
    <row r="151" spans="1:64" ht="15">
      <c r="A151" s="64" t="s">
        <v>259</v>
      </c>
      <c r="B151" s="64" t="s">
        <v>260</v>
      </c>
      <c r="C151" s="65" t="s">
        <v>2928</v>
      </c>
      <c r="D151" s="66">
        <v>3</v>
      </c>
      <c r="E151" s="67" t="s">
        <v>132</v>
      </c>
      <c r="F151" s="68">
        <v>32</v>
      </c>
      <c r="G151" s="65"/>
      <c r="H151" s="69"/>
      <c r="I151" s="70"/>
      <c r="J151" s="70"/>
      <c r="K151" s="34" t="s">
        <v>66</v>
      </c>
      <c r="L151" s="77">
        <v>151</v>
      </c>
      <c r="M151" s="77"/>
      <c r="N151" s="72"/>
      <c r="O151" s="79" t="s">
        <v>332</v>
      </c>
      <c r="P151" s="81">
        <v>43593.513344907406</v>
      </c>
      <c r="Q151" s="79" t="s">
        <v>378</v>
      </c>
      <c r="R151" s="79"/>
      <c r="S151" s="79"/>
      <c r="T151" s="79" t="s">
        <v>593</v>
      </c>
      <c r="U151" s="83" t="s">
        <v>661</v>
      </c>
      <c r="V151" s="83" t="s">
        <v>661</v>
      </c>
      <c r="W151" s="81">
        <v>43593.513344907406</v>
      </c>
      <c r="X151" s="83" t="s">
        <v>841</v>
      </c>
      <c r="Y151" s="79"/>
      <c r="Z151" s="79"/>
      <c r="AA151" s="85" t="s">
        <v>1082</v>
      </c>
      <c r="AB151" s="85" t="s">
        <v>1238</v>
      </c>
      <c r="AC151" s="79" t="b">
        <v>0</v>
      </c>
      <c r="AD151" s="79">
        <v>1</v>
      </c>
      <c r="AE151" s="85" t="s">
        <v>1244</v>
      </c>
      <c r="AF151" s="79" t="b">
        <v>0</v>
      </c>
      <c r="AG151" s="79" t="s">
        <v>1250</v>
      </c>
      <c r="AH151" s="79"/>
      <c r="AI151" s="85" t="s">
        <v>1243</v>
      </c>
      <c r="AJ151" s="79" t="b">
        <v>0</v>
      </c>
      <c r="AK151" s="79">
        <v>0</v>
      </c>
      <c r="AL151" s="85" t="s">
        <v>1243</v>
      </c>
      <c r="AM151" s="79" t="s">
        <v>1257</v>
      </c>
      <c r="AN151" s="79" t="b">
        <v>0</v>
      </c>
      <c r="AO151" s="85" t="s">
        <v>1238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20</v>
      </c>
      <c r="BK151" s="49">
        <v>100</v>
      </c>
      <c r="BL151" s="48">
        <v>20</v>
      </c>
    </row>
    <row r="152" spans="1:64" ht="15">
      <c r="A152" s="64" t="s">
        <v>259</v>
      </c>
      <c r="B152" s="64" t="s">
        <v>288</v>
      </c>
      <c r="C152" s="65" t="s">
        <v>2928</v>
      </c>
      <c r="D152" s="66">
        <v>3</v>
      </c>
      <c r="E152" s="67" t="s">
        <v>132</v>
      </c>
      <c r="F152" s="68">
        <v>32</v>
      </c>
      <c r="G152" s="65"/>
      <c r="H152" s="69"/>
      <c r="I152" s="70"/>
      <c r="J152" s="70"/>
      <c r="K152" s="34" t="s">
        <v>65</v>
      </c>
      <c r="L152" s="77">
        <v>152</v>
      </c>
      <c r="M152" s="77"/>
      <c r="N152" s="72"/>
      <c r="O152" s="79" t="s">
        <v>331</v>
      </c>
      <c r="P152" s="81">
        <v>43593.59417824074</v>
      </c>
      <c r="Q152" s="79" t="s">
        <v>379</v>
      </c>
      <c r="R152" s="79" t="s">
        <v>506</v>
      </c>
      <c r="S152" s="79" t="s">
        <v>558</v>
      </c>
      <c r="T152" s="79" t="s">
        <v>594</v>
      </c>
      <c r="U152" s="79"/>
      <c r="V152" s="83" t="s">
        <v>749</v>
      </c>
      <c r="W152" s="81">
        <v>43593.59417824074</v>
      </c>
      <c r="X152" s="83" t="s">
        <v>842</v>
      </c>
      <c r="Y152" s="79"/>
      <c r="Z152" s="79"/>
      <c r="AA152" s="85" t="s">
        <v>1083</v>
      </c>
      <c r="AB152" s="79"/>
      <c r="AC152" s="79" t="b">
        <v>0</v>
      </c>
      <c r="AD152" s="79">
        <v>8</v>
      </c>
      <c r="AE152" s="85" t="s">
        <v>1243</v>
      </c>
      <c r="AF152" s="79" t="b">
        <v>0</v>
      </c>
      <c r="AG152" s="79" t="s">
        <v>1250</v>
      </c>
      <c r="AH152" s="79"/>
      <c r="AI152" s="85" t="s">
        <v>1243</v>
      </c>
      <c r="AJ152" s="79" t="b">
        <v>0</v>
      </c>
      <c r="AK152" s="79">
        <v>5</v>
      </c>
      <c r="AL152" s="85" t="s">
        <v>1243</v>
      </c>
      <c r="AM152" s="79" t="s">
        <v>1258</v>
      </c>
      <c r="AN152" s="79" t="b">
        <v>0</v>
      </c>
      <c r="AO152" s="85" t="s">
        <v>1083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259</v>
      </c>
      <c r="B153" s="64" t="s">
        <v>289</v>
      </c>
      <c r="C153" s="65" t="s">
        <v>2928</v>
      </c>
      <c r="D153" s="66">
        <v>3</v>
      </c>
      <c r="E153" s="67" t="s">
        <v>132</v>
      </c>
      <c r="F153" s="68">
        <v>32</v>
      </c>
      <c r="G153" s="65"/>
      <c r="H153" s="69"/>
      <c r="I153" s="70"/>
      <c r="J153" s="70"/>
      <c r="K153" s="34" t="s">
        <v>65</v>
      </c>
      <c r="L153" s="77">
        <v>153</v>
      </c>
      <c r="M153" s="77"/>
      <c r="N153" s="72"/>
      <c r="O153" s="79" t="s">
        <v>331</v>
      </c>
      <c r="P153" s="81">
        <v>43593.59417824074</v>
      </c>
      <c r="Q153" s="79" t="s">
        <v>379</v>
      </c>
      <c r="R153" s="79" t="s">
        <v>506</v>
      </c>
      <c r="S153" s="79" t="s">
        <v>558</v>
      </c>
      <c r="T153" s="79" t="s">
        <v>594</v>
      </c>
      <c r="U153" s="79"/>
      <c r="V153" s="83" t="s">
        <v>749</v>
      </c>
      <c r="W153" s="81">
        <v>43593.59417824074</v>
      </c>
      <c r="X153" s="83" t="s">
        <v>842</v>
      </c>
      <c r="Y153" s="79"/>
      <c r="Z153" s="79"/>
      <c r="AA153" s="85" t="s">
        <v>1083</v>
      </c>
      <c r="AB153" s="79"/>
      <c r="AC153" s="79" t="b">
        <v>0</v>
      </c>
      <c r="AD153" s="79">
        <v>8</v>
      </c>
      <c r="AE153" s="85" t="s">
        <v>1243</v>
      </c>
      <c r="AF153" s="79" t="b">
        <v>0</v>
      </c>
      <c r="AG153" s="79" t="s">
        <v>1250</v>
      </c>
      <c r="AH153" s="79"/>
      <c r="AI153" s="85" t="s">
        <v>1243</v>
      </c>
      <c r="AJ153" s="79" t="b">
        <v>0</v>
      </c>
      <c r="AK153" s="79">
        <v>5</v>
      </c>
      <c r="AL153" s="85" t="s">
        <v>1243</v>
      </c>
      <c r="AM153" s="79" t="s">
        <v>1258</v>
      </c>
      <c r="AN153" s="79" t="b">
        <v>0</v>
      </c>
      <c r="AO153" s="85" t="s">
        <v>1083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259</v>
      </c>
      <c r="B154" s="64" t="s">
        <v>290</v>
      </c>
      <c r="C154" s="65" t="s">
        <v>2928</v>
      </c>
      <c r="D154" s="66">
        <v>3</v>
      </c>
      <c r="E154" s="67" t="s">
        <v>132</v>
      </c>
      <c r="F154" s="68">
        <v>32</v>
      </c>
      <c r="G154" s="65"/>
      <c r="H154" s="69"/>
      <c r="I154" s="70"/>
      <c r="J154" s="70"/>
      <c r="K154" s="34" t="s">
        <v>65</v>
      </c>
      <c r="L154" s="77">
        <v>154</v>
      </c>
      <c r="M154" s="77"/>
      <c r="N154" s="72"/>
      <c r="O154" s="79" t="s">
        <v>331</v>
      </c>
      <c r="P154" s="81">
        <v>43593.59417824074</v>
      </c>
      <c r="Q154" s="79" t="s">
        <v>379</v>
      </c>
      <c r="R154" s="79" t="s">
        <v>506</v>
      </c>
      <c r="S154" s="79" t="s">
        <v>558</v>
      </c>
      <c r="T154" s="79" t="s">
        <v>594</v>
      </c>
      <c r="U154" s="79"/>
      <c r="V154" s="83" t="s">
        <v>749</v>
      </c>
      <c r="W154" s="81">
        <v>43593.59417824074</v>
      </c>
      <c r="X154" s="83" t="s">
        <v>842</v>
      </c>
      <c r="Y154" s="79"/>
      <c r="Z154" s="79"/>
      <c r="AA154" s="85" t="s">
        <v>1083</v>
      </c>
      <c r="AB154" s="79"/>
      <c r="AC154" s="79" t="b">
        <v>0</v>
      </c>
      <c r="AD154" s="79">
        <v>8</v>
      </c>
      <c r="AE154" s="85" t="s">
        <v>1243</v>
      </c>
      <c r="AF154" s="79" t="b">
        <v>0</v>
      </c>
      <c r="AG154" s="79" t="s">
        <v>1250</v>
      </c>
      <c r="AH154" s="79"/>
      <c r="AI154" s="85" t="s">
        <v>1243</v>
      </c>
      <c r="AJ154" s="79" t="b">
        <v>0</v>
      </c>
      <c r="AK154" s="79">
        <v>5</v>
      </c>
      <c r="AL154" s="85" t="s">
        <v>1243</v>
      </c>
      <c r="AM154" s="79" t="s">
        <v>1258</v>
      </c>
      <c r="AN154" s="79" t="b">
        <v>0</v>
      </c>
      <c r="AO154" s="85" t="s">
        <v>1083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259</v>
      </c>
      <c r="B155" s="64" t="s">
        <v>267</v>
      </c>
      <c r="C155" s="65" t="s">
        <v>2928</v>
      </c>
      <c r="D155" s="66">
        <v>3</v>
      </c>
      <c r="E155" s="67" t="s">
        <v>132</v>
      </c>
      <c r="F155" s="68">
        <v>32</v>
      </c>
      <c r="G155" s="65"/>
      <c r="H155" s="69"/>
      <c r="I155" s="70"/>
      <c r="J155" s="70"/>
      <c r="K155" s="34" t="s">
        <v>65</v>
      </c>
      <c r="L155" s="77">
        <v>155</v>
      </c>
      <c r="M155" s="77"/>
      <c r="N155" s="72"/>
      <c r="O155" s="79" t="s">
        <v>331</v>
      </c>
      <c r="P155" s="81">
        <v>43593.59417824074</v>
      </c>
      <c r="Q155" s="79" t="s">
        <v>379</v>
      </c>
      <c r="R155" s="79" t="s">
        <v>506</v>
      </c>
      <c r="S155" s="79" t="s">
        <v>558</v>
      </c>
      <c r="T155" s="79" t="s">
        <v>594</v>
      </c>
      <c r="U155" s="79"/>
      <c r="V155" s="83" t="s">
        <v>749</v>
      </c>
      <c r="W155" s="81">
        <v>43593.59417824074</v>
      </c>
      <c r="X155" s="83" t="s">
        <v>842</v>
      </c>
      <c r="Y155" s="79"/>
      <c r="Z155" s="79"/>
      <c r="AA155" s="85" t="s">
        <v>1083</v>
      </c>
      <c r="AB155" s="79"/>
      <c r="AC155" s="79" t="b">
        <v>0</v>
      </c>
      <c r="AD155" s="79">
        <v>8</v>
      </c>
      <c r="AE155" s="85" t="s">
        <v>1243</v>
      </c>
      <c r="AF155" s="79" t="b">
        <v>0</v>
      </c>
      <c r="AG155" s="79" t="s">
        <v>1250</v>
      </c>
      <c r="AH155" s="79"/>
      <c r="AI155" s="85" t="s">
        <v>1243</v>
      </c>
      <c r="AJ155" s="79" t="b">
        <v>0</v>
      </c>
      <c r="AK155" s="79">
        <v>5</v>
      </c>
      <c r="AL155" s="85" t="s">
        <v>1243</v>
      </c>
      <c r="AM155" s="79" t="s">
        <v>1258</v>
      </c>
      <c r="AN155" s="79" t="b">
        <v>0</v>
      </c>
      <c r="AO155" s="85" t="s">
        <v>1083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2</v>
      </c>
      <c r="BD155" s="48"/>
      <c r="BE155" s="49"/>
      <c r="BF155" s="48"/>
      <c r="BG155" s="49"/>
      <c r="BH155" s="48"/>
      <c r="BI155" s="49"/>
      <c r="BJ155" s="48"/>
      <c r="BK155" s="49"/>
      <c r="BL155" s="48"/>
    </row>
    <row r="156" spans="1:64" ht="15">
      <c r="A156" s="64" t="s">
        <v>259</v>
      </c>
      <c r="B156" s="64" t="s">
        <v>268</v>
      </c>
      <c r="C156" s="65" t="s">
        <v>2928</v>
      </c>
      <c r="D156" s="66">
        <v>3</v>
      </c>
      <c r="E156" s="67" t="s">
        <v>132</v>
      </c>
      <c r="F156" s="68">
        <v>32</v>
      </c>
      <c r="G156" s="65"/>
      <c r="H156" s="69"/>
      <c r="I156" s="70"/>
      <c r="J156" s="70"/>
      <c r="K156" s="34" t="s">
        <v>65</v>
      </c>
      <c r="L156" s="77">
        <v>156</v>
      </c>
      <c r="M156" s="77"/>
      <c r="N156" s="72"/>
      <c r="O156" s="79" t="s">
        <v>331</v>
      </c>
      <c r="P156" s="81">
        <v>43593.59417824074</v>
      </c>
      <c r="Q156" s="79" t="s">
        <v>379</v>
      </c>
      <c r="R156" s="79" t="s">
        <v>506</v>
      </c>
      <c r="S156" s="79" t="s">
        <v>558</v>
      </c>
      <c r="T156" s="79" t="s">
        <v>594</v>
      </c>
      <c r="U156" s="79"/>
      <c r="V156" s="83" t="s">
        <v>749</v>
      </c>
      <c r="W156" s="81">
        <v>43593.59417824074</v>
      </c>
      <c r="X156" s="83" t="s">
        <v>842</v>
      </c>
      <c r="Y156" s="79"/>
      <c r="Z156" s="79"/>
      <c r="AA156" s="85" t="s">
        <v>1083</v>
      </c>
      <c r="AB156" s="79"/>
      <c r="AC156" s="79" t="b">
        <v>0</v>
      </c>
      <c r="AD156" s="79">
        <v>8</v>
      </c>
      <c r="AE156" s="85" t="s">
        <v>1243</v>
      </c>
      <c r="AF156" s="79" t="b">
        <v>0</v>
      </c>
      <c r="AG156" s="79" t="s">
        <v>1250</v>
      </c>
      <c r="AH156" s="79"/>
      <c r="AI156" s="85" t="s">
        <v>1243</v>
      </c>
      <c r="AJ156" s="79" t="b">
        <v>0</v>
      </c>
      <c r="AK156" s="79">
        <v>5</v>
      </c>
      <c r="AL156" s="85" t="s">
        <v>1243</v>
      </c>
      <c r="AM156" s="79" t="s">
        <v>1258</v>
      </c>
      <c r="AN156" s="79" t="b">
        <v>0</v>
      </c>
      <c r="AO156" s="85" t="s">
        <v>1083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2</v>
      </c>
      <c r="BD156" s="48"/>
      <c r="BE156" s="49"/>
      <c r="BF156" s="48"/>
      <c r="BG156" s="49"/>
      <c r="BH156" s="48"/>
      <c r="BI156" s="49"/>
      <c r="BJ156" s="48"/>
      <c r="BK156" s="49"/>
      <c r="BL156" s="48"/>
    </row>
    <row r="157" spans="1:64" ht="15">
      <c r="A157" s="64" t="s">
        <v>259</v>
      </c>
      <c r="B157" s="64" t="s">
        <v>291</v>
      </c>
      <c r="C157" s="65" t="s">
        <v>2928</v>
      </c>
      <c r="D157" s="66">
        <v>3.5833333333333335</v>
      </c>
      <c r="E157" s="67" t="s">
        <v>136</v>
      </c>
      <c r="F157" s="68">
        <v>31.6231884057971</v>
      </c>
      <c r="G157" s="65"/>
      <c r="H157" s="69"/>
      <c r="I157" s="70"/>
      <c r="J157" s="70"/>
      <c r="K157" s="34" t="s">
        <v>65</v>
      </c>
      <c r="L157" s="77">
        <v>157</v>
      </c>
      <c r="M157" s="77"/>
      <c r="N157" s="72"/>
      <c r="O157" s="79" t="s">
        <v>331</v>
      </c>
      <c r="P157" s="81">
        <v>43593.59417824074</v>
      </c>
      <c r="Q157" s="79" t="s">
        <v>379</v>
      </c>
      <c r="R157" s="79" t="s">
        <v>506</v>
      </c>
      <c r="S157" s="79" t="s">
        <v>558</v>
      </c>
      <c r="T157" s="79" t="s">
        <v>594</v>
      </c>
      <c r="U157" s="79"/>
      <c r="V157" s="83" t="s">
        <v>749</v>
      </c>
      <c r="W157" s="81">
        <v>43593.59417824074</v>
      </c>
      <c r="X157" s="83" t="s">
        <v>842</v>
      </c>
      <c r="Y157" s="79"/>
      <c r="Z157" s="79"/>
      <c r="AA157" s="85" t="s">
        <v>1083</v>
      </c>
      <c r="AB157" s="79"/>
      <c r="AC157" s="79" t="b">
        <v>0</v>
      </c>
      <c r="AD157" s="79">
        <v>8</v>
      </c>
      <c r="AE157" s="85" t="s">
        <v>1243</v>
      </c>
      <c r="AF157" s="79" t="b">
        <v>0</v>
      </c>
      <c r="AG157" s="79" t="s">
        <v>1250</v>
      </c>
      <c r="AH157" s="79"/>
      <c r="AI157" s="85" t="s">
        <v>1243</v>
      </c>
      <c r="AJ157" s="79" t="b">
        <v>0</v>
      </c>
      <c r="AK157" s="79">
        <v>5</v>
      </c>
      <c r="AL157" s="85" t="s">
        <v>1243</v>
      </c>
      <c r="AM157" s="79" t="s">
        <v>1258</v>
      </c>
      <c r="AN157" s="79" t="b">
        <v>0</v>
      </c>
      <c r="AO157" s="85" t="s">
        <v>1083</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1</v>
      </c>
      <c r="BD157" s="48">
        <v>2</v>
      </c>
      <c r="BE157" s="49">
        <v>7.407407407407407</v>
      </c>
      <c r="BF157" s="48">
        <v>0</v>
      </c>
      <c r="BG157" s="49">
        <v>0</v>
      </c>
      <c r="BH157" s="48">
        <v>0</v>
      </c>
      <c r="BI157" s="49">
        <v>0</v>
      </c>
      <c r="BJ157" s="48">
        <v>25</v>
      </c>
      <c r="BK157" s="49">
        <v>92.5925925925926</v>
      </c>
      <c r="BL157" s="48">
        <v>27</v>
      </c>
    </row>
    <row r="158" spans="1:64" ht="15">
      <c r="A158" s="64" t="s">
        <v>259</v>
      </c>
      <c r="B158" s="64" t="s">
        <v>291</v>
      </c>
      <c r="C158" s="65" t="s">
        <v>2928</v>
      </c>
      <c r="D158" s="66">
        <v>3.5833333333333335</v>
      </c>
      <c r="E158" s="67" t="s">
        <v>136</v>
      </c>
      <c r="F158" s="68">
        <v>31.6231884057971</v>
      </c>
      <c r="G158" s="65"/>
      <c r="H158" s="69"/>
      <c r="I158" s="70"/>
      <c r="J158" s="70"/>
      <c r="K158" s="34" t="s">
        <v>65</v>
      </c>
      <c r="L158" s="77">
        <v>158</v>
      </c>
      <c r="M158" s="77"/>
      <c r="N158" s="72"/>
      <c r="O158" s="79" t="s">
        <v>331</v>
      </c>
      <c r="P158" s="81">
        <v>43593.66210648148</v>
      </c>
      <c r="Q158" s="79" t="s">
        <v>380</v>
      </c>
      <c r="R158" s="79" t="s">
        <v>507</v>
      </c>
      <c r="S158" s="79" t="s">
        <v>559</v>
      </c>
      <c r="T158" s="79" t="s">
        <v>568</v>
      </c>
      <c r="U158" s="79"/>
      <c r="V158" s="83" t="s">
        <v>749</v>
      </c>
      <c r="W158" s="81">
        <v>43593.66210648148</v>
      </c>
      <c r="X158" s="83" t="s">
        <v>843</v>
      </c>
      <c r="Y158" s="79"/>
      <c r="Z158" s="79"/>
      <c r="AA158" s="85" t="s">
        <v>1084</v>
      </c>
      <c r="AB158" s="79"/>
      <c r="AC158" s="79" t="b">
        <v>0</v>
      </c>
      <c r="AD158" s="79">
        <v>0</v>
      </c>
      <c r="AE158" s="85" t="s">
        <v>1243</v>
      </c>
      <c r="AF158" s="79" t="b">
        <v>1</v>
      </c>
      <c r="AG158" s="79" t="s">
        <v>1250</v>
      </c>
      <c r="AH158" s="79"/>
      <c r="AI158" s="85" t="s">
        <v>1253</v>
      </c>
      <c r="AJ158" s="79" t="b">
        <v>0</v>
      </c>
      <c r="AK158" s="79">
        <v>0</v>
      </c>
      <c r="AL158" s="85" t="s">
        <v>1243</v>
      </c>
      <c r="AM158" s="79" t="s">
        <v>1258</v>
      </c>
      <c r="AN158" s="79" t="b">
        <v>0</v>
      </c>
      <c r="AO158" s="85" t="s">
        <v>1084</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1</v>
      </c>
      <c r="BE158" s="49">
        <v>3.5714285714285716</v>
      </c>
      <c r="BF158" s="48">
        <v>0</v>
      </c>
      <c r="BG158" s="49">
        <v>0</v>
      </c>
      <c r="BH158" s="48">
        <v>0</v>
      </c>
      <c r="BI158" s="49">
        <v>0</v>
      </c>
      <c r="BJ158" s="48">
        <v>27</v>
      </c>
      <c r="BK158" s="49">
        <v>96.42857142857143</v>
      </c>
      <c r="BL158" s="48">
        <v>28</v>
      </c>
    </row>
    <row r="159" spans="1:64" ht="15">
      <c r="A159" s="64" t="s">
        <v>259</v>
      </c>
      <c r="B159" s="64" t="s">
        <v>292</v>
      </c>
      <c r="C159" s="65" t="s">
        <v>2928</v>
      </c>
      <c r="D159" s="66">
        <v>3</v>
      </c>
      <c r="E159" s="67" t="s">
        <v>132</v>
      </c>
      <c r="F159" s="68">
        <v>32</v>
      </c>
      <c r="G159" s="65"/>
      <c r="H159" s="69"/>
      <c r="I159" s="70"/>
      <c r="J159" s="70"/>
      <c r="K159" s="34" t="s">
        <v>65</v>
      </c>
      <c r="L159" s="77">
        <v>159</v>
      </c>
      <c r="M159" s="77"/>
      <c r="N159" s="72"/>
      <c r="O159" s="79" t="s">
        <v>331</v>
      </c>
      <c r="P159" s="81">
        <v>43594.901458333334</v>
      </c>
      <c r="Q159" s="79" t="s">
        <v>381</v>
      </c>
      <c r="R159" s="83" t="s">
        <v>508</v>
      </c>
      <c r="S159" s="79" t="s">
        <v>554</v>
      </c>
      <c r="T159" s="79" t="s">
        <v>595</v>
      </c>
      <c r="U159" s="79"/>
      <c r="V159" s="83" t="s">
        <v>749</v>
      </c>
      <c r="W159" s="81">
        <v>43594.901458333334</v>
      </c>
      <c r="X159" s="83" t="s">
        <v>844</v>
      </c>
      <c r="Y159" s="79"/>
      <c r="Z159" s="79"/>
      <c r="AA159" s="85" t="s">
        <v>1085</v>
      </c>
      <c r="AB159" s="79"/>
      <c r="AC159" s="79" t="b">
        <v>0</v>
      </c>
      <c r="AD159" s="79">
        <v>1</v>
      </c>
      <c r="AE159" s="85" t="s">
        <v>1243</v>
      </c>
      <c r="AF159" s="79" t="b">
        <v>0</v>
      </c>
      <c r="AG159" s="79" t="s">
        <v>1250</v>
      </c>
      <c r="AH159" s="79"/>
      <c r="AI159" s="85" t="s">
        <v>1243</v>
      </c>
      <c r="AJ159" s="79" t="b">
        <v>0</v>
      </c>
      <c r="AK159" s="79">
        <v>0</v>
      </c>
      <c r="AL159" s="85" t="s">
        <v>1243</v>
      </c>
      <c r="AM159" s="79" t="s">
        <v>1265</v>
      </c>
      <c r="AN159" s="79" t="b">
        <v>0</v>
      </c>
      <c r="AO159" s="85" t="s">
        <v>1085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259</v>
      </c>
      <c r="B160" s="64" t="s">
        <v>293</v>
      </c>
      <c r="C160" s="65" t="s">
        <v>2928</v>
      </c>
      <c r="D160" s="66">
        <v>3</v>
      </c>
      <c r="E160" s="67" t="s">
        <v>132</v>
      </c>
      <c r="F160" s="68">
        <v>32</v>
      </c>
      <c r="G160" s="65"/>
      <c r="H160" s="69"/>
      <c r="I160" s="70"/>
      <c r="J160" s="70"/>
      <c r="K160" s="34" t="s">
        <v>65</v>
      </c>
      <c r="L160" s="77">
        <v>160</v>
      </c>
      <c r="M160" s="77"/>
      <c r="N160" s="72"/>
      <c r="O160" s="79" t="s">
        <v>331</v>
      </c>
      <c r="P160" s="81">
        <v>43594.901458333334</v>
      </c>
      <c r="Q160" s="79" t="s">
        <v>381</v>
      </c>
      <c r="R160" s="83" t="s">
        <v>508</v>
      </c>
      <c r="S160" s="79" t="s">
        <v>554</v>
      </c>
      <c r="T160" s="79" t="s">
        <v>595</v>
      </c>
      <c r="U160" s="79"/>
      <c r="V160" s="83" t="s">
        <v>749</v>
      </c>
      <c r="W160" s="81">
        <v>43594.901458333334</v>
      </c>
      <c r="X160" s="83" t="s">
        <v>844</v>
      </c>
      <c r="Y160" s="79"/>
      <c r="Z160" s="79"/>
      <c r="AA160" s="85" t="s">
        <v>1085</v>
      </c>
      <c r="AB160" s="79"/>
      <c r="AC160" s="79" t="b">
        <v>0</v>
      </c>
      <c r="AD160" s="79">
        <v>1</v>
      </c>
      <c r="AE160" s="85" t="s">
        <v>1243</v>
      </c>
      <c r="AF160" s="79" t="b">
        <v>0</v>
      </c>
      <c r="AG160" s="79" t="s">
        <v>1250</v>
      </c>
      <c r="AH160" s="79"/>
      <c r="AI160" s="85" t="s">
        <v>1243</v>
      </c>
      <c r="AJ160" s="79" t="b">
        <v>0</v>
      </c>
      <c r="AK160" s="79">
        <v>0</v>
      </c>
      <c r="AL160" s="85" t="s">
        <v>1243</v>
      </c>
      <c r="AM160" s="79" t="s">
        <v>1265</v>
      </c>
      <c r="AN160" s="79" t="b">
        <v>0</v>
      </c>
      <c r="AO160" s="85" t="s">
        <v>1085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17</v>
      </c>
      <c r="BK160" s="49">
        <v>100</v>
      </c>
      <c r="BL160" s="48">
        <v>17</v>
      </c>
    </row>
    <row r="161" spans="1:64" ht="15">
      <c r="A161" s="64" t="s">
        <v>259</v>
      </c>
      <c r="B161" s="64" t="s">
        <v>294</v>
      </c>
      <c r="C161" s="65" t="s">
        <v>2928</v>
      </c>
      <c r="D161" s="66">
        <v>3.5833333333333335</v>
      </c>
      <c r="E161" s="67" t="s">
        <v>136</v>
      </c>
      <c r="F161" s="68">
        <v>31.6231884057971</v>
      </c>
      <c r="G161" s="65"/>
      <c r="H161" s="69"/>
      <c r="I161" s="70"/>
      <c r="J161" s="70"/>
      <c r="K161" s="34" t="s">
        <v>65</v>
      </c>
      <c r="L161" s="77">
        <v>161</v>
      </c>
      <c r="M161" s="77"/>
      <c r="N161" s="72"/>
      <c r="O161" s="79" t="s">
        <v>331</v>
      </c>
      <c r="P161" s="81">
        <v>43595.804236111115</v>
      </c>
      <c r="Q161" s="79" t="s">
        <v>382</v>
      </c>
      <c r="R161" s="83" t="s">
        <v>509</v>
      </c>
      <c r="S161" s="79" t="s">
        <v>554</v>
      </c>
      <c r="T161" s="79" t="s">
        <v>580</v>
      </c>
      <c r="U161" s="79"/>
      <c r="V161" s="83" t="s">
        <v>749</v>
      </c>
      <c r="W161" s="81">
        <v>43595.804236111115</v>
      </c>
      <c r="X161" s="83" t="s">
        <v>845</v>
      </c>
      <c r="Y161" s="79"/>
      <c r="Z161" s="79"/>
      <c r="AA161" s="85" t="s">
        <v>1086</v>
      </c>
      <c r="AB161" s="79"/>
      <c r="AC161" s="79" t="b">
        <v>0</v>
      </c>
      <c r="AD161" s="79">
        <v>1</v>
      </c>
      <c r="AE161" s="85" t="s">
        <v>1243</v>
      </c>
      <c r="AF161" s="79" t="b">
        <v>0</v>
      </c>
      <c r="AG161" s="79" t="s">
        <v>1250</v>
      </c>
      <c r="AH161" s="79"/>
      <c r="AI161" s="85" t="s">
        <v>1243</v>
      </c>
      <c r="AJ161" s="79" t="b">
        <v>0</v>
      </c>
      <c r="AK161" s="79">
        <v>1</v>
      </c>
      <c r="AL161" s="85" t="s">
        <v>1243</v>
      </c>
      <c r="AM161" s="79" t="s">
        <v>1265</v>
      </c>
      <c r="AN161" s="79" t="b">
        <v>0</v>
      </c>
      <c r="AO161" s="85" t="s">
        <v>1086</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259</v>
      </c>
      <c r="B162" s="64" t="s">
        <v>294</v>
      </c>
      <c r="C162" s="65" t="s">
        <v>2928</v>
      </c>
      <c r="D162" s="66">
        <v>3.5833333333333335</v>
      </c>
      <c r="E162" s="67" t="s">
        <v>136</v>
      </c>
      <c r="F162" s="68">
        <v>31.6231884057971</v>
      </c>
      <c r="G162" s="65"/>
      <c r="H162" s="69"/>
      <c r="I162" s="70"/>
      <c r="J162" s="70"/>
      <c r="K162" s="34" t="s">
        <v>65</v>
      </c>
      <c r="L162" s="77">
        <v>162</v>
      </c>
      <c r="M162" s="77"/>
      <c r="N162" s="72"/>
      <c r="O162" s="79" t="s">
        <v>331</v>
      </c>
      <c r="P162" s="81">
        <v>43596.401458333334</v>
      </c>
      <c r="Q162" s="79" t="s">
        <v>383</v>
      </c>
      <c r="R162" s="83" t="s">
        <v>509</v>
      </c>
      <c r="S162" s="79" t="s">
        <v>554</v>
      </c>
      <c r="T162" s="79" t="s">
        <v>580</v>
      </c>
      <c r="U162" s="79"/>
      <c r="V162" s="83" t="s">
        <v>749</v>
      </c>
      <c r="W162" s="81">
        <v>43596.401458333334</v>
      </c>
      <c r="X162" s="83" t="s">
        <v>846</v>
      </c>
      <c r="Y162" s="79"/>
      <c r="Z162" s="79"/>
      <c r="AA162" s="85" t="s">
        <v>1087</v>
      </c>
      <c r="AB162" s="79"/>
      <c r="AC162" s="79" t="b">
        <v>0</v>
      </c>
      <c r="AD162" s="79">
        <v>4</v>
      </c>
      <c r="AE162" s="85" t="s">
        <v>1243</v>
      </c>
      <c r="AF162" s="79" t="b">
        <v>0</v>
      </c>
      <c r="AG162" s="79" t="s">
        <v>1250</v>
      </c>
      <c r="AH162" s="79"/>
      <c r="AI162" s="85" t="s">
        <v>1243</v>
      </c>
      <c r="AJ162" s="79" t="b">
        <v>0</v>
      </c>
      <c r="AK162" s="79">
        <v>1</v>
      </c>
      <c r="AL162" s="85" t="s">
        <v>1243</v>
      </c>
      <c r="AM162" s="79" t="s">
        <v>1265</v>
      </c>
      <c r="AN162" s="79" t="b">
        <v>0</v>
      </c>
      <c r="AO162" s="85" t="s">
        <v>1087</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259</v>
      </c>
      <c r="B163" s="64" t="s">
        <v>295</v>
      </c>
      <c r="C163" s="65" t="s">
        <v>2928</v>
      </c>
      <c r="D163" s="66">
        <v>3.5833333333333335</v>
      </c>
      <c r="E163" s="67" t="s">
        <v>136</v>
      </c>
      <c r="F163" s="68">
        <v>31.6231884057971</v>
      </c>
      <c r="G163" s="65"/>
      <c r="H163" s="69"/>
      <c r="I163" s="70"/>
      <c r="J163" s="70"/>
      <c r="K163" s="34" t="s">
        <v>65</v>
      </c>
      <c r="L163" s="77">
        <v>163</v>
      </c>
      <c r="M163" s="77"/>
      <c r="N163" s="72"/>
      <c r="O163" s="79" t="s">
        <v>331</v>
      </c>
      <c r="P163" s="81">
        <v>43595.804236111115</v>
      </c>
      <c r="Q163" s="79" t="s">
        <v>382</v>
      </c>
      <c r="R163" s="83" t="s">
        <v>509</v>
      </c>
      <c r="S163" s="79" t="s">
        <v>554</v>
      </c>
      <c r="T163" s="79" t="s">
        <v>580</v>
      </c>
      <c r="U163" s="79"/>
      <c r="V163" s="83" t="s">
        <v>749</v>
      </c>
      <c r="W163" s="81">
        <v>43595.804236111115</v>
      </c>
      <c r="X163" s="83" t="s">
        <v>845</v>
      </c>
      <c r="Y163" s="79"/>
      <c r="Z163" s="79"/>
      <c r="AA163" s="85" t="s">
        <v>1086</v>
      </c>
      <c r="AB163" s="79"/>
      <c r="AC163" s="79" t="b">
        <v>0</v>
      </c>
      <c r="AD163" s="79">
        <v>1</v>
      </c>
      <c r="AE163" s="85" t="s">
        <v>1243</v>
      </c>
      <c r="AF163" s="79" t="b">
        <v>0</v>
      </c>
      <c r="AG163" s="79" t="s">
        <v>1250</v>
      </c>
      <c r="AH163" s="79"/>
      <c r="AI163" s="85" t="s">
        <v>1243</v>
      </c>
      <c r="AJ163" s="79" t="b">
        <v>0</v>
      </c>
      <c r="AK163" s="79">
        <v>1</v>
      </c>
      <c r="AL163" s="85" t="s">
        <v>1243</v>
      </c>
      <c r="AM163" s="79" t="s">
        <v>1265</v>
      </c>
      <c r="AN163" s="79" t="b">
        <v>0</v>
      </c>
      <c r="AO163" s="85" t="s">
        <v>1086</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259</v>
      </c>
      <c r="B164" s="64" t="s">
        <v>295</v>
      </c>
      <c r="C164" s="65" t="s">
        <v>2928</v>
      </c>
      <c r="D164" s="66">
        <v>3.5833333333333335</v>
      </c>
      <c r="E164" s="67" t="s">
        <v>136</v>
      </c>
      <c r="F164" s="68">
        <v>31.6231884057971</v>
      </c>
      <c r="G164" s="65"/>
      <c r="H164" s="69"/>
      <c r="I164" s="70"/>
      <c r="J164" s="70"/>
      <c r="K164" s="34" t="s">
        <v>65</v>
      </c>
      <c r="L164" s="77">
        <v>164</v>
      </c>
      <c r="M164" s="77"/>
      <c r="N164" s="72"/>
      <c r="O164" s="79" t="s">
        <v>331</v>
      </c>
      <c r="P164" s="81">
        <v>43596.401458333334</v>
      </c>
      <c r="Q164" s="79" t="s">
        <v>383</v>
      </c>
      <c r="R164" s="83" t="s">
        <v>509</v>
      </c>
      <c r="S164" s="79" t="s">
        <v>554</v>
      </c>
      <c r="T164" s="79" t="s">
        <v>580</v>
      </c>
      <c r="U164" s="79"/>
      <c r="V164" s="83" t="s">
        <v>749</v>
      </c>
      <c r="W164" s="81">
        <v>43596.401458333334</v>
      </c>
      <c r="X164" s="83" t="s">
        <v>846</v>
      </c>
      <c r="Y164" s="79"/>
      <c r="Z164" s="79"/>
      <c r="AA164" s="85" t="s">
        <v>1087</v>
      </c>
      <c r="AB164" s="79"/>
      <c r="AC164" s="79" t="b">
        <v>0</v>
      </c>
      <c r="AD164" s="79">
        <v>4</v>
      </c>
      <c r="AE164" s="85" t="s">
        <v>1243</v>
      </c>
      <c r="AF164" s="79" t="b">
        <v>0</v>
      </c>
      <c r="AG164" s="79" t="s">
        <v>1250</v>
      </c>
      <c r="AH164" s="79"/>
      <c r="AI164" s="85" t="s">
        <v>1243</v>
      </c>
      <c r="AJ164" s="79" t="b">
        <v>0</v>
      </c>
      <c r="AK164" s="79">
        <v>1</v>
      </c>
      <c r="AL164" s="85" t="s">
        <v>1243</v>
      </c>
      <c r="AM164" s="79" t="s">
        <v>1265</v>
      </c>
      <c r="AN164" s="79" t="b">
        <v>0</v>
      </c>
      <c r="AO164" s="85" t="s">
        <v>1087</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259</v>
      </c>
      <c r="B165" s="64" t="s">
        <v>296</v>
      </c>
      <c r="C165" s="65" t="s">
        <v>2928</v>
      </c>
      <c r="D165" s="66">
        <v>3.5833333333333335</v>
      </c>
      <c r="E165" s="67" t="s">
        <v>136</v>
      </c>
      <c r="F165" s="68">
        <v>31.6231884057971</v>
      </c>
      <c r="G165" s="65"/>
      <c r="H165" s="69"/>
      <c r="I165" s="70"/>
      <c r="J165" s="70"/>
      <c r="K165" s="34" t="s">
        <v>65</v>
      </c>
      <c r="L165" s="77">
        <v>165</v>
      </c>
      <c r="M165" s="77"/>
      <c r="N165" s="72"/>
      <c r="O165" s="79" t="s">
        <v>331</v>
      </c>
      <c r="P165" s="81">
        <v>43595.804236111115</v>
      </c>
      <c r="Q165" s="79" t="s">
        <v>382</v>
      </c>
      <c r="R165" s="83" t="s">
        <v>509</v>
      </c>
      <c r="S165" s="79" t="s">
        <v>554</v>
      </c>
      <c r="T165" s="79" t="s">
        <v>580</v>
      </c>
      <c r="U165" s="79"/>
      <c r="V165" s="83" t="s">
        <v>749</v>
      </c>
      <c r="W165" s="81">
        <v>43595.804236111115</v>
      </c>
      <c r="X165" s="83" t="s">
        <v>845</v>
      </c>
      <c r="Y165" s="79"/>
      <c r="Z165" s="79"/>
      <c r="AA165" s="85" t="s">
        <v>1086</v>
      </c>
      <c r="AB165" s="79"/>
      <c r="AC165" s="79" t="b">
        <v>0</v>
      </c>
      <c r="AD165" s="79">
        <v>1</v>
      </c>
      <c r="AE165" s="85" t="s">
        <v>1243</v>
      </c>
      <c r="AF165" s="79" t="b">
        <v>0</v>
      </c>
      <c r="AG165" s="79" t="s">
        <v>1250</v>
      </c>
      <c r="AH165" s="79"/>
      <c r="AI165" s="85" t="s">
        <v>1243</v>
      </c>
      <c r="AJ165" s="79" t="b">
        <v>0</v>
      </c>
      <c r="AK165" s="79">
        <v>1</v>
      </c>
      <c r="AL165" s="85" t="s">
        <v>1243</v>
      </c>
      <c r="AM165" s="79" t="s">
        <v>1265</v>
      </c>
      <c r="AN165" s="79" t="b">
        <v>0</v>
      </c>
      <c r="AO165" s="85" t="s">
        <v>1086</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259</v>
      </c>
      <c r="B166" s="64" t="s">
        <v>296</v>
      </c>
      <c r="C166" s="65" t="s">
        <v>2928</v>
      </c>
      <c r="D166" s="66">
        <v>3.5833333333333335</v>
      </c>
      <c r="E166" s="67" t="s">
        <v>136</v>
      </c>
      <c r="F166" s="68">
        <v>31.6231884057971</v>
      </c>
      <c r="G166" s="65"/>
      <c r="H166" s="69"/>
      <c r="I166" s="70"/>
      <c r="J166" s="70"/>
      <c r="K166" s="34" t="s">
        <v>65</v>
      </c>
      <c r="L166" s="77">
        <v>166</v>
      </c>
      <c r="M166" s="77"/>
      <c r="N166" s="72"/>
      <c r="O166" s="79" t="s">
        <v>331</v>
      </c>
      <c r="P166" s="81">
        <v>43596.401458333334</v>
      </c>
      <c r="Q166" s="79" t="s">
        <v>383</v>
      </c>
      <c r="R166" s="83" t="s">
        <v>509</v>
      </c>
      <c r="S166" s="79" t="s">
        <v>554</v>
      </c>
      <c r="T166" s="79" t="s">
        <v>580</v>
      </c>
      <c r="U166" s="79"/>
      <c r="V166" s="83" t="s">
        <v>749</v>
      </c>
      <c r="W166" s="81">
        <v>43596.401458333334</v>
      </c>
      <c r="X166" s="83" t="s">
        <v>846</v>
      </c>
      <c r="Y166" s="79"/>
      <c r="Z166" s="79"/>
      <c r="AA166" s="85" t="s">
        <v>1087</v>
      </c>
      <c r="AB166" s="79"/>
      <c r="AC166" s="79" t="b">
        <v>0</v>
      </c>
      <c r="AD166" s="79">
        <v>4</v>
      </c>
      <c r="AE166" s="85" t="s">
        <v>1243</v>
      </c>
      <c r="AF166" s="79" t="b">
        <v>0</v>
      </c>
      <c r="AG166" s="79" t="s">
        <v>1250</v>
      </c>
      <c r="AH166" s="79"/>
      <c r="AI166" s="85" t="s">
        <v>1243</v>
      </c>
      <c r="AJ166" s="79" t="b">
        <v>0</v>
      </c>
      <c r="AK166" s="79">
        <v>1</v>
      </c>
      <c r="AL166" s="85" t="s">
        <v>1243</v>
      </c>
      <c r="AM166" s="79" t="s">
        <v>1265</v>
      </c>
      <c r="AN166" s="79" t="b">
        <v>0</v>
      </c>
      <c r="AO166" s="85" t="s">
        <v>1087</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232</v>
      </c>
      <c r="B167" s="64" t="s">
        <v>259</v>
      </c>
      <c r="C167" s="65" t="s">
        <v>2928</v>
      </c>
      <c r="D167" s="66">
        <v>3</v>
      </c>
      <c r="E167" s="67" t="s">
        <v>132</v>
      </c>
      <c r="F167" s="68">
        <v>32</v>
      </c>
      <c r="G167" s="65"/>
      <c r="H167" s="69"/>
      <c r="I167" s="70"/>
      <c r="J167" s="70"/>
      <c r="K167" s="34" t="s">
        <v>66</v>
      </c>
      <c r="L167" s="77">
        <v>167</v>
      </c>
      <c r="M167" s="77"/>
      <c r="N167" s="72"/>
      <c r="O167" s="79" t="s">
        <v>331</v>
      </c>
      <c r="P167" s="81">
        <v>43596.02798611111</v>
      </c>
      <c r="Q167" s="79" t="s">
        <v>347</v>
      </c>
      <c r="R167" s="79"/>
      <c r="S167" s="79"/>
      <c r="T167" s="79" t="s">
        <v>580</v>
      </c>
      <c r="U167" s="79"/>
      <c r="V167" s="83" t="s">
        <v>723</v>
      </c>
      <c r="W167" s="81">
        <v>43596.02798611111</v>
      </c>
      <c r="X167" s="83" t="s">
        <v>780</v>
      </c>
      <c r="Y167" s="79"/>
      <c r="Z167" s="79"/>
      <c r="AA167" s="85" t="s">
        <v>1021</v>
      </c>
      <c r="AB167" s="79"/>
      <c r="AC167" s="79" t="b">
        <v>0</v>
      </c>
      <c r="AD167" s="79">
        <v>0</v>
      </c>
      <c r="AE167" s="85" t="s">
        <v>1243</v>
      </c>
      <c r="AF167" s="79" t="b">
        <v>0</v>
      </c>
      <c r="AG167" s="79" t="s">
        <v>1250</v>
      </c>
      <c r="AH167" s="79"/>
      <c r="AI167" s="85" t="s">
        <v>1243</v>
      </c>
      <c r="AJ167" s="79" t="b">
        <v>0</v>
      </c>
      <c r="AK167" s="79">
        <v>1</v>
      </c>
      <c r="AL167" s="85" t="s">
        <v>1086</v>
      </c>
      <c r="AM167" s="79" t="s">
        <v>1257</v>
      </c>
      <c r="AN167" s="79" t="b">
        <v>0</v>
      </c>
      <c r="AO167" s="85" t="s">
        <v>1086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1</v>
      </c>
      <c r="BD167" s="48"/>
      <c r="BE167" s="49"/>
      <c r="BF167" s="48"/>
      <c r="BG167" s="49"/>
      <c r="BH167" s="48"/>
      <c r="BI167" s="49"/>
      <c r="BJ167" s="48"/>
      <c r="BK167" s="49"/>
      <c r="BL167" s="48"/>
    </row>
    <row r="168" spans="1:64" ht="15">
      <c r="A168" s="64" t="s">
        <v>259</v>
      </c>
      <c r="B168" s="64" t="s">
        <v>232</v>
      </c>
      <c r="C168" s="65" t="s">
        <v>2928</v>
      </c>
      <c r="D168" s="66">
        <v>3.5833333333333335</v>
      </c>
      <c r="E168" s="67" t="s">
        <v>136</v>
      </c>
      <c r="F168" s="68">
        <v>31.6231884057971</v>
      </c>
      <c r="G168" s="65"/>
      <c r="H168" s="69"/>
      <c r="I168" s="70"/>
      <c r="J168" s="70"/>
      <c r="K168" s="34" t="s">
        <v>66</v>
      </c>
      <c r="L168" s="77">
        <v>168</v>
      </c>
      <c r="M168" s="77"/>
      <c r="N168" s="72"/>
      <c r="O168" s="79" t="s">
        <v>331</v>
      </c>
      <c r="P168" s="81">
        <v>43595.804236111115</v>
      </c>
      <c r="Q168" s="79" t="s">
        <v>382</v>
      </c>
      <c r="R168" s="83" t="s">
        <v>509</v>
      </c>
      <c r="S168" s="79" t="s">
        <v>554</v>
      </c>
      <c r="T168" s="79" t="s">
        <v>580</v>
      </c>
      <c r="U168" s="79"/>
      <c r="V168" s="83" t="s">
        <v>749</v>
      </c>
      <c r="W168" s="81">
        <v>43595.804236111115</v>
      </c>
      <c r="X168" s="83" t="s">
        <v>845</v>
      </c>
      <c r="Y168" s="79"/>
      <c r="Z168" s="79"/>
      <c r="AA168" s="85" t="s">
        <v>1086</v>
      </c>
      <c r="AB168" s="79"/>
      <c r="AC168" s="79" t="b">
        <v>0</v>
      </c>
      <c r="AD168" s="79">
        <v>1</v>
      </c>
      <c r="AE168" s="85" t="s">
        <v>1243</v>
      </c>
      <c r="AF168" s="79" t="b">
        <v>0</v>
      </c>
      <c r="AG168" s="79" t="s">
        <v>1250</v>
      </c>
      <c r="AH168" s="79"/>
      <c r="AI168" s="85" t="s">
        <v>1243</v>
      </c>
      <c r="AJ168" s="79" t="b">
        <v>0</v>
      </c>
      <c r="AK168" s="79">
        <v>1</v>
      </c>
      <c r="AL168" s="85" t="s">
        <v>1243</v>
      </c>
      <c r="AM168" s="79" t="s">
        <v>1265</v>
      </c>
      <c r="AN168" s="79" t="b">
        <v>0</v>
      </c>
      <c r="AO168" s="85" t="s">
        <v>1086</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5</v>
      </c>
      <c r="BD168" s="48"/>
      <c r="BE168" s="49"/>
      <c r="BF168" s="48"/>
      <c r="BG168" s="49"/>
      <c r="BH168" s="48"/>
      <c r="BI168" s="49"/>
      <c r="BJ168" s="48"/>
      <c r="BK168" s="49"/>
      <c r="BL168" s="48"/>
    </row>
    <row r="169" spans="1:64" ht="15">
      <c r="A169" s="64" t="s">
        <v>259</v>
      </c>
      <c r="B169" s="64" t="s">
        <v>232</v>
      </c>
      <c r="C169" s="65" t="s">
        <v>2928</v>
      </c>
      <c r="D169" s="66">
        <v>3.5833333333333335</v>
      </c>
      <c r="E169" s="67" t="s">
        <v>136</v>
      </c>
      <c r="F169" s="68">
        <v>31.6231884057971</v>
      </c>
      <c r="G169" s="65"/>
      <c r="H169" s="69"/>
      <c r="I169" s="70"/>
      <c r="J169" s="70"/>
      <c r="K169" s="34" t="s">
        <v>66</v>
      </c>
      <c r="L169" s="77">
        <v>169</v>
      </c>
      <c r="M169" s="77"/>
      <c r="N169" s="72"/>
      <c r="O169" s="79" t="s">
        <v>331</v>
      </c>
      <c r="P169" s="81">
        <v>43596.401458333334</v>
      </c>
      <c r="Q169" s="79" t="s">
        <v>383</v>
      </c>
      <c r="R169" s="83" t="s">
        <v>509</v>
      </c>
      <c r="S169" s="79" t="s">
        <v>554</v>
      </c>
      <c r="T169" s="79" t="s">
        <v>580</v>
      </c>
      <c r="U169" s="79"/>
      <c r="V169" s="83" t="s">
        <v>749</v>
      </c>
      <c r="W169" s="81">
        <v>43596.401458333334</v>
      </c>
      <c r="X169" s="83" t="s">
        <v>846</v>
      </c>
      <c r="Y169" s="79"/>
      <c r="Z169" s="79"/>
      <c r="AA169" s="85" t="s">
        <v>1087</v>
      </c>
      <c r="AB169" s="79"/>
      <c r="AC169" s="79" t="b">
        <v>0</v>
      </c>
      <c r="AD169" s="79">
        <v>4</v>
      </c>
      <c r="AE169" s="85" t="s">
        <v>1243</v>
      </c>
      <c r="AF169" s="79" t="b">
        <v>0</v>
      </c>
      <c r="AG169" s="79" t="s">
        <v>1250</v>
      </c>
      <c r="AH169" s="79"/>
      <c r="AI169" s="85" t="s">
        <v>1243</v>
      </c>
      <c r="AJ169" s="79" t="b">
        <v>0</v>
      </c>
      <c r="AK169" s="79">
        <v>1</v>
      </c>
      <c r="AL169" s="85" t="s">
        <v>1243</v>
      </c>
      <c r="AM169" s="79" t="s">
        <v>1265</v>
      </c>
      <c r="AN169" s="79" t="b">
        <v>0</v>
      </c>
      <c r="AO169" s="85" t="s">
        <v>1087</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v>
      </c>
      <c r="BC169" s="78" t="str">
        <f>REPLACE(INDEX(GroupVertices[Group],MATCH(Edges[[#This Row],[Vertex 2]],GroupVertices[Vertex],0)),1,1,"")</f>
        <v>5</v>
      </c>
      <c r="BD169" s="48"/>
      <c r="BE169" s="49"/>
      <c r="BF169" s="48"/>
      <c r="BG169" s="49"/>
      <c r="BH169" s="48"/>
      <c r="BI169" s="49"/>
      <c r="BJ169" s="48"/>
      <c r="BK169" s="49"/>
      <c r="BL169" s="48"/>
    </row>
    <row r="170" spans="1:64" ht="15">
      <c r="A170" s="64" t="s">
        <v>259</v>
      </c>
      <c r="B170" s="64" t="s">
        <v>297</v>
      </c>
      <c r="C170" s="65" t="s">
        <v>2928</v>
      </c>
      <c r="D170" s="66">
        <v>3.5833333333333335</v>
      </c>
      <c r="E170" s="67" t="s">
        <v>136</v>
      </c>
      <c r="F170" s="68">
        <v>31.6231884057971</v>
      </c>
      <c r="G170" s="65"/>
      <c r="H170" s="69"/>
      <c r="I170" s="70"/>
      <c r="J170" s="70"/>
      <c r="K170" s="34" t="s">
        <v>65</v>
      </c>
      <c r="L170" s="77">
        <v>170</v>
      </c>
      <c r="M170" s="77"/>
      <c r="N170" s="72"/>
      <c r="O170" s="79" t="s">
        <v>331</v>
      </c>
      <c r="P170" s="81">
        <v>43595.804236111115</v>
      </c>
      <c r="Q170" s="79" t="s">
        <v>382</v>
      </c>
      <c r="R170" s="83" t="s">
        <v>509</v>
      </c>
      <c r="S170" s="79" t="s">
        <v>554</v>
      </c>
      <c r="T170" s="79" t="s">
        <v>580</v>
      </c>
      <c r="U170" s="79"/>
      <c r="V170" s="83" t="s">
        <v>749</v>
      </c>
      <c r="W170" s="81">
        <v>43595.804236111115</v>
      </c>
      <c r="X170" s="83" t="s">
        <v>845</v>
      </c>
      <c r="Y170" s="79"/>
      <c r="Z170" s="79"/>
      <c r="AA170" s="85" t="s">
        <v>1086</v>
      </c>
      <c r="AB170" s="79"/>
      <c r="AC170" s="79" t="b">
        <v>0</v>
      </c>
      <c r="AD170" s="79">
        <v>1</v>
      </c>
      <c r="AE170" s="85" t="s">
        <v>1243</v>
      </c>
      <c r="AF170" s="79" t="b">
        <v>0</v>
      </c>
      <c r="AG170" s="79" t="s">
        <v>1250</v>
      </c>
      <c r="AH170" s="79"/>
      <c r="AI170" s="85" t="s">
        <v>1243</v>
      </c>
      <c r="AJ170" s="79" t="b">
        <v>0</v>
      </c>
      <c r="AK170" s="79">
        <v>1</v>
      </c>
      <c r="AL170" s="85" t="s">
        <v>1243</v>
      </c>
      <c r="AM170" s="79" t="s">
        <v>1265</v>
      </c>
      <c r="AN170" s="79" t="b">
        <v>0</v>
      </c>
      <c r="AO170" s="85" t="s">
        <v>1086</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259</v>
      </c>
      <c r="B171" s="64" t="s">
        <v>297</v>
      </c>
      <c r="C171" s="65" t="s">
        <v>2928</v>
      </c>
      <c r="D171" s="66">
        <v>3.5833333333333335</v>
      </c>
      <c r="E171" s="67" t="s">
        <v>136</v>
      </c>
      <c r="F171" s="68">
        <v>31.6231884057971</v>
      </c>
      <c r="G171" s="65"/>
      <c r="H171" s="69"/>
      <c r="I171" s="70"/>
      <c r="J171" s="70"/>
      <c r="K171" s="34" t="s">
        <v>65</v>
      </c>
      <c r="L171" s="77">
        <v>171</v>
      </c>
      <c r="M171" s="77"/>
      <c r="N171" s="72"/>
      <c r="O171" s="79" t="s">
        <v>331</v>
      </c>
      <c r="P171" s="81">
        <v>43596.401458333334</v>
      </c>
      <c r="Q171" s="79" t="s">
        <v>383</v>
      </c>
      <c r="R171" s="83" t="s">
        <v>509</v>
      </c>
      <c r="S171" s="79" t="s">
        <v>554</v>
      </c>
      <c r="T171" s="79" t="s">
        <v>580</v>
      </c>
      <c r="U171" s="79"/>
      <c r="V171" s="83" t="s">
        <v>749</v>
      </c>
      <c r="W171" s="81">
        <v>43596.401458333334</v>
      </c>
      <c r="X171" s="83" t="s">
        <v>846</v>
      </c>
      <c r="Y171" s="79"/>
      <c r="Z171" s="79"/>
      <c r="AA171" s="85" t="s">
        <v>1087</v>
      </c>
      <c r="AB171" s="79"/>
      <c r="AC171" s="79" t="b">
        <v>0</v>
      </c>
      <c r="AD171" s="79">
        <v>4</v>
      </c>
      <c r="AE171" s="85" t="s">
        <v>1243</v>
      </c>
      <c r="AF171" s="79" t="b">
        <v>0</v>
      </c>
      <c r="AG171" s="79" t="s">
        <v>1250</v>
      </c>
      <c r="AH171" s="79"/>
      <c r="AI171" s="85" t="s">
        <v>1243</v>
      </c>
      <c r="AJ171" s="79" t="b">
        <v>0</v>
      </c>
      <c r="AK171" s="79">
        <v>1</v>
      </c>
      <c r="AL171" s="85" t="s">
        <v>1243</v>
      </c>
      <c r="AM171" s="79" t="s">
        <v>1265</v>
      </c>
      <c r="AN171" s="79" t="b">
        <v>0</v>
      </c>
      <c r="AO171" s="85" t="s">
        <v>1087</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259</v>
      </c>
      <c r="B172" s="64" t="s">
        <v>298</v>
      </c>
      <c r="C172" s="65" t="s">
        <v>2928</v>
      </c>
      <c r="D172" s="66">
        <v>3.5833333333333335</v>
      </c>
      <c r="E172" s="67" t="s">
        <v>136</v>
      </c>
      <c r="F172" s="68">
        <v>31.6231884057971</v>
      </c>
      <c r="G172" s="65"/>
      <c r="H172" s="69"/>
      <c r="I172" s="70"/>
      <c r="J172" s="70"/>
      <c r="K172" s="34" t="s">
        <v>65</v>
      </c>
      <c r="L172" s="77">
        <v>172</v>
      </c>
      <c r="M172" s="77"/>
      <c r="N172" s="72"/>
      <c r="O172" s="79" t="s">
        <v>331</v>
      </c>
      <c r="P172" s="81">
        <v>43595.804236111115</v>
      </c>
      <c r="Q172" s="79" t="s">
        <v>382</v>
      </c>
      <c r="R172" s="83" t="s">
        <v>509</v>
      </c>
      <c r="S172" s="79" t="s">
        <v>554</v>
      </c>
      <c r="T172" s="79" t="s">
        <v>580</v>
      </c>
      <c r="U172" s="79"/>
      <c r="V172" s="83" t="s">
        <v>749</v>
      </c>
      <c r="W172" s="81">
        <v>43595.804236111115</v>
      </c>
      <c r="X172" s="83" t="s">
        <v>845</v>
      </c>
      <c r="Y172" s="79"/>
      <c r="Z172" s="79"/>
      <c r="AA172" s="85" t="s">
        <v>1086</v>
      </c>
      <c r="AB172" s="79"/>
      <c r="AC172" s="79" t="b">
        <v>0</v>
      </c>
      <c r="AD172" s="79">
        <v>1</v>
      </c>
      <c r="AE172" s="85" t="s">
        <v>1243</v>
      </c>
      <c r="AF172" s="79" t="b">
        <v>0</v>
      </c>
      <c r="AG172" s="79" t="s">
        <v>1250</v>
      </c>
      <c r="AH172" s="79"/>
      <c r="AI172" s="85" t="s">
        <v>1243</v>
      </c>
      <c r="AJ172" s="79" t="b">
        <v>0</v>
      </c>
      <c r="AK172" s="79">
        <v>1</v>
      </c>
      <c r="AL172" s="85" t="s">
        <v>1243</v>
      </c>
      <c r="AM172" s="79" t="s">
        <v>1265</v>
      </c>
      <c r="AN172" s="79" t="b">
        <v>0</v>
      </c>
      <c r="AO172" s="85" t="s">
        <v>1086</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259</v>
      </c>
      <c r="B173" s="64" t="s">
        <v>298</v>
      </c>
      <c r="C173" s="65" t="s">
        <v>2928</v>
      </c>
      <c r="D173" s="66">
        <v>3.5833333333333335</v>
      </c>
      <c r="E173" s="67" t="s">
        <v>136</v>
      </c>
      <c r="F173" s="68">
        <v>31.6231884057971</v>
      </c>
      <c r="G173" s="65"/>
      <c r="H173" s="69"/>
      <c r="I173" s="70"/>
      <c r="J173" s="70"/>
      <c r="K173" s="34" t="s">
        <v>65</v>
      </c>
      <c r="L173" s="77">
        <v>173</v>
      </c>
      <c r="M173" s="77"/>
      <c r="N173" s="72"/>
      <c r="O173" s="79" t="s">
        <v>331</v>
      </c>
      <c r="P173" s="81">
        <v>43596.401458333334</v>
      </c>
      <c r="Q173" s="79" t="s">
        <v>383</v>
      </c>
      <c r="R173" s="83" t="s">
        <v>509</v>
      </c>
      <c r="S173" s="79" t="s">
        <v>554</v>
      </c>
      <c r="T173" s="79" t="s">
        <v>580</v>
      </c>
      <c r="U173" s="79"/>
      <c r="V173" s="83" t="s">
        <v>749</v>
      </c>
      <c r="W173" s="81">
        <v>43596.401458333334</v>
      </c>
      <c r="X173" s="83" t="s">
        <v>846</v>
      </c>
      <c r="Y173" s="79"/>
      <c r="Z173" s="79"/>
      <c r="AA173" s="85" t="s">
        <v>1087</v>
      </c>
      <c r="AB173" s="79"/>
      <c r="AC173" s="79" t="b">
        <v>0</v>
      </c>
      <c r="AD173" s="79">
        <v>4</v>
      </c>
      <c r="AE173" s="85" t="s">
        <v>1243</v>
      </c>
      <c r="AF173" s="79" t="b">
        <v>0</v>
      </c>
      <c r="AG173" s="79" t="s">
        <v>1250</v>
      </c>
      <c r="AH173" s="79"/>
      <c r="AI173" s="85" t="s">
        <v>1243</v>
      </c>
      <c r="AJ173" s="79" t="b">
        <v>0</v>
      </c>
      <c r="AK173" s="79">
        <v>1</v>
      </c>
      <c r="AL173" s="85" t="s">
        <v>1243</v>
      </c>
      <c r="AM173" s="79" t="s">
        <v>1265</v>
      </c>
      <c r="AN173" s="79" t="b">
        <v>0</v>
      </c>
      <c r="AO173" s="85" t="s">
        <v>1087</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259</v>
      </c>
      <c r="B174" s="64" t="s">
        <v>299</v>
      </c>
      <c r="C174" s="65" t="s">
        <v>2928</v>
      </c>
      <c r="D174" s="66">
        <v>3.5833333333333335</v>
      </c>
      <c r="E174" s="67" t="s">
        <v>136</v>
      </c>
      <c r="F174" s="68">
        <v>31.6231884057971</v>
      </c>
      <c r="G174" s="65"/>
      <c r="H174" s="69"/>
      <c r="I174" s="70"/>
      <c r="J174" s="70"/>
      <c r="K174" s="34" t="s">
        <v>65</v>
      </c>
      <c r="L174" s="77">
        <v>174</v>
      </c>
      <c r="M174" s="77"/>
      <c r="N174" s="72"/>
      <c r="O174" s="79" t="s">
        <v>331</v>
      </c>
      <c r="P174" s="81">
        <v>43595.804236111115</v>
      </c>
      <c r="Q174" s="79" t="s">
        <v>382</v>
      </c>
      <c r="R174" s="83" t="s">
        <v>509</v>
      </c>
      <c r="S174" s="79" t="s">
        <v>554</v>
      </c>
      <c r="T174" s="79" t="s">
        <v>580</v>
      </c>
      <c r="U174" s="79"/>
      <c r="V174" s="83" t="s">
        <v>749</v>
      </c>
      <c r="W174" s="81">
        <v>43595.804236111115</v>
      </c>
      <c r="X174" s="83" t="s">
        <v>845</v>
      </c>
      <c r="Y174" s="79"/>
      <c r="Z174" s="79"/>
      <c r="AA174" s="85" t="s">
        <v>1086</v>
      </c>
      <c r="AB174" s="79"/>
      <c r="AC174" s="79" t="b">
        <v>0</v>
      </c>
      <c r="AD174" s="79">
        <v>1</v>
      </c>
      <c r="AE174" s="85" t="s">
        <v>1243</v>
      </c>
      <c r="AF174" s="79" t="b">
        <v>0</v>
      </c>
      <c r="AG174" s="79" t="s">
        <v>1250</v>
      </c>
      <c r="AH174" s="79"/>
      <c r="AI174" s="85" t="s">
        <v>1243</v>
      </c>
      <c r="AJ174" s="79" t="b">
        <v>0</v>
      </c>
      <c r="AK174" s="79">
        <v>1</v>
      </c>
      <c r="AL174" s="85" t="s">
        <v>1243</v>
      </c>
      <c r="AM174" s="79" t="s">
        <v>1265</v>
      </c>
      <c r="AN174" s="79" t="b">
        <v>0</v>
      </c>
      <c r="AO174" s="85" t="s">
        <v>1086</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26</v>
      </c>
      <c r="BK174" s="49">
        <v>100</v>
      </c>
      <c r="BL174" s="48">
        <v>26</v>
      </c>
    </row>
    <row r="175" spans="1:64" ht="15">
      <c r="A175" s="64" t="s">
        <v>259</v>
      </c>
      <c r="B175" s="64" t="s">
        <v>299</v>
      </c>
      <c r="C175" s="65" t="s">
        <v>2928</v>
      </c>
      <c r="D175" s="66">
        <v>3.5833333333333335</v>
      </c>
      <c r="E175" s="67" t="s">
        <v>136</v>
      </c>
      <c r="F175" s="68">
        <v>31.6231884057971</v>
      </c>
      <c r="G175" s="65"/>
      <c r="H175" s="69"/>
      <c r="I175" s="70"/>
      <c r="J175" s="70"/>
      <c r="K175" s="34" t="s">
        <v>65</v>
      </c>
      <c r="L175" s="77">
        <v>175</v>
      </c>
      <c r="M175" s="77"/>
      <c r="N175" s="72"/>
      <c r="O175" s="79" t="s">
        <v>331</v>
      </c>
      <c r="P175" s="81">
        <v>43596.401458333334</v>
      </c>
      <c r="Q175" s="79" t="s">
        <v>383</v>
      </c>
      <c r="R175" s="83" t="s">
        <v>509</v>
      </c>
      <c r="S175" s="79" t="s">
        <v>554</v>
      </c>
      <c r="T175" s="79" t="s">
        <v>580</v>
      </c>
      <c r="U175" s="79"/>
      <c r="V175" s="83" t="s">
        <v>749</v>
      </c>
      <c r="W175" s="81">
        <v>43596.401458333334</v>
      </c>
      <c r="X175" s="83" t="s">
        <v>846</v>
      </c>
      <c r="Y175" s="79"/>
      <c r="Z175" s="79"/>
      <c r="AA175" s="85" t="s">
        <v>1087</v>
      </c>
      <c r="AB175" s="79"/>
      <c r="AC175" s="79" t="b">
        <v>0</v>
      </c>
      <c r="AD175" s="79">
        <v>4</v>
      </c>
      <c r="AE175" s="85" t="s">
        <v>1243</v>
      </c>
      <c r="AF175" s="79" t="b">
        <v>0</v>
      </c>
      <c r="AG175" s="79" t="s">
        <v>1250</v>
      </c>
      <c r="AH175" s="79"/>
      <c r="AI175" s="85" t="s">
        <v>1243</v>
      </c>
      <c r="AJ175" s="79" t="b">
        <v>0</v>
      </c>
      <c r="AK175" s="79">
        <v>1</v>
      </c>
      <c r="AL175" s="85" t="s">
        <v>1243</v>
      </c>
      <c r="AM175" s="79" t="s">
        <v>1265</v>
      </c>
      <c r="AN175" s="79" t="b">
        <v>0</v>
      </c>
      <c r="AO175" s="85" t="s">
        <v>1087</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26</v>
      </c>
      <c r="BK175" s="49">
        <v>100</v>
      </c>
      <c r="BL175" s="48">
        <v>26</v>
      </c>
    </row>
    <row r="176" spans="1:64" ht="15">
      <c r="A176" s="64" t="s">
        <v>259</v>
      </c>
      <c r="B176" s="64" t="s">
        <v>300</v>
      </c>
      <c r="C176" s="65" t="s">
        <v>2928</v>
      </c>
      <c r="D176" s="66">
        <v>3.5833333333333335</v>
      </c>
      <c r="E176" s="67" t="s">
        <v>136</v>
      </c>
      <c r="F176" s="68">
        <v>31.6231884057971</v>
      </c>
      <c r="G176" s="65"/>
      <c r="H176" s="69"/>
      <c r="I176" s="70"/>
      <c r="J176" s="70"/>
      <c r="K176" s="34" t="s">
        <v>65</v>
      </c>
      <c r="L176" s="77">
        <v>176</v>
      </c>
      <c r="M176" s="77"/>
      <c r="N176" s="72"/>
      <c r="O176" s="79" t="s">
        <v>331</v>
      </c>
      <c r="P176" s="81">
        <v>43596.70853009259</v>
      </c>
      <c r="Q176" s="79" t="s">
        <v>384</v>
      </c>
      <c r="R176" s="79"/>
      <c r="S176" s="79"/>
      <c r="T176" s="79" t="s">
        <v>596</v>
      </c>
      <c r="U176" s="83" t="s">
        <v>662</v>
      </c>
      <c r="V176" s="83" t="s">
        <v>662</v>
      </c>
      <c r="W176" s="81">
        <v>43596.70853009259</v>
      </c>
      <c r="X176" s="83" t="s">
        <v>847</v>
      </c>
      <c r="Y176" s="79"/>
      <c r="Z176" s="79"/>
      <c r="AA176" s="85" t="s">
        <v>1088</v>
      </c>
      <c r="AB176" s="79"/>
      <c r="AC176" s="79" t="b">
        <v>0</v>
      </c>
      <c r="AD176" s="79">
        <v>8</v>
      </c>
      <c r="AE176" s="85" t="s">
        <v>1243</v>
      </c>
      <c r="AF176" s="79" t="b">
        <v>0</v>
      </c>
      <c r="AG176" s="79" t="s">
        <v>1250</v>
      </c>
      <c r="AH176" s="79"/>
      <c r="AI176" s="85" t="s">
        <v>1243</v>
      </c>
      <c r="AJ176" s="79" t="b">
        <v>0</v>
      </c>
      <c r="AK176" s="79">
        <v>5</v>
      </c>
      <c r="AL176" s="85" t="s">
        <v>1243</v>
      </c>
      <c r="AM176" s="79" t="s">
        <v>1258</v>
      </c>
      <c r="AN176" s="79" t="b">
        <v>0</v>
      </c>
      <c r="AO176" s="85" t="s">
        <v>1088</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259</v>
      </c>
      <c r="B177" s="64" t="s">
        <v>300</v>
      </c>
      <c r="C177" s="65" t="s">
        <v>2928</v>
      </c>
      <c r="D177" s="66">
        <v>3.5833333333333335</v>
      </c>
      <c r="E177" s="67" t="s">
        <v>136</v>
      </c>
      <c r="F177" s="68">
        <v>31.6231884057971</v>
      </c>
      <c r="G177" s="65"/>
      <c r="H177" s="69"/>
      <c r="I177" s="70"/>
      <c r="J177" s="70"/>
      <c r="K177" s="34" t="s">
        <v>65</v>
      </c>
      <c r="L177" s="77">
        <v>177</v>
      </c>
      <c r="M177" s="77"/>
      <c r="N177" s="72"/>
      <c r="O177" s="79" t="s">
        <v>331</v>
      </c>
      <c r="P177" s="81">
        <v>43596.71476851852</v>
      </c>
      <c r="Q177" s="79" t="s">
        <v>385</v>
      </c>
      <c r="R177" s="79"/>
      <c r="S177" s="79"/>
      <c r="T177" s="79" t="s">
        <v>597</v>
      </c>
      <c r="U177" s="83" t="s">
        <v>663</v>
      </c>
      <c r="V177" s="83" t="s">
        <v>663</v>
      </c>
      <c r="W177" s="81">
        <v>43596.71476851852</v>
      </c>
      <c r="X177" s="83" t="s">
        <v>848</v>
      </c>
      <c r="Y177" s="79"/>
      <c r="Z177" s="79"/>
      <c r="AA177" s="85" t="s">
        <v>1089</v>
      </c>
      <c r="AB177" s="85" t="s">
        <v>1088</v>
      </c>
      <c r="AC177" s="79" t="b">
        <v>0</v>
      </c>
      <c r="AD177" s="79">
        <v>5</v>
      </c>
      <c r="AE177" s="85" t="s">
        <v>1245</v>
      </c>
      <c r="AF177" s="79" t="b">
        <v>0</v>
      </c>
      <c r="AG177" s="79" t="s">
        <v>1250</v>
      </c>
      <c r="AH177" s="79"/>
      <c r="AI177" s="85" t="s">
        <v>1243</v>
      </c>
      <c r="AJ177" s="79" t="b">
        <v>0</v>
      </c>
      <c r="AK177" s="79">
        <v>3</v>
      </c>
      <c r="AL177" s="85" t="s">
        <v>1243</v>
      </c>
      <c r="AM177" s="79" t="s">
        <v>1258</v>
      </c>
      <c r="AN177" s="79" t="b">
        <v>0</v>
      </c>
      <c r="AO177" s="85" t="s">
        <v>1088</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238</v>
      </c>
      <c r="B178" s="64" t="s">
        <v>241</v>
      </c>
      <c r="C178" s="65" t="s">
        <v>2928</v>
      </c>
      <c r="D178" s="66">
        <v>3.5833333333333335</v>
      </c>
      <c r="E178" s="67" t="s">
        <v>136</v>
      </c>
      <c r="F178" s="68">
        <v>31.6231884057971</v>
      </c>
      <c r="G178" s="65"/>
      <c r="H178" s="69"/>
      <c r="I178" s="70"/>
      <c r="J178" s="70"/>
      <c r="K178" s="34" t="s">
        <v>65</v>
      </c>
      <c r="L178" s="77">
        <v>178</v>
      </c>
      <c r="M178" s="77"/>
      <c r="N178" s="72"/>
      <c r="O178" s="79" t="s">
        <v>331</v>
      </c>
      <c r="P178" s="81">
        <v>43596.45935185185</v>
      </c>
      <c r="Q178" s="79" t="s">
        <v>345</v>
      </c>
      <c r="R178" s="79"/>
      <c r="S178" s="79"/>
      <c r="T178" s="79" t="s">
        <v>241</v>
      </c>
      <c r="U178" s="79"/>
      <c r="V178" s="83" t="s">
        <v>729</v>
      </c>
      <c r="W178" s="81">
        <v>43596.45935185185</v>
      </c>
      <c r="X178" s="83" t="s">
        <v>786</v>
      </c>
      <c r="Y178" s="79"/>
      <c r="Z178" s="79"/>
      <c r="AA178" s="85" t="s">
        <v>1027</v>
      </c>
      <c r="AB178" s="79"/>
      <c r="AC178" s="79" t="b">
        <v>0</v>
      </c>
      <c r="AD178" s="79">
        <v>0</v>
      </c>
      <c r="AE178" s="85" t="s">
        <v>1243</v>
      </c>
      <c r="AF178" s="79" t="b">
        <v>0</v>
      </c>
      <c r="AG178" s="79" t="s">
        <v>1250</v>
      </c>
      <c r="AH178" s="79"/>
      <c r="AI178" s="85" t="s">
        <v>1243</v>
      </c>
      <c r="AJ178" s="79" t="b">
        <v>0</v>
      </c>
      <c r="AK178" s="79">
        <v>9</v>
      </c>
      <c r="AL178" s="85" t="s">
        <v>1120</v>
      </c>
      <c r="AM178" s="79" t="s">
        <v>1257</v>
      </c>
      <c r="AN178" s="79" t="b">
        <v>0</v>
      </c>
      <c r="AO178" s="85" t="s">
        <v>1120</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238</v>
      </c>
      <c r="B179" s="64" t="s">
        <v>259</v>
      </c>
      <c r="C179" s="65" t="s">
        <v>2928</v>
      </c>
      <c r="D179" s="66">
        <v>3.5833333333333335</v>
      </c>
      <c r="E179" s="67" t="s">
        <v>136</v>
      </c>
      <c r="F179" s="68">
        <v>31.6231884057971</v>
      </c>
      <c r="G179" s="65"/>
      <c r="H179" s="69"/>
      <c r="I179" s="70"/>
      <c r="J179" s="70"/>
      <c r="K179" s="34" t="s">
        <v>66</v>
      </c>
      <c r="L179" s="77">
        <v>179</v>
      </c>
      <c r="M179" s="77"/>
      <c r="N179" s="72"/>
      <c r="O179" s="79" t="s">
        <v>331</v>
      </c>
      <c r="P179" s="81">
        <v>43596.45935185185</v>
      </c>
      <c r="Q179" s="79" t="s">
        <v>345</v>
      </c>
      <c r="R179" s="79"/>
      <c r="S179" s="79"/>
      <c r="T179" s="79" t="s">
        <v>241</v>
      </c>
      <c r="U179" s="79"/>
      <c r="V179" s="83" t="s">
        <v>729</v>
      </c>
      <c r="W179" s="81">
        <v>43596.45935185185</v>
      </c>
      <c r="X179" s="83" t="s">
        <v>786</v>
      </c>
      <c r="Y179" s="79"/>
      <c r="Z179" s="79"/>
      <c r="AA179" s="85" t="s">
        <v>1027</v>
      </c>
      <c r="AB179" s="79"/>
      <c r="AC179" s="79" t="b">
        <v>0</v>
      </c>
      <c r="AD179" s="79">
        <v>0</v>
      </c>
      <c r="AE179" s="85" t="s">
        <v>1243</v>
      </c>
      <c r="AF179" s="79" t="b">
        <v>0</v>
      </c>
      <c r="AG179" s="79" t="s">
        <v>1250</v>
      </c>
      <c r="AH179" s="79"/>
      <c r="AI179" s="85" t="s">
        <v>1243</v>
      </c>
      <c r="AJ179" s="79" t="b">
        <v>0</v>
      </c>
      <c r="AK179" s="79">
        <v>9</v>
      </c>
      <c r="AL179" s="85" t="s">
        <v>1120</v>
      </c>
      <c r="AM179" s="79" t="s">
        <v>1257</v>
      </c>
      <c r="AN179" s="79" t="b">
        <v>0</v>
      </c>
      <c r="AO179" s="85" t="s">
        <v>1120</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3</v>
      </c>
      <c r="BC179" s="78" t="str">
        <f>REPLACE(INDEX(GroupVertices[Group],MATCH(Edges[[#This Row],[Vertex 2]],GroupVertices[Vertex],0)),1,1,"")</f>
        <v>1</v>
      </c>
      <c r="BD179" s="48">
        <v>0</v>
      </c>
      <c r="BE179" s="49">
        <v>0</v>
      </c>
      <c r="BF179" s="48">
        <v>0</v>
      </c>
      <c r="BG179" s="49">
        <v>0</v>
      </c>
      <c r="BH179" s="48">
        <v>0</v>
      </c>
      <c r="BI179" s="49">
        <v>0</v>
      </c>
      <c r="BJ179" s="48">
        <v>19</v>
      </c>
      <c r="BK179" s="49">
        <v>100</v>
      </c>
      <c r="BL179" s="48">
        <v>19</v>
      </c>
    </row>
    <row r="180" spans="1:64" ht="15">
      <c r="A180" s="64" t="s">
        <v>238</v>
      </c>
      <c r="B180" s="64" t="s">
        <v>301</v>
      </c>
      <c r="C180" s="65" t="s">
        <v>2928</v>
      </c>
      <c r="D180" s="66">
        <v>3</v>
      </c>
      <c r="E180" s="67" t="s">
        <v>132</v>
      </c>
      <c r="F180" s="68">
        <v>32</v>
      </c>
      <c r="G180" s="65"/>
      <c r="H180" s="69"/>
      <c r="I180" s="70"/>
      <c r="J180" s="70"/>
      <c r="K180" s="34" t="s">
        <v>65</v>
      </c>
      <c r="L180" s="77">
        <v>180</v>
      </c>
      <c r="M180" s="77"/>
      <c r="N180" s="72"/>
      <c r="O180" s="79" t="s">
        <v>331</v>
      </c>
      <c r="P180" s="81">
        <v>43596.70990740741</v>
      </c>
      <c r="Q180" s="79" t="s">
        <v>350</v>
      </c>
      <c r="R180" s="79"/>
      <c r="S180" s="79"/>
      <c r="T180" s="79" t="s">
        <v>241</v>
      </c>
      <c r="U180" s="79"/>
      <c r="V180" s="83" t="s">
        <v>729</v>
      </c>
      <c r="W180" s="81">
        <v>43596.70990740741</v>
      </c>
      <c r="X180" s="83" t="s">
        <v>795</v>
      </c>
      <c r="Y180" s="79"/>
      <c r="Z180" s="79"/>
      <c r="AA180" s="85" t="s">
        <v>1036</v>
      </c>
      <c r="AB180" s="79"/>
      <c r="AC180" s="79" t="b">
        <v>0</v>
      </c>
      <c r="AD180" s="79">
        <v>0</v>
      </c>
      <c r="AE180" s="85" t="s">
        <v>1243</v>
      </c>
      <c r="AF180" s="79" t="b">
        <v>0</v>
      </c>
      <c r="AG180" s="79" t="s">
        <v>1250</v>
      </c>
      <c r="AH180" s="79"/>
      <c r="AI180" s="85" t="s">
        <v>1243</v>
      </c>
      <c r="AJ180" s="79" t="b">
        <v>0</v>
      </c>
      <c r="AK180" s="79">
        <v>5</v>
      </c>
      <c r="AL180" s="85" t="s">
        <v>1088</v>
      </c>
      <c r="AM180" s="79" t="s">
        <v>1257</v>
      </c>
      <c r="AN180" s="79" t="b">
        <v>0</v>
      </c>
      <c r="AO180" s="85" t="s">
        <v>1088</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v>0</v>
      </c>
      <c r="BE180" s="49">
        <v>0</v>
      </c>
      <c r="BF180" s="48">
        <v>0</v>
      </c>
      <c r="BG180" s="49">
        <v>0</v>
      </c>
      <c r="BH180" s="48">
        <v>0</v>
      </c>
      <c r="BI180" s="49">
        <v>0</v>
      </c>
      <c r="BJ180" s="48">
        <v>17</v>
      </c>
      <c r="BK180" s="49">
        <v>100</v>
      </c>
      <c r="BL180" s="48">
        <v>17</v>
      </c>
    </row>
    <row r="181" spans="1:64" ht="15">
      <c r="A181" s="64" t="s">
        <v>238</v>
      </c>
      <c r="B181" s="64" t="s">
        <v>240</v>
      </c>
      <c r="C181" s="65" t="s">
        <v>2928</v>
      </c>
      <c r="D181" s="66">
        <v>3</v>
      </c>
      <c r="E181" s="67" t="s">
        <v>132</v>
      </c>
      <c r="F181" s="68">
        <v>32</v>
      </c>
      <c r="G181" s="65"/>
      <c r="H181" s="69"/>
      <c r="I181" s="70"/>
      <c r="J181" s="70"/>
      <c r="K181" s="34" t="s">
        <v>65</v>
      </c>
      <c r="L181" s="77">
        <v>181</v>
      </c>
      <c r="M181" s="77"/>
      <c r="N181" s="72"/>
      <c r="O181" s="79" t="s">
        <v>331</v>
      </c>
      <c r="P181" s="81">
        <v>43596.70990740741</v>
      </c>
      <c r="Q181" s="79" t="s">
        <v>350</v>
      </c>
      <c r="R181" s="79"/>
      <c r="S181" s="79"/>
      <c r="T181" s="79" t="s">
        <v>241</v>
      </c>
      <c r="U181" s="79"/>
      <c r="V181" s="83" t="s">
        <v>729</v>
      </c>
      <c r="W181" s="81">
        <v>43596.70990740741</v>
      </c>
      <c r="X181" s="83" t="s">
        <v>795</v>
      </c>
      <c r="Y181" s="79"/>
      <c r="Z181" s="79"/>
      <c r="AA181" s="85" t="s">
        <v>1036</v>
      </c>
      <c r="AB181" s="79"/>
      <c r="AC181" s="79" t="b">
        <v>0</v>
      </c>
      <c r="AD181" s="79">
        <v>0</v>
      </c>
      <c r="AE181" s="85" t="s">
        <v>1243</v>
      </c>
      <c r="AF181" s="79" t="b">
        <v>0</v>
      </c>
      <c r="AG181" s="79" t="s">
        <v>1250</v>
      </c>
      <c r="AH181" s="79"/>
      <c r="AI181" s="85" t="s">
        <v>1243</v>
      </c>
      <c r="AJ181" s="79" t="b">
        <v>0</v>
      </c>
      <c r="AK181" s="79">
        <v>5</v>
      </c>
      <c r="AL181" s="85" t="s">
        <v>1088</v>
      </c>
      <c r="AM181" s="79" t="s">
        <v>1257</v>
      </c>
      <c r="AN181" s="79" t="b">
        <v>0</v>
      </c>
      <c r="AO181" s="85" t="s">
        <v>1088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3</v>
      </c>
      <c r="BD181" s="48"/>
      <c r="BE181" s="49"/>
      <c r="BF181" s="48"/>
      <c r="BG181" s="49"/>
      <c r="BH181" s="48"/>
      <c r="BI181" s="49"/>
      <c r="BJ181" s="48"/>
      <c r="BK181" s="49"/>
      <c r="BL181" s="48"/>
    </row>
    <row r="182" spans="1:64" ht="15">
      <c r="A182" s="64" t="s">
        <v>238</v>
      </c>
      <c r="B182" s="64" t="s">
        <v>241</v>
      </c>
      <c r="C182" s="65" t="s">
        <v>2928</v>
      </c>
      <c r="D182" s="66">
        <v>3.5833333333333335</v>
      </c>
      <c r="E182" s="67" t="s">
        <v>136</v>
      </c>
      <c r="F182" s="68">
        <v>31.6231884057971</v>
      </c>
      <c r="G182" s="65"/>
      <c r="H182" s="69"/>
      <c r="I182" s="70"/>
      <c r="J182" s="70"/>
      <c r="K182" s="34" t="s">
        <v>65</v>
      </c>
      <c r="L182" s="77">
        <v>182</v>
      </c>
      <c r="M182" s="77"/>
      <c r="N182" s="72"/>
      <c r="O182" s="79" t="s">
        <v>331</v>
      </c>
      <c r="P182" s="81">
        <v>43596.70990740741</v>
      </c>
      <c r="Q182" s="79" t="s">
        <v>350</v>
      </c>
      <c r="R182" s="79"/>
      <c r="S182" s="79"/>
      <c r="T182" s="79" t="s">
        <v>241</v>
      </c>
      <c r="U182" s="79"/>
      <c r="V182" s="83" t="s">
        <v>729</v>
      </c>
      <c r="W182" s="81">
        <v>43596.70990740741</v>
      </c>
      <c r="X182" s="83" t="s">
        <v>795</v>
      </c>
      <c r="Y182" s="79"/>
      <c r="Z182" s="79"/>
      <c r="AA182" s="85" t="s">
        <v>1036</v>
      </c>
      <c r="AB182" s="79"/>
      <c r="AC182" s="79" t="b">
        <v>0</v>
      </c>
      <c r="AD182" s="79">
        <v>0</v>
      </c>
      <c r="AE182" s="85" t="s">
        <v>1243</v>
      </c>
      <c r="AF182" s="79" t="b">
        <v>0</v>
      </c>
      <c r="AG182" s="79" t="s">
        <v>1250</v>
      </c>
      <c r="AH182" s="79"/>
      <c r="AI182" s="85" t="s">
        <v>1243</v>
      </c>
      <c r="AJ182" s="79" t="b">
        <v>0</v>
      </c>
      <c r="AK182" s="79">
        <v>5</v>
      </c>
      <c r="AL182" s="85" t="s">
        <v>1088</v>
      </c>
      <c r="AM182" s="79" t="s">
        <v>1257</v>
      </c>
      <c r="AN182" s="79" t="b">
        <v>0</v>
      </c>
      <c r="AO182" s="85" t="s">
        <v>1088</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3</v>
      </c>
      <c r="BC182" s="78" t="str">
        <f>REPLACE(INDEX(GroupVertices[Group],MATCH(Edges[[#This Row],[Vertex 2]],GroupVertices[Vertex],0)),1,1,"")</f>
        <v>3</v>
      </c>
      <c r="BD182" s="48"/>
      <c r="BE182" s="49"/>
      <c r="BF182" s="48"/>
      <c r="BG182" s="49"/>
      <c r="BH182" s="48"/>
      <c r="BI182" s="49"/>
      <c r="BJ182" s="48"/>
      <c r="BK182" s="49"/>
      <c r="BL182" s="48"/>
    </row>
    <row r="183" spans="1:64" ht="15">
      <c r="A183" s="64" t="s">
        <v>238</v>
      </c>
      <c r="B183" s="64" t="s">
        <v>259</v>
      </c>
      <c r="C183" s="65" t="s">
        <v>2928</v>
      </c>
      <c r="D183" s="66">
        <v>3.5833333333333335</v>
      </c>
      <c r="E183" s="67" t="s">
        <v>136</v>
      </c>
      <c r="F183" s="68">
        <v>31.6231884057971</v>
      </c>
      <c r="G183" s="65"/>
      <c r="H183" s="69"/>
      <c r="I183" s="70"/>
      <c r="J183" s="70"/>
      <c r="K183" s="34" t="s">
        <v>66</v>
      </c>
      <c r="L183" s="77">
        <v>183</v>
      </c>
      <c r="M183" s="77"/>
      <c r="N183" s="72"/>
      <c r="O183" s="79" t="s">
        <v>331</v>
      </c>
      <c r="P183" s="81">
        <v>43596.70990740741</v>
      </c>
      <c r="Q183" s="79" t="s">
        <v>350</v>
      </c>
      <c r="R183" s="79"/>
      <c r="S183" s="79"/>
      <c r="T183" s="79" t="s">
        <v>241</v>
      </c>
      <c r="U183" s="79"/>
      <c r="V183" s="83" t="s">
        <v>729</v>
      </c>
      <c r="W183" s="81">
        <v>43596.70990740741</v>
      </c>
      <c r="X183" s="83" t="s">
        <v>795</v>
      </c>
      <c r="Y183" s="79"/>
      <c r="Z183" s="79"/>
      <c r="AA183" s="85" t="s">
        <v>1036</v>
      </c>
      <c r="AB183" s="79"/>
      <c r="AC183" s="79" t="b">
        <v>0</v>
      </c>
      <c r="AD183" s="79">
        <v>0</v>
      </c>
      <c r="AE183" s="85" t="s">
        <v>1243</v>
      </c>
      <c r="AF183" s="79" t="b">
        <v>0</v>
      </c>
      <c r="AG183" s="79" t="s">
        <v>1250</v>
      </c>
      <c r="AH183" s="79"/>
      <c r="AI183" s="85" t="s">
        <v>1243</v>
      </c>
      <c r="AJ183" s="79" t="b">
        <v>0</v>
      </c>
      <c r="AK183" s="79">
        <v>5</v>
      </c>
      <c r="AL183" s="85" t="s">
        <v>1088</v>
      </c>
      <c r="AM183" s="79" t="s">
        <v>1257</v>
      </c>
      <c r="AN183" s="79" t="b">
        <v>0</v>
      </c>
      <c r="AO183" s="85" t="s">
        <v>1088</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3</v>
      </c>
      <c r="BC183" s="78" t="str">
        <f>REPLACE(INDEX(GroupVertices[Group],MATCH(Edges[[#This Row],[Vertex 2]],GroupVertices[Vertex],0)),1,1,"")</f>
        <v>1</v>
      </c>
      <c r="BD183" s="48"/>
      <c r="BE183" s="49"/>
      <c r="BF183" s="48"/>
      <c r="BG183" s="49"/>
      <c r="BH183" s="48"/>
      <c r="BI183" s="49"/>
      <c r="BJ183" s="48"/>
      <c r="BK183" s="49"/>
      <c r="BL183" s="48"/>
    </row>
    <row r="184" spans="1:64" ht="15">
      <c r="A184" s="64" t="s">
        <v>259</v>
      </c>
      <c r="B184" s="64" t="s">
        <v>238</v>
      </c>
      <c r="C184" s="65" t="s">
        <v>2928</v>
      </c>
      <c r="D184" s="66">
        <v>3.5833333333333335</v>
      </c>
      <c r="E184" s="67" t="s">
        <v>136</v>
      </c>
      <c r="F184" s="68">
        <v>31.6231884057971</v>
      </c>
      <c r="G184" s="65"/>
      <c r="H184" s="69"/>
      <c r="I184" s="70"/>
      <c r="J184" s="70"/>
      <c r="K184" s="34" t="s">
        <v>66</v>
      </c>
      <c r="L184" s="77">
        <v>184</v>
      </c>
      <c r="M184" s="77"/>
      <c r="N184" s="72"/>
      <c r="O184" s="79" t="s">
        <v>331</v>
      </c>
      <c r="P184" s="81">
        <v>43596.70853009259</v>
      </c>
      <c r="Q184" s="79" t="s">
        <v>384</v>
      </c>
      <c r="R184" s="79"/>
      <c r="S184" s="79"/>
      <c r="T184" s="79" t="s">
        <v>596</v>
      </c>
      <c r="U184" s="83" t="s">
        <v>662</v>
      </c>
      <c r="V184" s="83" t="s">
        <v>662</v>
      </c>
      <c r="W184" s="81">
        <v>43596.70853009259</v>
      </c>
      <c r="X184" s="83" t="s">
        <v>847</v>
      </c>
      <c r="Y184" s="79"/>
      <c r="Z184" s="79"/>
      <c r="AA184" s="85" t="s">
        <v>1088</v>
      </c>
      <c r="AB184" s="79"/>
      <c r="AC184" s="79" t="b">
        <v>0</v>
      </c>
      <c r="AD184" s="79">
        <v>8</v>
      </c>
      <c r="AE184" s="85" t="s">
        <v>1243</v>
      </c>
      <c r="AF184" s="79" t="b">
        <v>0</v>
      </c>
      <c r="AG184" s="79" t="s">
        <v>1250</v>
      </c>
      <c r="AH184" s="79"/>
      <c r="AI184" s="85" t="s">
        <v>1243</v>
      </c>
      <c r="AJ184" s="79" t="b">
        <v>0</v>
      </c>
      <c r="AK184" s="79">
        <v>5</v>
      </c>
      <c r="AL184" s="85" t="s">
        <v>1243</v>
      </c>
      <c r="AM184" s="79" t="s">
        <v>1258</v>
      </c>
      <c r="AN184" s="79" t="b">
        <v>0</v>
      </c>
      <c r="AO184" s="85" t="s">
        <v>1088</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v>
      </c>
      <c r="BC184" s="78" t="str">
        <f>REPLACE(INDEX(GroupVertices[Group],MATCH(Edges[[#This Row],[Vertex 2]],GroupVertices[Vertex],0)),1,1,"")</f>
        <v>3</v>
      </c>
      <c r="BD184" s="48"/>
      <c r="BE184" s="49"/>
      <c r="BF184" s="48"/>
      <c r="BG184" s="49"/>
      <c r="BH184" s="48"/>
      <c r="BI184" s="49"/>
      <c r="BJ184" s="48"/>
      <c r="BK184" s="49"/>
      <c r="BL184" s="48"/>
    </row>
    <row r="185" spans="1:64" ht="15">
      <c r="A185" s="64" t="s">
        <v>259</v>
      </c>
      <c r="B185" s="64" t="s">
        <v>238</v>
      </c>
      <c r="C185" s="65" t="s">
        <v>2928</v>
      </c>
      <c r="D185" s="66">
        <v>3.5833333333333335</v>
      </c>
      <c r="E185" s="67" t="s">
        <v>136</v>
      </c>
      <c r="F185" s="68">
        <v>31.6231884057971</v>
      </c>
      <c r="G185" s="65"/>
      <c r="H185" s="69"/>
      <c r="I185" s="70"/>
      <c r="J185" s="70"/>
      <c r="K185" s="34" t="s">
        <v>66</v>
      </c>
      <c r="L185" s="77">
        <v>185</v>
      </c>
      <c r="M185" s="77"/>
      <c r="N185" s="72"/>
      <c r="O185" s="79" t="s">
        <v>331</v>
      </c>
      <c r="P185" s="81">
        <v>43596.71476851852</v>
      </c>
      <c r="Q185" s="79" t="s">
        <v>385</v>
      </c>
      <c r="R185" s="79"/>
      <c r="S185" s="79"/>
      <c r="T185" s="79" t="s">
        <v>597</v>
      </c>
      <c r="U185" s="83" t="s">
        <v>663</v>
      </c>
      <c r="V185" s="83" t="s">
        <v>663</v>
      </c>
      <c r="W185" s="81">
        <v>43596.71476851852</v>
      </c>
      <c r="X185" s="83" t="s">
        <v>848</v>
      </c>
      <c r="Y185" s="79"/>
      <c r="Z185" s="79"/>
      <c r="AA185" s="85" t="s">
        <v>1089</v>
      </c>
      <c r="AB185" s="85" t="s">
        <v>1088</v>
      </c>
      <c r="AC185" s="79" t="b">
        <v>0</v>
      </c>
      <c r="AD185" s="79">
        <v>5</v>
      </c>
      <c r="AE185" s="85" t="s">
        <v>1245</v>
      </c>
      <c r="AF185" s="79" t="b">
        <v>0</v>
      </c>
      <c r="AG185" s="79" t="s">
        <v>1250</v>
      </c>
      <c r="AH185" s="79"/>
      <c r="AI185" s="85" t="s">
        <v>1243</v>
      </c>
      <c r="AJ185" s="79" t="b">
        <v>0</v>
      </c>
      <c r="AK185" s="79">
        <v>3</v>
      </c>
      <c r="AL185" s="85" t="s">
        <v>1243</v>
      </c>
      <c r="AM185" s="79" t="s">
        <v>1258</v>
      </c>
      <c r="AN185" s="79" t="b">
        <v>0</v>
      </c>
      <c r="AO185" s="85" t="s">
        <v>1088</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3</v>
      </c>
      <c r="BD185" s="48"/>
      <c r="BE185" s="49"/>
      <c r="BF185" s="48"/>
      <c r="BG185" s="49"/>
      <c r="BH185" s="48"/>
      <c r="BI185" s="49"/>
      <c r="BJ185" s="48"/>
      <c r="BK185" s="49"/>
      <c r="BL185" s="48"/>
    </row>
    <row r="186" spans="1:64" ht="15">
      <c r="A186" s="64" t="s">
        <v>259</v>
      </c>
      <c r="B186" s="64" t="s">
        <v>302</v>
      </c>
      <c r="C186" s="65" t="s">
        <v>2928</v>
      </c>
      <c r="D186" s="66">
        <v>3</v>
      </c>
      <c r="E186" s="67" t="s">
        <v>132</v>
      </c>
      <c r="F186" s="68">
        <v>32</v>
      </c>
      <c r="G186" s="65"/>
      <c r="H186" s="69"/>
      <c r="I186" s="70"/>
      <c r="J186" s="70"/>
      <c r="K186" s="34" t="s">
        <v>65</v>
      </c>
      <c r="L186" s="77">
        <v>186</v>
      </c>
      <c r="M186" s="77"/>
      <c r="N186" s="72"/>
      <c r="O186" s="79" t="s">
        <v>332</v>
      </c>
      <c r="P186" s="81">
        <v>43596.48292824074</v>
      </c>
      <c r="Q186" s="79" t="s">
        <v>386</v>
      </c>
      <c r="R186" s="79"/>
      <c r="S186" s="79"/>
      <c r="T186" s="79" t="s">
        <v>598</v>
      </c>
      <c r="U186" s="83" t="s">
        <v>664</v>
      </c>
      <c r="V186" s="83" t="s">
        <v>664</v>
      </c>
      <c r="W186" s="81">
        <v>43596.48292824074</v>
      </c>
      <c r="X186" s="83" t="s">
        <v>849</v>
      </c>
      <c r="Y186" s="79"/>
      <c r="Z186" s="79"/>
      <c r="AA186" s="85" t="s">
        <v>1090</v>
      </c>
      <c r="AB186" s="85" t="s">
        <v>1239</v>
      </c>
      <c r="AC186" s="79" t="b">
        <v>0</v>
      </c>
      <c r="AD186" s="79">
        <v>2</v>
      </c>
      <c r="AE186" s="85" t="s">
        <v>1246</v>
      </c>
      <c r="AF186" s="79" t="b">
        <v>0</v>
      </c>
      <c r="AG186" s="79" t="s">
        <v>1250</v>
      </c>
      <c r="AH186" s="79"/>
      <c r="AI186" s="85" t="s">
        <v>1243</v>
      </c>
      <c r="AJ186" s="79" t="b">
        <v>0</v>
      </c>
      <c r="AK186" s="79">
        <v>0</v>
      </c>
      <c r="AL186" s="85" t="s">
        <v>1243</v>
      </c>
      <c r="AM186" s="79" t="s">
        <v>1258</v>
      </c>
      <c r="AN186" s="79" t="b">
        <v>0</v>
      </c>
      <c r="AO186" s="85" t="s">
        <v>1239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259</v>
      </c>
      <c r="B187" s="64" t="s">
        <v>302</v>
      </c>
      <c r="C187" s="65" t="s">
        <v>2928</v>
      </c>
      <c r="D187" s="66">
        <v>3.5833333333333335</v>
      </c>
      <c r="E187" s="67" t="s">
        <v>136</v>
      </c>
      <c r="F187" s="68">
        <v>31.6231884057971</v>
      </c>
      <c r="G187" s="65"/>
      <c r="H187" s="69"/>
      <c r="I187" s="70"/>
      <c r="J187" s="70"/>
      <c r="K187" s="34" t="s">
        <v>65</v>
      </c>
      <c r="L187" s="77">
        <v>187</v>
      </c>
      <c r="M187" s="77"/>
      <c r="N187" s="72"/>
      <c r="O187" s="79" t="s">
        <v>331</v>
      </c>
      <c r="P187" s="81">
        <v>43596.70853009259</v>
      </c>
      <c r="Q187" s="79" t="s">
        <v>384</v>
      </c>
      <c r="R187" s="79"/>
      <c r="S187" s="79"/>
      <c r="T187" s="79" t="s">
        <v>596</v>
      </c>
      <c r="U187" s="83" t="s">
        <v>662</v>
      </c>
      <c r="V187" s="83" t="s">
        <v>662</v>
      </c>
      <c r="W187" s="81">
        <v>43596.70853009259</v>
      </c>
      <c r="X187" s="83" t="s">
        <v>847</v>
      </c>
      <c r="Y187" s="79"/>
      <c r="Z187" s="79"/>
      <c r="AA187" s="85" t="s">
        <v>1088</v>
      </c>
      <c r="AB187" s="79"/>
      <c r="AC187" s="79" t="b">
        <v>0</v>
      </c>
      <c r="AD187" s="79">
        <v>8</v>
      </c>
      <c r="AE187" s="85" t="s">
        <v>1243</v>
      </c>
      <c r="AF187" s="79" t="b">
        <v>0</v>
      </c>
      <c r="AG187" s="79" t="s">
        <v>1250</v>
      </c>
      <c r="AH187" s="79"/>
      <c r="AI187" s="85" t="s">
        <v>1243</v>
      </c>
      <c r="AJ187" s="79" t="b">
        <v>0</v>
      </c>
      <c r="AK187" s="79">
        <v>5</v>
      </c>
      <c r="AL187" s="85" t="s">
        <v>1243</v>
      </c>
      <c r="AM187" s="79" t="s">
        <v>1258</v>
      </c>
      <c r="AN187" s="79" t="b">
        <v>0</v>
      </c>
      <c r="AO187" s="85" t="s">
        <v>1088</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259</v>
      </c>
      <c r="B188" s="64" t="s">
        <v>302</v>
      </c>
      <c r="C188" s="65" t="s">
        <v>2928</v>
      </c>
      <c r="D188" s="66">
        <v>3.5833333333333335</v>
      </c>
      <c r="E188" s="67" t="s">
        <v>136</v>
      </c>
      <c r="F188" s="68">
        <v>31.6231884057971</v>
      </c>
      <c r="G188" s="65"/>
      <c r="H188" s="69"/>
      <c r="I188" s="70"/>
      <c r="J188" s="70"/>
      <c r="K188" s="34" t="s">
        <v>65</v>
      </c>
      <c r="L188" s="77">
        <v>188</v>
      </c>
      <c r="M188" s="77"/>
      <c r="N188" s="72"/>
      <c r="O188" s="79" t="s">
        <v>331</v>
      </c>
      <c r="P188" s="81">
        <v>43596.71476851852</v>
      </c>
      <c r="Q188" s="79" t="s">
        <v>385</v>
      </c>
      <c r="R188" s="79"/>
      <c r="S188" s="79"/>
      <c r="T188" s="79" t="s">
        <v>597</v>
      </c>
      <c r="U188" s="83" t="s">
        <v>663</v>
      </c>
      <c r="V188" s="83" t="s">
        <v>663</v>
      </c>
      <c r="W188" s="81">
        <v>43596.71476851852</v>
      </c>
      <c r="X188" s="83" t="s">
        <v>848</v>
      </c>
      <c r="Y188" s="79"/>
      <c r="Z188" s="79"/>
      <c r="AA188" s="85" t="s">
        <v>1089</v>
      </c>
      <c r="AB188" s="85" t="s">
        <v>1088</v>
      </c>
      <c r="AC188" s="79" t="b">
        <v>0</v>
      </c>
      <c r="AD188" s="79">
        <v>5</v>
      </c>
      <c r="AE188" s="85" t="s">
        <v>1245</v>
      </c>
      <c r="AF188" s="79" t="b">
        <v>0</v>
      </c>
      <c r="AG188" s="79" t="s">
        <v>1250</v>
      </c>
      <c r="AH188" s="79"/>
      <c r="AI188" s="85" t="s">
        <v>1243</v>
      </c>
      <c r="AJ188" s="79" t="b">
        <v>0</v>
      </c>
      <c r="AK188" s="79">
        <v>3</v>
      </c>
      <c r="AL188" s="85" t="s">
        <v>1243</v>
      </c>
      <c r="AM188" s="79" t="s">
        <v>1258</v>
      </c>
      <c r="AN188" s="79" t="b">
        <v>0</v>
      </c>
      <c r="AO188" s="85" t="s">
        <v>1088</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259</v>
      </c>
      <c r="B189" s="64" t="s">
        <v>303</v>
      </c>
      <c r="C189" s="65" t="s">
        <v>2928</v>
      </c>
      <c r="D189" s="66">
        <v>3.5833333333333335</v>
      </c>
      <c r="E189" s="67" t="s">
        <v>136</v>
      </c>
      <c r="F189" s="68">
        <v>31.6231884057971</v>
      </c>
      <c r="G189" s="65"/>
      <c r="H189" s="69"/>
      <c r="I189" s="70"/>
      <c r="J189" s="70"/>
      <c r="K189" s="34" t="s">
        <v>65</v>
      </c>
      <c r="L189" s="77">
        <v>189</v>
      </c>
      <c r="M189" s="77"/>
      <c r="N189" s="72"/>
      <c r="O189" s="79" t="s">
        <v>331</v>
      </c>
      <c r="P189" s="81">
        <v>43596.70853009259</v>
      </c>
      <c r="Q189" s="79" t="s">
        <v>384</v>
      </c>
      <c r="R189" s="79"/>
      <c r="S189" s="79"/>
      <c r="T189" s="79" t="s">
        <v>596</v>
      </c>
      <c r="U189" s="83" t="s">
        <v>662</v>
      </c>
      <c r="V189" s="83" t="s">
        <v>662</v>
      </c>
      <c r="W189" s="81">
        <v>43596.70853009259</v>
      </c>
      <c r="X189" s="83" t="s">
        <v>847</v>
      </c>
      <c r="Y189" s="79"/>
      <c r="Z189" s="79"/>
      <c r="AA189" s="85" t="s">
        <v>1088</v>
      </c>
      <c r="AB189" s="79"/>
      <c r="AC189" s="79" t="b">
        <v>0</v>
      </c>
      <c r="AD189" s="79">
        <v>8</v>
      </c>
      <c r="AE189" s="85" t="s">
        <v>1243</v>
      </c>
      <c r="AF189" s="79" t="b">
        <v>0</v>
      </c>
      <c r="AG189" s="79" t="s">
        <v>1250</v>
      </c>
      <c r="AH189" s="79"/>
      <c r="AI189" s="85" t="s">
        <v>1243</v>
      </c>
      <c r="AJ189" s="79" t="b">
        <v>0</v>
      </c>
      <c r="AK189" s="79">
        <v>5</v>
      </c>
      <c r="AL189" s="85" t="s">
        <v>1243</v>
      </c>
      <c r="AM189" s="79" t="s">
        <v>1258</v>
      </c>
      <c r="AN189" s="79" t="b">
        <v>0</v>
      </c>
      <c r="AO189" s="85" t="s">
        <v>1088</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259</v>
      </c>
      <c r="B190" s="64" t="s">
        <v>303</v>
      </c>
      <c r="C190" s="65" t="s">
        <v>2928</v>
      </c>
      <c r="D190" s="66">
        <v>3.5833333333333335</v>
      </c>
      <c r="E190" s="67" t="s">
        <v>136</v>
      </c>
      <c r="F190" s="68">
        <v>31.6231884057971</v>
      </c>
      <c r="G190" s="65"/>
      <c r="H190" s="69"/>
      <c r="I190" s="70"/>
      <c r="J190" s="70"/>
      <c r="K190" s="34" t="s">
        <v>65</v>
      </c>
      <c r="L190" s="77">
        <v>190</v>
      </c>
      <c r="M190" s="77"/>
      <c r="N190" s="72"/>
      <c r="O190" s="79" t="s">
        <v>331</v>
      </c>
      <c r="P190" s="81">
        <v>43596.71476851852</v>
      </c>
      <c r="Q190" s="79" t="s">
        <v>385</v>
      </c>
      <c r="R190" s="79"/>
      <c r="S190" s="79"/>
      <c r="T190" s="79" t="s">
        <v>597</v>
      </c>
      <c r="U190" s="83" t="s">
        <v>663</v>
      </c>
      <c r="V190" s="83" t="s">
        <v>663</v>
      </c>
      <c r="W190" s="81">
        <v>43596.71476851852</v>
      </c>
      <c r="X190" s="83" t="s">
        <v>848</v>
      </c>
      <c r="Y190" s="79"/>
      <c r="Z190" s="79"/>
      <c r="AA190" s="85" t="s">
        <v>1089</v>
      </c>
      <c r="AB190" s="85" t="s">
        <v>1088</v>
      </c>
      <c r="AC190" s="79" t="b">
        <v>0</v>
      </c>
      <c r="AD190" s="79">
        <v>5</v>
      </c>
      <c r="AE190" s="85" t="s">
        <v>1245</v>
      </c>
      <c r="AF190" s="79" t="b">
        <v>0</v>
      </c>
      <c r="AG190" s="79" t="s">
        <v>1250</v>
      </c>
      <c r="AH190" s="79"/>
      <c r="AI190" s="85" t="s">
        <v>1243</v>
      </c>
      <c r="AJ190" s="79" t="b">
        <v>0</v>
      </c>
      <c r="AK190" s="79">
        <v>3</v>
      </c>
      <c r="AL190" s="85" t="s">
        <v>1243</v>
      </c>
      <c r="AM190" s="79" t="s">
        <v>1258</v>
      </c>
      <c r="AN190" s="79" t="b">
        <v>0</v>
      </c>
      <c r="AO190" s="85" t="s">
        <v>1088</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261</v>
      </c>
      <c r="B191" s="64" t="s">
        <v>259</v>
      </c>
      <c r="C191" s="65" t="s">
        <v>2928</v>
      </c>
      <c r="D191" s="66">
        <v>3.5833333333333335</v>
      </c>
      <c r="E191" s="67" t="s">
        <v>136</v>
      </c>
      <c r="F191" s="68">
        <v>31.6231884057971</v>
      </c>
      <c r="G191" s="65"/>
      <c r="H191" s="69"/>
      <c r="I191" s="70"/>
      <c r="J191" s="70"/>
      <c r="K191" s="34" t="s">
        <v>66</v>
      </c>
      <c r="L191" s="77">
        <v>191</v>
      </c>
      <c r="M191" s="77"/>
      <c r="N191" s="72"/>
      <c r="O191" s="79" t="s">
        <v>331</v>
      </c>
      <c r="P191" s="81">
        <v>43596.55648148148</v>
      </c>
      <c r="Q191" s="79" t="s">
        <v>346</v>
      </c>
      <c r="R191" s="79"/>
      <c r="S191" s="79"/>
      <c r="T191" s="79" t="s">
        <v>579</v>
      </c>
      <c r="U191" s="79"/>
      <c r="V191" s="83" t="s">
        <v>751</v>
      </c>
      <c r="W191" s="81">
        <v>43596.55648148148</v>
      </c>
      <c r="X191" s="83" t="s">
        <v>850</v>
      </c>
      <c r="Y191" s="79"/>
      <c r="Z191" s="79"/>
      <c r="AA191" s="85" t="s">
        <v>1091</v>
      </c>
      <c r="AB191" s="79"/>
      <c r="AC191" s="79" t="b">
        <v>0</v>
      </c>
      <c r="AD191" s="79">
        <v>0</v>
      </c>
      <c r="AE191" s="85" t="s">
        <v>1243</v>
      </c>
      <c r="AF191" s="79" t="b">
        <v>0</v>
      </c>
      <c r="AG191" s="79" t="s">
        <v>1250</v>
      </c>
      <c r="AH191" s="79"/>
      <c r="AI191" s="85" t="s">
        <v>1243</v>
      </c>
      <c r="AJ191" s="79" t="b">
        <v>0</v>
      </c>
      <c r="AK191" s="79">
        <v>7</v>
      </c>
      <c r="AL191" s="85" t="s">
        <v>1101</v>
      </c>
      <c r="AM191" s="79" t="s">
        <v>1257</v>
      </c>
      <c r="AN191" s="79" t="b">
        <v>0</v>
      </c>
      <c r="AO191" s="85" t="s">
        <v>1101</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3</v>
      </c>
      <c r="BC191" s="78" t="str">
        <f>REPLACE(INDEX(GroupVertices[Group],MATCH(Edges[[#This Row],[Vertex 2]],GroupVertices[Vertex],0)),1,1,"")</f>
        <v>1</v>
      </c>
      <c r="BD191" s="48">
        <v>0</v>
      </c>
      <c r="BE191" s="49">
        <v>0</v>
      </c>
      <c r="BF191" s="48">
        <v>0</v>
      </c>
      <c r="BG191" s="49">
        <v>0</v>
      </c>
      <c r="BH191" s="48">
        <v>0</v>
      </c>
      <c r="BI191" s="49">
        <v>0</v>
      </c>
      <c r="BJ191" s="48">
        <v>21</v>
      </c>
      <c r="BK191" s="49">
        <v>100</v>
      </c>
      <c r="BL191" s="48">
        <v>21</v>
      </c>
    </row>
    <row r="192" spans="1:64" ht="15">
      <c r="A192" s="64" t="s">
        <v>261</v>
      </c>
      <c r="B192" s="64" t="s">
        <v>259</v>
      </c>
      <c r="C192" s="65" t="s">
        <v>2928</v>
      </c>
      <c r="D192" s="66">
        <v>3.5833333333333335</v>
      </c>
      <c r="E192" s="67" t="s">
        <v>136</v>
      </c>
      <c r="F192" s="68">
        <v>31.6231884057971</v>
      </c>
      <c r="G192" s="65"/>
      <c r="H192" s="69"/>
      <c r="I192" s="70"/>
      <c r="J192" s="70"/>
      <c r="K192" s="34" t="s">
        <v>66</v>
      </c>
      <c r="L192" s="77">
        <v>192</v>
      </c>
      <c r="M192" s="77"/>
      <c r="N192" s="72"/>
      <c r="O192" s="79" t="s">
        <v>331</v>
      </c>
      <c r="P192" s="81">
        <v>43596.67637731481</v>
      </c>
      <c r="Q192" s="79" t="s">
        <v>344</v>
      </c>
      <c r="R192" s="79"/>
      <c r="S192" s="79"/>
      <c r="T192" s="79" t="s">
        <v>578</v>
      </c>
      <c r="U192" s="79"/>
      <c r="V192" s="83" t="s">
        <v>751</v>
      </c>
      <c r="W192" s="81">
        <v>43596.67637731481</v>
      </c>
      <c r="X192" s="83" t="s">
        <v>851</v>
      </c>
      <c r="Y192" s="79"/>
      <c r="Z192" s="79"/>
      <c r="AA192" s="85" t="s">
        <v>1092</v>
      </c>
      <c r="AB192" s="79"/>
      <c r="AC192" s="79" t="b">
        <v>0</v>
      </c>
      <c r="AD192" s="79">
        <v>0</v>
      </c>
      <c r="AE192" s="85" t="s">
        <v>1243</v>
      </c>
      <c r="AF192" s="79" t="b">
        <v>0</v>
      </c>
      <c r="AG192" s="79" t="s">
        <v>1250</v>
      </c>
      <c r="AH192" s="79"/>
      <c r="AI192" s="85" t="s">
        <v>1243</v>
      </c>
      <c r="AJ192" s="79" t="b">
        <v>0</v>
      </c>
      <c r="AK192" s="79">
        <v>6</v>
      </c>
      <c r="AL192" s="85" t="s">
        <v>1099</v>
      </c>
      <c r="AM192" s="79" t="s">
        <v>1259</v>
      </c>
      <c r="AN192" s="79" t="b">
        <v>0</v>
      </c>
      <c r="AO192" s="85" t="s">
        <v>1099</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3</v>
      </c>
      <c r="BC192" s="78" t="str">
        <f>REPLACE(INDEX(GroupVertices[Group],MATCH(Edges[[#This Row],[Vertex 2]],GroupVertices[Vertex],0)),1,1,"")</f>
        <v>1</v>
      </c>
      <c r="BD192" s="48">
        <v>0</v>
      </c>
      <c r="BE192" s="49">
        <v>0</v>
      </c>
      <c r="BF192" s="48">
        <v>0</v>
      </c>
      <c r="BG192" s="49">
        <v>0</v>
      </c>
      <c r="BH192" s="48">
        <v>0</v>
      </c>
      <c r="BI192" s="49">
        <v>0</v>
      </c>
      <c r="BJ192" s="48">
        <v>12</v>
      </c>
      <c r="BK192" s="49">
        <v>100</v>
      </c>
      <c r="BL192" s="48">
        <v>12</v>
      </c>
    </row>
    <row r="193" spans="1:64" ht="15">
      <c r="A193" s="64" t="s">
        <v>244</v>
      </c>
      <c r="B193" s="64" t="s">
        <v>261</v>
      </c>
      <c r="C193" s="65" t="s">
        <v>2928</v>
      </c>
      <c r="D193" s="66">
        <v>3</v>
      </c>
      <c r="E193" s="67" t="s">
        <v>132</v>
      </c>
      <c r="F193" s="68">
        <v>32</v>
      </c>
      <c r="G193" s="65"/>
      <c r="H193" s="69"/>
      <c r="I193" s="70"/>
      <c r="J193" s="70"/>
      <c r="K193" s="34" t="s">
        <v>65</v>
      </c>
      <c r="L193" s="77">
        <v>193</v>
      </c>
      <c r="M193" s="77"/>
      <c r="N193" s="72"/>
      <c r="O193" s="79" t="s">
        <v>331</v>
      </c>
      <c r="P193" s="81">
        <v>43596.43247685185</v>
      </c>
      <c r="Q193" s="79" t="s">
        <v>387</v>
      </c>
      <c r="R193" s="79"/>
      <c r="S193" s="79"/>
      <c r="T193" s="79" t="s">
        <v>596</v>
      </c>
      <c r="U193" s="79"/>
      <c r="V193" s="83" t="s">
        <v>735</v>
      </c>
      <c r="W193" s="81">
        <v>43596.43247685185</v>
      </c>
      <c r="X193" s="83" t="s">
        <v>852</v>
      </c>
      <c r="Y193" s="79"/>
      <c r="Z193" s="79"/>
      <c r="AA193" s="85" t="s">
        <v>1093</v>
      </c>
      <c r="AB193" s="79"/>
      <c r="AC193" s="79" t="b">
        <v>0</v>
      </c>
      <c r="AD193" s="79">
        <v>0</v>
      </c>
      <c r="AE193" s="85" t="s">
        <v>1243</v>
      </c>
      <c r="AF193" s="79" t="b">
        <v>0</v>
      </c>
      <c r="AG193" s="79" t="s">
        <v>1250</v>
      </c>
      <c r="AH193" s="79"/>
      <c r="AI193" s="85" t="s">
        <v>1243</v>
      </c>
      <c r="AJ193" s="79" t="b">
        <v>0</v>
      </c>
      <c r="AK193" s="79">
        <v>1</v>
      </c>
      <c r="AL193" s="85" t="s">
        <v>1100</v>
      </c>
      <c r="AM193" s="79" t="s">
        <v>1259</v>
      </c>
      <c r="AN193" s="79" t="b">
        <v>0</v>
      </c>
      <c r="AO193" s="85" t="s">
        <v>1100</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v>0</v>
      </c>
      <c r="BE193" s="49">
        <v>0</v>
      </c>
      <c r="BF193" s="48">
        <v>0</v>
      </c>
      <c r="BG193" s="49">
        <v>0</v>
      </c>
      <c r="BH193" s="48">
        <v>0</v>
      </c>
      <c r="BI193" s="49">
        <v>0</v>
      </c>
      <c r="BJ193" s="48">
        <v>14</v>
      </c>
      <c r="BK193" s="49">
        <v>100</v>
      </c>
      <c r="BL193" s="48">
        <v>14</v>
      </c>
    </row>
    <row r="194" spans="1:64" ht="15">
      <c r="A194" s="64" t="s">
        <v>262</v>
      </c>
      <c r="B194" s="64" t="s">
        <v>261</v>
      </c>
      <c r="C194" s="65" t="s">
        <v>2928</v>
      </c>
      <c r="D194" s="66">
        <v>3</v>
      </c>
      <c r="E194" s="67" t="s">
        <v>132</v>
      </c>
      <c r="F194" s="68">
        <v>32</v>
      </c>
      <c r="G194" s="65"/>
      <c r="H194" s="69"/>
      <c r="I194" s="70"/>
      <c r="J194" s="70"/>
      <c r="K194" s="34" t="s">
        <v>65</v>
      </c>
      <c r="L194" s="77">
        <v>194</v>
      </c>
      <c r="M194" s="77"/>
      <c r="N194" s="72"/>
      <c r="O194" s="79" t="s">
        <v>331</v>
      </c>
      <c r="P194" s="81">
        <v>43596.414722222224</v>
      </c>
      <c r="Q194" s="79" t="s">
        <v>388</v>
      </c>
      <c r="R194" s="79"/>
      <c r="S194" s="79"/>
      <c r="T194" s="79" t="s">
        <v>596</v>
      </c>
      <c r="U194" s="79"/>
      <c r="V194" s="83" t="s">
        <v>752</v>
      </c>
      <c r="W194" s="81">
        <v>43596.414722222224</v>
      </c>
      <c r="X194" s="83" t="s">
        <v>853</v>
      </c>
      <c r="Y194" s="79"/>
      <c r="Z194" s="79"/>
      <c r="AA194" s="85" t="s">
        <v>1094</v>
      </c>
      <c r="AB194" s="79"/>
      <c r="AC194" s="79" t="b">
        <v>0</v>
      </c>
      <c r="AD194" s="79">
        <v>0</v>
      </c>
      <c r="AE194" s="85" t="s">
        <v>1243</v>
      </c>
      <c r="AF194" s="79" t="b">
        <v>1</v>
      </c>
      <c r="AG194" s="79" t="s">
        <v>1250</v>
      </c>
      <c r="AH194" s="79"/>
      <c r="AI194" s="85" t="s">
        <v>1254</v>
      </c>
      <c r="AJ194" s="79" t="b">
        <v>0</v>
      </c>
      <c r="AK194" s="79">
        <v>4</v>
      </c>
      <c r="AL194" s="85" t="s">
        <v>1098</v>
      </c>
      <c r="AM194" s="79" t="s">
        <v>1259</v>
      </c>
      <c r="AN194" s="79" t="b">
        <v>0</v>
      </c>
      <c r="AO194" s="85" t="s">
        <v>1098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240</v>
      </c>
      <c r="B195" s="64" t="s">
        <v>261</v>
      </c>
      <c r="C195" s="65" t="s">
        <v>2928</v>
      </c>
      <c r="D195" s="66">
        <v>3</v>
      </c>
      <c r="E195" s="67" t="s">
        <v>132</v>
      </c>
      <c r="F195" s="68">
        <v>32</v>
      </c>
      <c r="G195" s="65"/>
      <c r="H195" s="69"/>
      <c r="I195" s="70"/>
      <c r="J195" s="70"/>
      <c r="K195" s="34" t="s">
        <v>65</v>
      </c>
      <c r="L195" s="77">
        <v>195</v>
      </c>
      <c r="M195" s="77"/>
      <c r="N195" s="72"/>
      <c r="O195" s="79" t="s">
        <v>331</v>
      </c>
      <c r="P195" s="81">
        <v>43596.42085648148</v>
      </c>
      <c r="Q195" s="79" t="s">
        <v>388</v>
      </c>
      <c r="R195" s="79"/>
      <c r="S195" s="79"/>
      <c r="T195" s="79" t="s">
        <v>596</v>
      </c>
      <c r="U195" s="79"/>
      <c r="V195" s="83" t="s">
        <v>731</v>
      </c>
      <c r="W195" s="81">
        <v>43596.42085648148</v>
      </c>
      <c r="X195" s="83" t="s">
        <v>854</v>
      </c>
      <c r="Y195" s="79"/>
      <c r="Z195" s="79"/>
      <c r="AA195" s="85" t="s">
        <v>1095</v>
      </c>
      <c r="AB195" s="79"/>
      <c r="AC195" s="79" t="b">
        <v>0</v>
      </c>
      <c r="AD195" s="79">
        <v>0</v>
      </c>
      <c r="AE195" s="85" t="s">
        <v>1243</v>
      </c>
      <c r="AF195" s="79" t="b">
        <v>1</v>
      </c>
      <c r="AG195" s="79" t="s">
        <v>1250</v>
      </c>
      <c r="AH195" s="79"/>
      <c r="AI195" s="85" t="s">
        <v>1254</v>
      </c>
      <c r="AJ195" s="79" t="b">
        <v>0</v>
      </c>
      <c r="AK195" s="79">
        <v>4</v>
      </c>
      <c r="AL195" s="85" t="s">
        <v>1098</v>
      </c>
      <c r="AM195" s="79" t="s">
        <v>1257</v>
      </c>
      <c r="AN195" s="79" t="b">
        <v>0</v>
      </c>
      <c r="AO195" s="85" t="s">
        <v>1098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v>0</v>
      </c>
      <c r="BE195" s="49">
        <v>0</v>
      </c>
      <c r="BF195" s="48">
        <v>0</v>
      </c>
      <c r="BG195" s="49">
        <v>0</v>
      </c>
      <c r="BH195" s="48">
        <v>0</v>
      </c>
      <c r="BI195" s="49">
        <v>0</v>
      </c>
      <c r="BJ195" s="48">
        <v>14</v>
      </c>
      <c r="BK195" s="49">
        <v>100</v>
      </c>
      <c r="BL195" s="48">
        <v>14</v>
      </c>
    </row>
    <row r="196" spans="1:64" ht="15">
      <c r="A196" s="64" t="s">
        <v>241</v>
      </c>
      <c r="B196" s="64" t="s">
        <v>261</v>
      </c>
      <c r="C196" s="65" t="s">
        <v>2928</v>
      </c>
      <c r="D196" s="66">
        <v>3</v>
      </c>
      <c r="E196" s="67" t="s">
        <v>132</v>
      </c>
      <c r="F196" s="68">
        <v>32</v>
      </c>
      <c r="G196" s="65"/>
      <c r="H196" s="69"/>
      <c r="I196" s="70"/>
      <c r="J196" s="70"/>
      <c r="K196" s="34" t="s">
        <v>65</v>
      </c>
      <c r="L196" s="77">
        <v>196</v>
      </c>
      <c r="M196" s="77"/>
      <c r="N196" s="72"/>
      <c r="O196" s="79" t="s">
        <v>331</v>
      </c>
      <c r="P196" s="81">
        <v>43596.41887731481</v>
      </c>
      <c r="Q196" s="79" t="s">
        <v>388</v>
      </c>
      <c r="R196" s="79"/>
      <c r="S196" s="79"/>
      <c r="T196" s="79" t="s">
        <v>596</v>
      </c>
      <c r="U196" s="79"/>
      <c r="V196" s="83" t="s">
        <v>732</v>
      </c>
      <c r="W196" s="81">
        <v>43596.41887731481</v>
      </c>
      <c r="X196" s="83" t="s">
        <v>855</v>
      </c>
      <c r="Y196" s="79"/>
      <c r="Z196" s="79"/>
      <c r="AA196" s="85" t="s">
        <v>1096</v>
      </c>
      <c r="AB196" s="79"/>
      <c r="AC196" s="79" t="b">
        <v>0</v>
      </c>
      <c r="AD196" s="79">
        <v>0</v>
      </c>
      <c r="AE196" s="85" t="s">
        <v>1243</v>
      </c>
      <c r="AF196" s="79" t="b">
        <v>1</v>
      </c>
      <c r="AG196" s="79" t="s">
        <v>1250</v>
      </c>
      <c r="AH196" s="79"/>
      <c r="AI196" s="85" t="s">
        <v>1254</v>
      </c>
      <c r="AJ196" s="79" t="b">
        <v>0</v>
      </c>
      <c r="AK196" s="79">
        <v>4</v>
      </c>
      <c r="AL196" s="85" t="s">
        <v>1098</v>
      </c>
      <c r="AM196" s="79" t="s">
        <v>1257</v>
      </c>
      <c r="AN196" s="79" t="b">
        <v>0</v>
      </c>
      <c r="AO196" s="85" t="s">
        <v>1098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v>0</v>
      </c>
      <c r="BE196" s="49">
        <v>0</v>
      </c>
      <c r="BF196" s="48">
        <v>0</v>
      </c>
      <c r="BG196" s="49">
        <v>0</v>
      </c>
      <c r="BH196" s="48">
        <v>0</v>
      </c>
      <c r="BI196" s="49">
        <v>0</v>
      </c>
      <c r="BJ196" s="48">
        <v>14</v>
      </c>
      <c r="BK196" s="49">
        <v>100</v>
      </c>
      <c r="BL196" s="48">
        <v>14</v>
      </c>
    </row>
    <row r="197" spans="1:64" ht="15">
      <c r="A197" s="64" t="s">
        <v>243</v>
      </c>
      <c r="B197" s="64" t="s">
        <v>261</v>
      </c>
      <c r="C197" s="65" t="s">
        <v>2928</v>
      </c>
      <c r="D197" s="66">
        <v>3</v>
      </c>
      <c r="E197" s="67" t="s">
        <v>132</v>
      </c>
      <c r="F197" s="68">
        <v>32</v>
      </c>
      <c r="G197" s="65"/>
      <c r="H197" s="69"/>
      <c r="I197" s="70"/>
      <c r="J197" s="70"/>
      <c r="K197" s="34" t="s">
        <v>65</v>
      </c>
      <c r="L197" s="77">
        <v>197</v>
      </c>
      <c r="M197" s="77"/>
      <c r="N197" s="72"/>
      <c r="O197" s="79" t="s">
        <v>331</v>
      </c>
      <c r="P197" s="81">
        <v>43596.41913194444</v>
      </c>
      <c r="Q197" s="79" t="s">
        <v>388</v>
      </c>
      <c r="R197" s="79"/>
      <c r="S197" s="79"/>
      <c r="T197" s="79" t="s">
        <v>596</v>
      </c>
      <c r="U197" s="79"/>
      <c r="V197" s="83" t="s">
        <v>734</v>
      </c>
      <c r="W197" s="81">
        <v>43596.41913194444</v>
      </c>
      <c r="X197" s="83" t="s">
        <v>856</v>
      </c>
      <c r="Y197" s="79"/>
      <c r="Z197" s="79"/>
      <c r="AA197" s="85" t="s">
        <v>1097</v>
      </c>
      <c r="AB197" s="79"/>
      <c r="AC197" s="79" t="b">
        <v>0</v>
      </c>
      <c r="AD197" s="79">
        <v>0</v>
      </c>
      <c r="AE197" s="85" t="s">
        <v>1243</v>
      </c>
      <c r="AF197" s="79" t="b">
        <v>1</v>
      </c>
      <c r="AG197" s="79" t="s">
        <v>1250</v>
      </c>
      <c r="AH197" s="79"/>
      <c r="AI197" s="85" t="s">
        <v>1254</v>
      </c>
      <c r="AJ197" s="79" t="b">
        <v>0</v>
      </c>
      <c r="AK197" s="79">
        <v>4</v>
      </c>
      <c r="AL197" s="85" t="s">
        <v>1098</v>
      </c>
      <c r="AM197" s="79" t="s">
        <v>1259</v>
      </c>
      <c r="AN197" s="79" t="b">
        <v>0</v>
      </c>
      <c r="AO197" s="85" t="s">
        <v>1098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v>0</v>
      </c>
      <c r="BE197" s="49">
        <v>0</v>
      </c>
      <c r="BF197" s="48">
        <v>0</v>
      </c>
      <c r="BG197" s="49">
        <v>0</v>
      </c>
      <c r="BH197" s="48">
        <v>0</v>
      </c>
      <c r="BI197" s="49">
        <v>0</v>
      </c>
      <c r="BJ197" s="48">
        <v>14</v>
      </c>
      <c r="BK197" s="49">
        <v>100</v>
      </c>
      <c r="BL197" s="48">
        <v>14</v>
      </c>
    </row>
    <row r="198" spans="1:64" ht="15">
      <c r="A198" s="64" t="s">
        <v>259</v>
      </c>
      <c r="B198" s="64" t="s">
        <v>261</v>
      </c>
      <c r="C198" s="65" t="s">
        <v>2932</v>
      </c>
      <c r="D198" s="66">
        <v>6.5</v>
      </c>
      <c r="E198" s="67" t="s">
        <v>136</v>
      </c>
      <c r="F198" s="68">
        <v>29.73913043478261</v>
      </c>
      <c r="G198" s="65"/>
      <c r="H198" s="69"/>
      <c r="I198" s="70"/>
      <c r="J198" s="70"/>
      <c r="K198" s="34" t="s">
        <v>66</v>
      </c>
      <c r="L198" s="77">
        <v>198</v>
      </c>
      <c r="M198" s="77"/>
      <c r="N198" s="72"/>
      <c r="O198" s="79" t="s">
        <v>331</v>
      </c>
      <c r="P198" s="81">
        <v>43596.41261574074</v>
      </c>
      <c r="Q198" s="79" t="s">
        <v>389</v>
      </c>
      <c r="R198" s="83" t="s">
        <v>510</v>
      </c>
      <c r="S198" s="79" t="s">
        <v>557</v>
      </c>
      <c r="T198" s="79" t="s">
        <v>599</v>
      </c>
      <c r="U198" s="79"/>
      <c r="V198" s="83" t="s">
        <v>749</v>
      </c>
      <c r="W198" s="81">
        <v>43596.41261574074</v>
      </c>
      <c r="X198" s="83" t="s">
        <v>857</v>
      </c>
      <c r="Y198" s="79"/>
      <c r="Z198" s="79"/>
      <c r="AA198" s="85" t="s">
        <v>1098</v>
      </c>
      <c r="AB198" s="79"/>
      <c r="AC198" s="79" t="b">
        <v>0</v>
      </c>
      <c r="AD198" s="79">
        <v>7</v>
      </c>
      <c r="AE198" s="85" t="s">
        <v>1243</v>
      </c>
      <c r="AF198" s="79" t="b">
        <v>1</v>
      </c>
      <c r="AG198" s="79" t="s">
        <v>1250</v>
      </c>
      <c r="AH198" s="79"/>
      <c r="AI198" s="85" t="s">
        <v>1254</v>
      </c>
      <c r="AJ198" s="79" t="b">
        <v>0</v>
      </c>
      <c r="AK198" s="79">
        <v>4</v>
      </c>
      <c r="AL198" s="85" t="s">
        <v>1243</v>
      </c>
      <c r="AM198" s="79" t="s">
        <v>1258</v>
      </c>
      <c r="AN198" s="79" t="b">
        <v>0</v>
      </c>
      <c r="AO198" s="85" t="s">
        <v>1098</v>
      </c>
      <c r="AP198" s="79" t="s">
        <v>176</v>
      </c>
      <c r="AQ198" s="79">
        <v>0</v>
      </c>
      <c r="AR198" s="79">
        <v>0</v>
      </c>
      <c r="AS198" s="79"/>
      <c r="AT198" s="79"/>
      <c r="AU198" s="79"/>
      <c r="AV198" s="79"/>
      <c r="AW198" s="79"/>
      <c r="AX198" s="79"/>
      <c r="AY198" s="79"/>
      <c r="AZ198" s="79"/>
      <c r="BA198">
        <v>7</v>
      </c>
      <c r="BB198" s="78" t="str">
        <f>REPLACE(INDEX(GroupVertices[Group],MATCH(Edges[[#This Row],[Vertex 1]],GroupVertices[Vertex],0)),1,1,"")</f>
        <v>1</v>
      </c>
      <c r="BC198" s="78" t="str">
        <f>REPLACE(INDEX(GroupVertices[Group],MATCH(Edges[[#This Row],[Vertex 2]],GroupVertices[Vertex],0)),1,1,"")</f>
        <v>3</v>
      </c>
      <c r="BD198" s="48">
        <v>0</v>
      </c>
      <c r="BE198" s="49">
        <v>0</v>
      </c>
      <c r="BF198" s="48">
        <v>0</v>
      </c>
      <c r="BG198" s="49">
        <v>0</v>
      </c>
      <c r="BH198" s="48">
        <v>0</v>
      </c>
      <c r="BI198" s="49">
        <v>0</v>
      </c>
      <c r="BJ198" s="48">
        <v>20</v>
      </c>
      <c r="BK198" s="49">
        <v>100</v>
      </c>
      <c r="BL198" s="48">
        <v>20</v>
      </c>
    </row>
    <row r="199" spans="1:64" ht="15">
      <c r="A199" s="64" t="s">
        <v>259</v>
      </c>
      <c r="B199" s="64" t="s">
        <v>261</v>
      </c>
      <c r="C199" s="65" t="s">
        <v>2932</v>
      </c>
      <c r="D199" s="66">
        <v>6.5</v>
      </c>
      <c r="E199" s="67" t="s">
        <v>136</v>
      </c>
      <c r="F199" s="68">
        <v>29.73913043478261</v>
      </c>
      <c r="G199" s="65"/>
      <c r="H199" s="69"/>
      <c r="I199" s="70"/>
      <c r="J199" s="70"/>
      <c r="K199" s="34" t="s">
        <v>66</v>
      </c>
      <c r="L199" s="77">
        <v>199</v>
      </c>
      <c r="M199" s="77"/>
      <c r="N199" s="72"/>
      <c r="O199" s="79" t="s">
        <v>331</v>
      </c>
      <c r="P199" s="81">
        <v>43596.41792824074</v>
      </c>
      <c r="Q199" s="79" t="s">
        <v>390</v>
      </c>
      <c r="R199" s="79"/>
      <c r="S199" s="79"/>
      <c r="T199" s="79" t="s">
        <v>600</v>
      </c>
      <c r="U199" s="83" t="s">
        <v>665</v>
      </c>
      <c r="V199" s="83" t="s">
        <v>665</v>
      </c>
      <c r="W199" s="81">
        <v>43596.41792824074</v>
      </c>
      <c r="X199" s="83" t="s">
        <v>858</v>
      </c>
      <c r="Y199" s="79"/>
      <c r="Z199" s="79"/>
      <c r="AA199" s="85" t="s">
        <v>1099</v>
      </c>
      <c r="AB199" s="79"/>
      <c r="AC199" s="79" t="b">
        <v>0</v>
      </c>
      <c r="AD199" s="79">
        <v>8</v>
      </c>
      <c r="AE199" s="85" t="s">
        <v>1243</v>
      </c>
      <c r="AF199" s="79" t="b">
        <v>0</v>
      </c>
      <c r="AG199" s="79" t="s">
        <v>1250</v>
      </c>
      <c r="AH199" s="79"/>
      <c r="AI199" s="85" t="s">
        <v>1243</v>
      </c>
      <c r="AJ199" s="79" t="b">
        <v>0</v>
      </c>
      <c r="AK199" s="79">
        <v>6</v>
      </c>
      <c r="AL199" s="85" t="s">
        <v>1243</v>
      </c>
      <c r="AM199" s="79" t="s">
        <v>1258</v>
      </c>
      <c r="AN199" s="79" t="b">
        <v>0</v>
      </c>
      <c r="AO199" s="85" t="s">
        <v>1099</v>
      </c>
      <c r="AP199" s="79" t="s">
        <v>176</v>
      </c>
      <c r="AQ199" s="79">
        <v>0</v>
      </c>
      <c r="AR199" s="79">
        <v>0</v>
      </c>
      <c r="AS199" s="79"/>
      <c r="AT199" s="79"/>
      <c r="AU199" s="79"/>
      <c r="AV199" s="79"/>
      <c r="AW199" s="79"/>
      <c r="AX199" s="79"/>
      <c r="AY199" s="79"/>
      <c r="AZ199" s="79"/>
      <c r="BA199">
        <v>7</v>
      </c>
      <c r="BB199" s="78" t="str">
        <f>REPLACE(INDEX(GroupVertices[Group],MATCH(Edges[[#This Row],[Vertex 1]],GroupVertices[Vertex],0)),1,1,"")</f>
        <v>1</v>
      </c>
      <c r="BC199" s="78" t="str">
        <f>REPLACE(INDEX(GroupVertices[Group],MATCH(Edges[[#This Row],[Vertex 2]],GroupVertices[Vertex],0)),1,1,"")</f>
        <v>3</v>
      </c>
      <c r="BD199" s="48"/>
      <c r="BE199" s="49"/>
      <c r="BF199" s="48"/>
      <c r="BG199" s="49"/>
      <c r="BH199" s="48"/>
      <c r="BI199" s="49"/>
      <c r="BJ199" s="48"/>
      <c r="BK199" s="49"/>
      <c r="BL199" s="48"/>
    </row>
    <row r="200" spans="1:64" ht="15">
      <c r="A200" s="64" t="s">
        <v>259</v>
      </c>
      <c r="B200" s="64" t="s">
        <v>261</v>
      </c>
      <c r="C200" s="65" t="s">
        <v>2932</v>
      </c>
      <c r="D200" s="66">
        <v>6.5</v>
      </c>
      <c r="E200" s="67" t="s">
        <v>136</v>
      </c>
      <c r="F200" s="68">
        <v>29.73913043478261</v>
      </c>
      <c r="G200" s="65"/>
      <c r="H200" s="69"/>
      <c r="I200" s="70"/>
      <c r="J200" s="70"/>
      <c r="K200" s="34" t="s">
        <v>66</v>
      </c>
      <c r="L200" s="77">
        <v>200</v>
      </c>
      <c r="M200" s="77"/>
      <c r="N200" s="72"/>
      <c r="O200" s="79" t="s">
        <v>331</v>
      </c>
      <c r="P200" s="81">
        <v>43596.428622685184</v>
      </c>
      <c r="Q200" s="79" t="s">
        <v>391</v>
      </c>
      <c r="R200" s="79"/>
      <c r="S200" s="79"/>
      <c r="T200" s="79" t="s">
        <v>599</v>
      </c>
      <c r="U200" s="83" t="s">
        <v>666</v>
      </c>
      <c r="V200" s="83" t="s">
        <v>666</v>
      </c>
      <c r="W200" s="81">
        <v>43596.428622685184</v>
      </c>
      <c r="X200" s="83" t="s">
        <v>859</v>
      </c>
      <c r="Y200" s="79"/>
      <c r="Z200" s="79"/>
      <c r="AA200" s="85" t="s">
        <v>1100</v>
      </c>
      <c r="AB200" s="79"/>
      <c r="AC200" s="79" t="b">
        <v>0</v>
      </c>
      <c r="AD200" s="79">
        <v>3</v>
      </c>
      <c r="AE200" s="85" t="s">
        <v>1243</v>
      </c>
      <c r="AF200" s="79" t="b">
        <v>0</v>
      </c>
      <c r="AG200" s="79" t="s">
        <v>1250</v>
      </c>
      <c r="AH200" s="79"/>
      <c r="AI200" s="85" t="s">
        <v>1243</v>
      </c>
      <c r="AJ200" s="79" t="b">
        <v>0</v>
      </c>
      <c r="AK200" s="79">
        <v>1</v>
      </c>
      <c r="AL200" s="85" t="s">
        <v>1243</v>
      </c>
      <c r="AM200" s="79" t="s">
        <v>1258</v>
      </c>
      <c r="AN200" s="79" t="b">
        <v>0</v>
      </c>
      <c r="AO200" s="85" t="s">
        <v>1100</v>
      </c>
      <c r="AP200" s="79" t="s">
        <v>176</v>
      </c>
      <c r="AQ200" s="79">
        <v>0</v>
      </c>
      <c r="AR200" s="79">
        <v>0</v>
      </c>
      <c r="AS200" s="79"/>
      <c r="AT200" s="79"/>
      <c r="AU200" s="79"/>
      <c r="AV200" s="79"/>
      <c r="AW200" s="79"/>
      <c r="AX200" s="79"/>
      <c r="AY200" s="79"/>
      <c r="AZ200" s="79"/>
      <c r="BA200">
        <v>7</v>
      </c>
      <c r="BB200" s="78" t="str">
        <f>REPLACE(INDEX(GroupVertices[Group],MATCH(Edges[[#This Row],[Vertex 1]],GroupVertices[Vertex],0)),1,1,"")</f>
        <v>1</v>
      </c>
      <c r="BC200" s="78" t="str">
        <f>REPLACE(INDEX(GroupVertices[Group],MATCH(Edges[[#This Row],[Vertex 2]],GroupVertices[Vertex],0)),1,1,"")</f>
        <v>3</v>
      </c>
      <c r="BD200" s="48">
        <v>0</v>
      </c>
      <c r="BE200" s="49">
        <v>0</v>
      </c>
      <c r="BF200" s="48">
        <v>0</v>
      </c>
      <c r="BG200" s="49">
        <v>0</v>
      </c>
      <c r="BH200" s="48">
        <v>0</v>
      </c>
      <c r="BI200" s="49">
        <v>0</v>
      </c>
      <c r="BJ200" s="48">
        <v>20</v>
      </c>
      <c r="BK200" s="49">
        <v>100</v>
      </c>
      <c r="BL200" s="48">
        <v>20</v>
      </c>
    </row>
    <row r="201" spans="1:64" ht="15">
      <c r="A201" s="64" t="s">
        <v>259</v>
      </c>
      <c r="B201" s="64" t="s">
        <v>261</v>
      </c>
      <c r="C201" s="65" t="s">
        <v>2932</v>
      </c>
      <c r="D201" s="66">
        <v>6.5</v>
      </c>
      <c r="E201" s="67" t="s">
        <v>136</v>
      </c>
      <c r="F201" s="68">
        <v>29.73913043478261</v>
      </c>
      <c r="G201" s="65"/>
      <c r="H201" s="69"/>
      <c r="I201" s="70"/>
      <c r="J201" s="70"/>
      <c r="K201" s="34" t="s">
        <v>66</v>
      </c>
      <c r="L201" s="77">
        <v>201</v>
      </c>
      <c r="M201" s="77"/>
      <c r="N201" s="72"/>
      <c r="O201" s="79" t="s">
        <v>331</v>
      </c>
      <c r="P201" s="81">
        <v>43596.48292824074</v>
      </c>
      <c r="Q201" s="79" t="s">
        <v>386</v>
      </c>
      <c r="R201" s="79"/>
      <c r="S201" s="79"/>
      <c r="T201" s="79" t="s">
        <v>598</v>
      </c>
      <c r="U201" s="83" t="s">
        <v>664</v>
      </c>
      <c r="V201" s="83" t="s">
        <v>664</v>
      </c>
      <c r="W201" s="81">
        <v>43596.48292824074</v>
      </c>
      <c r="X201" s="83" t="s">
        <v>849</v>
      </c>
      <c r="Y201" s="79"/>
      <c r="Z201" s="79"/>
      <c r="AA201" s="85" t="s">
        <v>1090</v>
      </c>
      <c r="AB201" s="85" t="s">
        <v>1239</v>
      </c>
      <c r="AC201" s="79" t="b">
        <v>0</v>
      </c>
      <c r="AD201" s="79">
        <v>2</v>
      </c>
      <c r="AE201" s="85" t="s">
        <v>1246</v>
      </c>
      <c r="AF201" s="79" t="b">
        <v>0</v>
      </c>
      <c r="AG201" s="79" t="s">
        <v>1250</v>
      </c>
      <c r="AH201" s="79"/>
      <c r="AI201" s="85" t="s">
        <v>1243</v>
      </c>
      <c r="AJ201" s="79" t="b">
        <v>0</v>
      </c>
      <c r="AK201" s="79">
        <v>0</v>
      </c>
      <c r="AL201" s="85" t="s">
        <v>1243</v>
      </c>
      <c r="AM201" s="79" t="s">
        <v>1258</v>
      </c>
      <c r="AN201" s="79" t="b">
        <v>0</v>
      </c>
      <c r="AO201" s="85" t="s">
        <v>1239</v>
      </c>
      <c r="AP201" s="79" t="s">
        <v>176</v>
      </c>
      <c r="AQ201" s="79">
        <v>0</v>
      </c>
      <c r="AR201" s="79">
        <v>0</v>
      </c>
      <c r="AS201" s="79"/>
      <c r="AT201" s="79"/>
      <c r="AU201" s="79"/>
      <c r="AV201" s="79"/>
      <c r="AW201" s="79"/>
      <c r="AX201" s="79"/>
      <c r="AY201" s="79"/>
      <c r="AZ201" s="79"/>
      <c r="BA201">
        <v>7</v>
      </c>
      <c r="BB201" s="78" t="str">
        <f>REPLACE(INDEX(GroupVertices[Group],MATCH(Edges[[#This Row],[Vertex 1]],GroupVertices[Vertex],0)),1,1,"")</f>
        <v>1</v>
      </c>
      <c r="BC201" s="78" t="str">
        <f>REPLACE(INDEX(GroupVertices[Group],MATCH(Edges[[#This Row],[Vertex 2]],GroupVertices[Vertex],0)),1,1,"")</f>
        <v>3</v>
      </c>
      <c r="BD201" s="48">
        <v>0</v>
      </c>
      <c r="BE201" s="49">
        <v>0</v>
      </c>
      <c r="BF201" s="48">
        <v>0</v>
      </c>
      <c r="BG201" s="49">
        <v>0</v>
      </c>
      <c r="BH201" s="48">
        <v>0</v>
      </c>
      <c r="BI201" s="49">
        <v>0</v>
      </c>
      <c r="BJ201" s="48">
        <v>34</v>
      </c>
      <c r="BK201" s="49">
        <v>100</v>
      </c>
      <c r="BL201" s="48">
        <v>34</v>
      </c>
    </row>
    <row r="202" spans="1:64" ht="15">
      <c r="A202" s="64" t="s">
        <v>259</v>
      </c>
      <c r="B202" s="64" t="s">
        <v>261</v>
      </c>
      <c r="C202" s="65" t="s">
        <v>2932</v>
      </c>
      <c r="D202" s="66">
        <v>6.5</v>
      </c>
      <c r="E202" s="67" t="s">
        <v>136</v>
      </c>
      <c r="F202" s="68">
        <v>29.73913043478261</v>
      </c>
      <c r="G202" s="65"/>
      <c r="H202" s="69"/>
      <c r="I202" s="70"/>
      <c r="J202" s="70"/>
      <c r="K202" s="34" t="s">
        <v>66</v>
      </c>
      <c r="L202" s="77">
        <v>202</v>
      </c>
      <c r="M202" s="77"/>
      <c r="N202" s="72"/>
      <c r="O202" s="79" t="s">
        <v>331</v>
      </c>
      <c r="P202" s="81">
        <v>43596.556296296294</v>
      </c>
      <c r="Q202" s="79" t="s">
        <v>392</v>
      </c>
      <c r="R202" s="79"/>
      <c r="S202" s="79"/>
      <c r="T202" s="79" t="s">
        <v>582</v>
      </c>
      <c r="U202" s="83" t="s">
        <v>667</v>
      </c>
      <c r="V202" s="83" t="s">
        <v>667</v>
      </c>
      <c r="W202" s="81">
        <v>43596.556296296294</v>
      </c>
      <c r="X202" s="83" t="s">
        <v>860</v>
      </c>
      <c r="Y202" s="79"/>
      <c r="Z202" s="79"/>
      <c r="AA202" s="85" t="s">
        <v>1101</v>
      </c>
      <c r="AB202" s="79"/>
      <c r="AC202" s="79" t="b">
        <v>0</v>
      </c>
      <c r="AD202" s="79">
        <v>11</v>
      </c>
      <c r="AE202" s="85" t="s">
        <v>1243</v>
      </c>
      <c r="AF202" s="79" t="b">
        <v>0</v>
      </c>
      <c r="AG202" s="79" t="s">
        <v>1250</v>
      </c>
      <c r="AH202" s="79"/>
      <c r="AI202" s="85" t="s">
        <v>1243</v>
      </c>
      <c r="AJ202" s="79" t="b">
        <v>0</v>
      </c>
      <c r="AK202" s="79">
        <v>7</v>
      </c>
      <c r="AL202" s="85" t="s">
        <v>1243</v>
      </c>
      <c r="AM202" s="79" t="s">
        <v>1258</v>
      </c>
      <c r="AN202" s="79" t="b">
        <v>0</v>
      </c>
      <c r="AO202" s="85" t="s">
        <v>1101</v>
      </c>
      <c r="AP202" s="79" t="s">
        <v>176</v>
      </c>
      <c r="AQ202" s="79">
        <v>0</v>
      </c>
      <c r="AR202" s="79">
        <v>0</v>
      </c>
      <c r="AS202" s="79"/>
      <c r="AT202" s="79"/>
      <c r="AU202" s="79"/>
      <c r="AV202" s="79"/>
      <c r="AW202" s="79"/>
      <c r="AX202" s="79"/>
      <c r="AY202" s="79"/>
      <c r="AZ202" s="79"/>
      <c r="BA202">
        <v>7</v>
      </c>
      <c r="BB202" s="78" t="str">
        <f>REPLACE(INDEX(GroupVertices[Group],MATCH(Edges[[#This Row],[Vertex 1]],GroupVertices[Vertex],0)),1,1,"")</f>
        <v>1</v>
      </c>
      <c r="BC202" s="78" t="str">
        <f>REPLACE(INDEX(GroupVertices[Group],MATCH(Edges[[#This Row],[Vertex 2]],GroupVertices[Vertex],0)),1,1,"")</f>
        <v>3</v>
      </c>
      <c r="BD202" s="48"/>
      <c r="BE202" s="49"/>
      <c r="BF202" s="48"/>
      <c r="BG202" s="49"/>
      <c r="BH202" s="48"/>
      <c r="BI202" s="49"/>
      <c r="BJ202" s="48"/>
      <c r="BK202" s="49"/>
      <c r="BL202" s="48"/>
    </row>
    <row r="203" spans="1:64" ht="15">
      <c r="A203" s="64" t="s">
        <v>259</v>
      </c>
      <c r="B203" s="64" t="s">
        <v>261</v>
      </c>
      <c r="C203" s="65" t="s">
        <v>2932</v>
      </c>
      <c r="D203" s="66">
        <v>6.5</v>
      </c>
      <c r="E203" s="67" t="s">
        <v>136</v>
      </c>
      <c r="F203" s="68">
        <v>29.73913043478261</v>
      </c>
      <c r="G203" s="65"/>
      <c r="H203" s="69"/>
      <c r="I203" s="70"/>
      <c r="J203" s="70"/>
      <c r="K203" s="34" t="s">
        <v>66</v>
      </c>
      <c r="L203" s="77">
        <v>203</v>
      </c>
      <c r="M203" s="77"/>
      <c r="N203" s="72"/>
      <c r="O203" s="79" t="s">
        <v>331</v>
      </c>
      <c r="P203" s="81">
        <v>43596.70853009259</v>
      </c>
      <c r="Q203" s="79" t="s">
        <v>384</v>
      </c>
      <c r="R203" s="79"/>
      <c r="S203" s="79"/>
      <c r="T203" s="79" t="s">
        <v>596</v>
      </c>
      <c r="U203" s="83" t="s">
        <v>662</v>
      </c>
      <c r="V203" s="83" t="s">
        <v>662</v>
      </c>
      <c r="W203" s="81">
        <v>43596.70853009259</v>
      </c>
      <c r="X203" s="83" t="s">
        <v>847</v>
      </c>
      <c r="Y203" s="79"/>
      <c r="Z203" s="79"/>
      <c r="AA203" s="85" t="s">
        <v>1088</v>
      </c>
      <c r="AB203" s="79"/>
      <c r="AC203" s="79" t="b">
        <v>0</v>
      </c>
      <c r="AD203" s="79">
        <v>8</v>
      </c>
      <c r="AE203" s="85" t="s">
        <v>1243</v>
      </c>
      <c r="AF203" s="79" t="b">
        <v>0</v>
      </c>
      <c r="AG203" s="79" t="s">
        <v>1250</v>
      </c>
      <c r="AH203" s="79"/>
      <c r="AI203" s="85" t="s">
        <v>1243</v>
      </c>
      <c r="AJ203" s="79" t="b">
        <v>0</v>
      </c>
      <c r="AK203" s="79">
        <v>5</v>
      </c>
      <c r="AL203" s="85" t="s">
        <v>1243</v>
      </c>
      <c r="AM203" s="79" t="s">
        <v>1258</v>
      </c>
      <c r="AN203" s="79" t="b">
        <v>0</v>
      </c>
      <c r="AO203" s="85" t="s">
        <v>1088</v>
      </c>
      <c r="AP203" s="79" t="s">
        <v>176</v>
      </c>
      <c r="AQ203" s="79">
        <v>0</v>
      </c>
      <c r="AR203" s="79">
        <v>0</v>
      </c>
      <c r="AS203" s="79"/>
      <c r="AT203" s="79"/>
      <c r="AU203" s="79"/>
      <c r="AV203" s="79"/>
      <c r="AW203" s="79"/>
      <c r="AX203" s="79"/>
      <c r="AY203" s="79"/>
      <c r="AZ203" s="79"/>
      <c r="BA203">
        <v>7</v>
      </c>
      <c r="BB203" s="78" t="str">
        <f>REPLACE(INDEX(GroupVertices[Group],MATCH(Edges[[#This Row],[Vertex 1]],GroupVertices[Vertex],0)),1,1,"")</f>
        <v>1</v>
      </c>
      <c r="BC203" s="78" t="str">
        <f>REPLACE(INDEX(GroupVertices[Group],MATCH(Edges[[#This Row],[Vertex 2]],GroupVertices[Vertex],0)),1,1,"")</f>
        <v>3</v>
      </c>
      <c r="BD203" s="48"/>
      <c r="BE203" s="49"/>
      <c r="BF203" s="48"/>
      <c r="BG203" s="49"/>
      <c r="BH203" s="48"/>
      <c r="BI203" s="49"/>
      <c r="BJ203" s="48"/>
      <c r="BK203" s="49"/>
      <c r="BL203" s="48"/>
    </row>
    <row r="204" spans="1:64" ht="15">
      <c r="A204" s="64" t="s">
        <v>259</v>
      </c>
      <c r="B204" s="64" t="s">
        <v>261</v>
      </c>
      <c r="C204" s="65" t="s">
        <v>2932</v>
      </c>
      <c r="D204" s="66">
        <v>6.5</v>
      </c>
      <c r="E204" s="67" t="s">
        <v>136</v>
      </c>
      <c r="F204" s="68">
        <v>29.73913043478261</v>
      </c>
      <c r="G204" s="65"/>
      <c r="H204" s="69"/>
      <c r="I204" s="70"/>
      <c r="J204" s="70"/>
      <c r="K204" s="34" t="s">
        <v>66</v>
      </c>
      <c r="L204" s="77">
        <v>204</v>
      </c>
      <c r="M204" s="77"/>
      <c r="N204" s="72"/>
      <c r="O204" s="79" t="s">
        <v>331</v>
      </c>
      <c r="P204" s="81">
        <v>43596.71476851852</v>
      </c>
      <c r="Q204" s="79" t="s">
        <v>385</v>
      </c>
      <c r="R204" s="79"/>
      <c r="S204" s="79"/>
      <c r="T204" s="79" t="s">
        <v>597</v>
      </c>
      <c r="U204" s="83" t="s">
        <v>663</v>
      </c>
      <c r="V204" s="83" t="s">
        <v>663</v>
      </c>
      <c r="W204" s="81">
        <v>43596.71476851852</v>
      </c>
      <c r="X204" s="83" t="s">
        <v>848</v>
      </c>
      <c r="Y204" s="79"/>
      <c r="Z204" s="79"/>
      <c r="AA204" s="85" t="s">
        <v>1089</v>
      </c>
      <c r="AB204" s="85" t="s">
        <v>1088</v>
      </c>
      <c r="AC204" s="79" t="b">
        <v>0</v>
      </c>
      <c r="AD204" s="79">
        <v>5</v>
      </c>
      <c r="AE204" s="85" t="s">
        <v>1245</v>
      </c>
      <c r="AF204" s="79" t="b">
        <v>0</v>
      </c>
      <c r="AG204" s="79" t="s">
        <v>1250</v>
      </c>
      <c r="AH204" s="79"/>
      <c r="AI204" s="85" t="s">
        <v>1243</v>
      </c>
      <c r="AJ204" s="79" t="b">
        <v>0</v>
      </c>
      <c r="AK204" s="79">
        <v>3</v>
      </c>
      <c r="AL204" s="85" t="s">
        <v>1243</v>
      </c>
      <c r="AM204" s="79" t="s">
        <v>1258</v>
      </c>
      <c r="AN204" s="79" t="b">
        <v>0</v>
      </c>
      <c r="AO204" s="85" t="s">
        <v>1088</v>
      </c>
      <c r="AP204" s="79" t="s">
        <v>176</v>
      </c>
      <c r="AQ204" s="79">
        <v>0</v>
      </c>
      <c r="AR204" s="79">
        <v>0</v>
      </c>
      <c r="AS204" s="79"/>
      <c r="AT204" s="79"/>
      <c r="AU204" s="79"/>
      <c r="AV204" s="79"/>
      <c r="AW204" s="79"/>
      <c r="AX204" s="79"/>
      <c r="AY204" s="79"/>
      <c r="AZ204" s="79"/>
      <c r="BA204">
        <v>7</v>
      </c>
      <c r="BB204" s="78" t="str">
        <f>REPLACE(INDEX(GroupVertices[Group],MATCH(Edges[[#This Row],[Vertex 1]],GroupVertices[Vertex],0)),1,1,"")</f>
        <v>1</v>
      </c>
      <c r="BC204" s="78" t="str">
        <f>REPLACE(INDEX(GroupVertices[Group],MATCH(Edges[[#This Row],[Vertex 2]],GroupVertices[Vertex],0)),1,1,"")</f>
        <v>3</v>
      </c>
      <c r="BD204" s="48"/>
      <c r="BE204" s="49"/>
      <c r="BF204" s="48"/>
      <c r="BG204" s="49"/>
      <c r="BH204" s="48"/>
      <c r="BI204" s="49"/>
      <c r="BJ204" s="48"/>
      <c r="BK204" s="49"/>
      <c r="BL204" s="48"/>
    </row>
    <row r="205" spans="1:64" ht="15">
      <c r="A205" s="64" t="s">
        <v>259</v>
      </c>
      <c r="B205" s="64" t="s">
        <v>304</v>
      </c>
      <c r="C205" s="65" t="s">
        <v>2928</v>
      </c>
      <c r="D205" s="66">
        <v>3.5833333333333335</v>
      </c>
      <c r="E205" s="67" t="s">
        <v>136</v>
      </c>
      <c r="F205" s="68">
        <v>31.6231884057971</v>
      </c>
      <c r="G205" s="65"/>
      <c r="H205" s="69"/>
      <c r="I205" s="70"/>
      <c r="J205" s="70"/>
      <c r="K205" s="34" t="s">
        <v>65</v>
      </c>
      <c r="L205" s="77">
        <v>205</v>
      </c>
      <c r="M205" s="77"/>
      <c r="N205" s="72"/>
      <c r="O205" s="79" t="s">
        <v>331</v>
      </c>
      <c r="P205" s="81">
        <v>43596.70853009259</v>
      </c>
      <c r="Q205" s="79" t="s">
        <v>384</v>
      </c>
      <c r="R205" s="79"/>
      <c r="S205" s="79"/>
      <c r="T205" s="79" t="s">
        <v>596</v>
      </c>
      <c r="U205" s="83" t="s">
        <v>662</v>
      </c>
      <c r="V205" s="83" t="s">
        <v>662</v>
      </c>
      <c r="W205" s="81">
        <v>43596.70853009259</v>
      </c>
      <c r="X205" s="83" t="s">
        <v>847</v>
      </c>
      <c r="Y205" s="79"/>
      <c r="Z205" s="79"/>
      <c r="AA205" s="85" t="s">
        <v>1088</v>
      </c>
      <c r="AB205" s="79"/>
      <c r="AC205" s="79" t="b">
        <v>0</v>
      </c>
      <c r="AD205" s="79">
        <v>8</v>
      </c>
      <c r="AE205" s="85" t="s">
        <v>1243</v>
      </c>
      <c r="AF205" s="79" t="b">
        <v>0</v>
      </c>
      <c r="AG205" s="79" t="s">
        <v>1250</v>
      </c>
      <c r="AH205" s="79"/>
      <c r="AI205" s="85" t="s">
        <v>1243</v>
      </c>
      <c r="AJ205" s="79" t="b">
        <v>0</v>
      </c>
      <c r="AK205" s="79">
        <v>5</v>
      </c>
      <c r="AL205" s="85" t="s">
        <v>1243</v>
      </c>
      <c r="AM205" s="79" t="s">
        <v>1258</v>
      </c>
      <c r="AN205" s="79" t="b">
        <v>0</v>
      </c>
      <c r="AO205" s="85" t="s">
        <v>1088</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259</v>
      </c>
      <c r="B206" s="64" t="s">
        <v>304</v>
      </c>
      <c r="C206" s="65" t="s">
        <v>2928</v>
      </c>
      <c r="D206" s="66">
        <v>3.5833333333333335</v>
      </c>
      <c r="E206" s="67" t="s">
        <v>136</v>
      </c>
      <c r="F206" s="68">
        <v>31.6231884057971</v>
      </c>
      <c r="G206" s="65"/>
      <c r="H206" s="69"/>
      <c r="I206" s="70"/>
      <c r="J206" s="70"/>
      <c r="K206" s="34" t="s">
        <v>65</v>
      </c>
      <c r="L206" s="77">
        <v>206</v>
      </c>
      <c r="M206" s="77"/>
      <c r="N206" s="72"/>
      <c r="O206" s="79" t="s">
        <v>331</v>
      </c>
      <c r="P206" s="81">
        <v>43596.71476851852</v>
      </c>
      <c r="Q206" s="79" t="s">
        <v>385</v>
      </c>
      <c r="R206" s="79"/>
      <c r="S206" s="79"/>
      <c r="T206" s="79" t="s">
        <v>597</v>
      </c>
      <c r="U206" s="83" t="s">
        <v>663</v>
      </c>
      <c r="V206" s="83" t="s">
        <v>663</v>
      </c>
      <c r="W206" s="81">
        <v>43596.71476851852</v>
      </c>
      <c r="X206" s="83" t="s">
        <v>848</v>
      </c>
      <c r="Y206" s="79"/>
      <c r="Z206" s="79"/>
      <c r="AA206" s="85" t="s">
        <v>1089</v>
      </c>
      <c r="AB206" s="85" t="s">
        <v>1088</v>
      </c>
      <c r="AC206" s="79" t="b">
        <v>0</v>
      </c>
      <c r="AD206" s="79">
        <v>5</v>
      </c>
      <c r="AE206" s="85" t="s">
        <v>1245</v>
      </c>
      <c r="AF206" s="79" t="b">
        <v>0</v>
      </c>
      <c r="AG206" s="79" t="s">
        <v>1250</v>
      </c>
      <c r="AH206" s="79"/>
      <c r="AI206" s="85" t="s">
        <v>1243</v>
      </c>
      <c r="AJ206" s="79" t="b">
        <v>0</v>
      </c>
      <c r="AK206" s="79">
        <v>3</v>
      </c>
      <c r="AL206" s="85" t="s">
        <v>1243</v>
      </c>
      <c r="AM206" s="79" t="s">
        <v>1258</v>
      </c>
      <c r="AN206" s="79" t="b">
        <v>0</v>
      </c>
      <c r="AO206" s="85" t="s">
        <v>1088</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244</v>
      </c>
      <c r="B207" s="64" t="s">
        <v>301</v>
      </c>
      <c r="C207" s="65" t="s">
        <v>2928</v>
      </c>
      <c r="D207" s="66">
        <v>3</v>
      </c>
      <c r="E207" s="67" t="s">
        <v>132</v>
      </c>
      <c r="F207" s="68">
        <v>32</v>
      </c>
      <c r="G207" s="65"/>
      <c r="H207" s="69"/>
      <c r="I207" s="70"/>
      <c r="J207" s="70"/>
      <c r="K207" s="34" t="s">
        <v>65</v>
      </c>
      <c r="L207" s="77">
        <v>207</v>
      </c>
      <c r="M207" s="77"/>
      <c r="N207" s="72"/>
      <c r="O207" s="79" t="s">
        <v>331</v>
      </c>
      <c r="P207" s="81">
        <v>43596.715625</v>
      </c>
      <c r="Q207" s="79" t="s">
        <v>350</v>
      </c>
      <c r="R207" s="79"/>
      <c r="S207" s="79"/>
      <c r="T207" s="79" t="s">
        <v>241</v>
      </c>
      <c r="U207" s="79"/>
      <c r="V207" s="83" t="s">
        <v>735</v>
      </c>
      <c r="W207" s="81">
        <v>43596.715625</v>
      </c>
      <c r="X207" s="83" t="s">
        <v>796</v>
      </c>
      <c r="Y207" s="79"/>
      <c r="Z207" s="79"/>
      <c r="AA207" s="85" t="s">
        <v>1037</v>
      </c>
      <c r="AB207" s="79"/>
      <c r="AC207" s="79" t="b">
        <v>0</v>
      </c>
      <c r="AD207" s="79">
        <v>0</v>
      </c>
      <c r="AE207" s="85" t="s">
        <v>1243</v>
      </c>
      <c r="AF207" s="79" t="b">
        <v>0</v>
      </c>
      <c r="AG207" s="79" t="s">
        <v>1250</v>
      </c>
      <c r="AH207" s="79"/>
      <c r="AI207" s="85" t="s">
        <v>1243</v>
      </c>
      <c r="AJ207" s="79" t="b">
        <v>0</v>
      </c>
      <c r="AK207" s="79">
        <v>5</v>
      </c>
      <c r="AL207" s="85" t="s">
        <v>1088</v>
      </c>
      <c r="AM207" s="79" t="s">
        <v>1259</v>
      </c>
      <c r="AN207" s="79" t="b">
        <v>0</v>
      </c>
      <c r="AO207" s="85" t="s">
        <v>1088</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v>0</v>
      </c>
      <c r="BE207" s="49">
        <v>0</v>
      </c>
      <c r="BF207" s="48">
        <v>0</v>
      </c>
      <c r="BG207" s="49">
        <v>0</v>
      </c>
      <c r="BH207" s="48">
        <v>0</v>
      </c>
      <c r="BI207" s="49">
        <v>0</v>
      </c>
      <c r="BJ207" s="48">
        <v>17</v>
      </c>
      <c r="BK207" s="49">
        <v>100</v>
      </c>
      <c r="BL207" s="48">
        <v>17</v>
      </c>
    </row>
    <row r="208" spans="1:64" ht="15">
      <c r="A208" s="64" t="s">
        <v>240</v>
      </c>
      <c r="B208" s="64" t="s">
        <v>301</v>
      </c>
      <c r="C208" s="65" t="s">
        <v>2928</v>
      </c>
      <c r="D208" s="66">
        <v>3.5833333333333335</v>
      </c>
      <c r="E208" s="67" t="s">
        <v>136</v>
      </c>
      <c r="F208" s="68">
        <v>31.6231884057971</v>
      </c>
      <c r="G208" s="65"/>
      <c r="H208" s="69"/>
      <c r="I208" s="70"/>
      <c r="J208" s="70"/>
      <c r="K208" s="34" t="s">
        <v>65</v>
      </c>
      <c r="L208" s="77">
        <v>208</v>
      </c>
      <c r="M208" s="77"/>
      <c r="N208" s="72"/>
      <c r="O208" s="79" t="s">
        <v>331</v>
      </c>
      <c r="P208" s="81">
        <v>43596.708703703705</v>
      </c>
      <c r="Q208" s="79" t="s">
        <v>350</v>
      </c>
      <c r="R208" s="79"/>
      <c r="S208" s="79"/>
      <c r="T208" s="79" t="s">
        <v>241</v>
      </c>
      <c r="U208" s="79"/>
      <c r="V208" s="83" t="s">
        <v>731</v>
      </c>
      <c r="W208" s="81">
        <v>43596.708703703705</v>
      </c>
      <c r="X208" s="83" t="s">
        <v>797</v>
      </c>
      <c r="Y208" s="79"/>
      <c r="Z208" s="79"/>
      <c r="AA208" s="85" t="s">
        <v>1038</v>
      </c>
      <c r="AB208" s="79"/>
      <c r="AC208" s="79" t="b">
        <v>0</v>
      </c>
      <c r="AD208" s="79">
        <v>0</v>
      </c>
      <c r="AE208" s="85" t="s">
        <v>1243</v>
      </c>
      <c r="AF208" s="79" t="b">
        <v>0</v>
      </c>
      <c r="AG208" s="79" t="s">
        <v>1250</v>
      </c>
      <c r="AH208" s="79"/>
      <c r="AI208" s="85" t="s">
        <v>1243</v>
      </c>
      <c r="AJ208" s="79" t="b">
        <v>0</v>
      </c>
      <c r="AK208" s="79">
        <v>5</v>
      </c>
      <c r="AL208" s="85" t="s">
        <v>1088</v>
      </c>
      <c r="AM208" s="79" t="s">
        <v>1257</v>
      </c>
      <c r="AN208" s="79" t="b">
        <v>0</v>
      </c>
      <c r="AO208" s="85" t="s">
        <v>1088</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3</v>
      </c>
      <c r="BC208" s="78" t="str">
        <f>REPLACE(INDEX(GroupVertices[Group],MATCH(Edges[[#This Row],[Vertex 2]],GroupVertices[Vertex],0)),1,1,"")</f>
        <v>3</v>
      </c>
      <c r="BD208" s="48">
        <v>0</v>
      </c>
      <c r="BE208" s="49">
        <v>0</v>
      </c>
      <c r="BF208" s="48">
        <v>0</v>
      </c>
      <c r="BG208" s="49">
        <v>0</v>
      </c>
      <c r="BH208" s="48">
        <v>0</v>
      </c>
      <c r="BI208" s="49">
        <v>0</v>
      </c>
      <c r="BJ208" s="48">
        <v>17</v>
      </c>
      <c r="BK208" s="49">
        <v>100</v>
      </c>
      <c r="BL208" s="48">
        <v>17</v>
      </c>
    </row>
    <row r="209" spans="1:64" ht="15">
      <c r="A209" s="64" t="s">
        <v>240</v>
      </c>
      <c r="B209" s="64" t="s">
        <v>301</v>
      </c>
      <c r="C209" s="65" t="s">
        <v>2928</v>
      </c>
      <c r="D209" s="66">
        <v>3.5833333333333335</v>
      </c>
      <c r="E209" s="67" t="s">
        <v>136</v>
      </c>
      <c r="F209" s="68">
        <v>31.6231884057971</v>
      </c>
      <c r="G209" s="65"/>
      <c r="H209" s="69"/>
      <c r="I209" s="70"/>
      <c r="J209" s="70"/>
      <c r="K209" s="34" t="s">
        <v>65</v>
      </c>
      <c r="L209" s="77">
        <v>209</v>
      </c>
      <c r="M209" s="77"/>
      <c r="N209" s="72"/>
      <c r="O209" s="79" t="s">
        <v>331</v>
      </c>
      <c r="P209" s="81">
        <v>43596.75332175926</v>
      </c>
      <c r="Q209" s="79" t="s">
        <v>349</v>
      </c>
      <c r="R209" s="79"/>
      <c r="S209" s="79"/>
      <c r="T209" s="79" t="s">
        <v>241</v>
      </c>
      <c r="U209" s="79"/>
      <c r="V209" s="83" t="s">
        <v>731</v>
      </c>
      <c r="W209" s="81">
        <v>43596.75332175926</v>
      </c>
      <c r="X209" s="83" t="s">
        <v>792</v>
      </c>
      <c r="Y209" s="79"/>
      <c r="Z209" s="79"/>
      <c r="AA209" s="85" t="s">
        <v>1033</v>
      </c>
      <c r="AB209" s="79"/>
      <c r="AC209" s="79" t="b">
        <v>0</v>
      </c>
      <c r="AD209" s="79">
        <v>0</v>
      </c>
      <c r="AE209" s="85" t="s">
        <v>1243</v>
      </c>
      <c r="AF209" s="79" t="b">
        <v>0</v>
      </c>
      <c r="AG209" s="79" t="s">
        <v>1250</v>
      </c>
      <c r="AH209" s="79"/>
      <c r="AI209" s="85" t="s">
        <v>1243</v>
      </c>
      <c r="AJ209" s="79" t="b">
        <v>0</v>
      </c>
      <c r="AK209" s="79">
        <v>3</v>
      </c>
      <c r="AL209" s="85" t="s">
        <v>1089</v>
      </c>
      <c r="AM209" s="79" t="s">
        <v>1257</v>
      </c>
      <c r="AN209" s="79" t="b">
        <v>0</v>
      </c>
      <c r="AO209" s="85" t="s">
        <v>1089</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3</v>
      </c>
      <c r="BC209" s="78" t="str">
        <f>REPLACE(INDEX(GroupVertices[Group],MATCH(Edges[[#This Row],[Vertex 2]],GroupVertices[Vertex],0)),1,1,"")</f>
        <v>3</v>
      </c>
      <c r="BD209" s="48">
        <v>0</v>
      </c>
      <c r="BE209" s="49">
        <v>0</v>
      </c>
      <c r="BF209" s="48">
        <v>0</v>
      </c>
      <c r="BG209" s="49">
        <v>0</v>
      </c>
      <c r="BH209" s="48">
        <v>0</v>
      </c>
      <c r="BI209" s="49">
        <v>0</v>
      </c>
      <c r="BJ209" s="48">
        <v>15</v>
      </c>
      <c r="BK209" s="49">
        <v>100</v>
      </c>
      <c r="BL209" s="48">
        <v>15</v>
      </c>
    </row>
    <row r="210" spans="1:64" ht="15">
      <c r="A210" s="64" t="s">
        <v>241</v>
      </c>
      <c r="B210" s="64" t="s">
        <v>301</v>
      </c>
      <c r="C210" s="65" t="s">
        <v>2928</v>
      </c>
      <c r="D210" s="66">
        <v>3.5833333333333335</v>
      </c>
      <c r="E210" s="67" t="s">
        <v>136</v>
      </c>
      <c r="F210" s="68">
        <v>31.6231884057971</v>
      </c>
      <c r="G210" s="65"/>
      <c r="H210" s="69"/>
      <c r="I210" s="70"/>
      <c r="J210" s="70"/>
      <c r="K210" s="34" t="s">
        <v>65</v>
      </c>
      <c r="L210" s="77">
        <v>210</v>
      </c>
      <c r="M210" s="77"/>
      <c r="N210" s="72"/>
      <c r="O210" s="79" t="s">
        <v>331</v>
      </c>
      <c r="P210" s="81">
        <v>43596.75714120371</v>
      </c>
      <c r="Q210" s="79" t="s">
        <v>350</v>
      </c>
      <c r="R210" s="79"/>
      <c r="S210" s="79"/>
      <c r="T210" s="79" t="s">
        <v>241</v>
      </c>
      <c r="U210" s="79"/>
      <c r="V210" s="83" t="s">
        <v>732</v>
      </c>
      <c r="W210" s="81">
        <v>43596.75714120371</v>
      </c>
      <c r="X210" s="83" t="s">
        <v>798</v>
      </c>
      <c r="Y210" s="79"/>
      <c r="Z210" s="79"/>
      <c r="AA210" s="85" t="s">
        <v>1039</v>
      </c>
      <c r="AB210" s="79"/>
      <c r="AC210" s="79" t="b">
        <v>0</v>
      </c>
      <c r="AD210" s="79">
        <v>0</v>
      </c>
      <c r="AE210" s="85" t="s">
        <v>1243</v>
      </c>
      <c r="AF210" s="79" t="b">
        <v>0</v>
      </c>
      <c r="AG210" s="79" t="s">
        <v>1250</v>
      </c>
      <c r="AH210" s="79"/>
      <c r="AI210" s="85" t="s">
        <v>1243</v>
      </c>
      <c r="AJ210" s="79" t="b">
        <v>0</v>
      </c>
      <c r="AK210" s="79">
        <v>5</v>
      </c>
      <c r="AL210" s="85" t="s">
        <v>1088</v>
      </c>
      <c r="AM210" s="79" t="s">
        <v>1257</v>
      </c>
      <c r="AN210" s="79" t="b">
        <v>0</v>
      </c>
      <c r="AO210" s="85" t="s">
        <v>1088</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3</v>
      </c>
      <c r="BC210" s="78" t="str">
        <f>REPLACE(INDEX(GroupVertices[Group],MATCH(Edges[[#This Row],[Vertex 2]],GroupVertices[Vertex],0)),1,1,"")</f>
        <v>3</v>
      </c>
      <c r="BD210" s="48">
        <v>0</v>
      </c>
      <c r="BE210" s="49">
        <v>0</v>
      </c>
      <c r="BF210" s="48">
        <v>0</v>
      </c>
      <c r="BG210" s="49">
        <v>0</v>
      </c>
      <c r="BH210" s="48">
        <v>0</v>
      </c>
      <c r="BI210" s="49">
        <v>0</v>
      </c>
      <c r="BJ210" s="48">
        <v>17</v>
      </c>
      <c r="BK210" s="49">
        <v>100</v>
      </c>
      <c r="BL210" s="48">
        <v>17</v>
      </c>
    </row>
    <row r="211" spans="1:64" ht="15">
      <c r="A211" s="64" t="s">
        <v>241</v>
      </c>
      <c r="B211" s="64" t="s">
        <v>301</v>
      </c>
      <c r="C211" s="65" t="s">
        <v>2928</v>
      </c>
      <c r="D211" s="66">
        <v>3.5833333333333335</v>
      </c>
      <c r="E211" s="67" t="s">
        <v>136</v>
      </c>
      <c r="F211" s="68">
        <v>31.6231884057971</v>
      </c>
      <c r="G211" s="65"/>
      <c r="H211" s="69"/>
      <c r="I211" s="70"/>
      <c r="J211" s="70"/>
      <c r="K211" s="34" t="s">
        <v>65</v>
      </c>
      <c r="L211" s="77">
        <v>211</v>
      </c>
      <c r="M211" s="77"/>
      <c r="N211" s="72"/>
      <c r="O211" s="79" t="s">
        <v>331</v>
      </c>
      <c r="P211" s="81">
        <v>43596.75733796296</v>
      </c>
      <c r="Q211" s="79" t="s">
        <v>349</v>
      </c>
      <c r="R211" s="79"/>
      <c r="S211" s="79"/>
      <c r="T211" s="79" t="s">
        <v>241</v>
      </c>
      <c r="U211" s="79"/>
      <c r="V211" s="83" t="s">
        <v>732</v>
      </c>
      <c r="W211" s="81">
        <v>43596.75733796296</v>
      </c>
      <c r="X211" s="83" t="s">
        <v>793</v>
      </c>
      <c r="Y211" s="79"/>
      <c r="Z211" s="79"/>
      <c r="AA211" s="85" t="s">
        <v>1034</v>
      </c>
      <c r="AB211" s="79"/>
      <c r="AC211" s="79" t="b">
        <v>0</v>
      </c>
      <c r="AD211" s="79">
        <v>0</v>
      </c>
      <c r="AE211" s="85" t="s">
        <v>1243</v>
      </c>
      <c r="AF211" s="79" t="b">
        <v>0</v>
      </c>
      <c r="AG211" s="79" t="s">
        <v>1250</v>
      </c>
      <c r="AH211" s="79"/>
      <c r="AI211" s="85" t="s">
        <v>1243</v>
      </c>
      <c r="AJ211" s="79" t="b">
        <v>0</v>
      </c>
      <c r="AK211" s="79">
        <v>3</v>
      </c>
      <c r="AL211" s="85" t="s">
        <v>1089</v>
      </c>
      <c r="AM211" s="79" t="s">
        <v>1257</v>
      </c>
      <c r="AN211" s="79" t="b">
        <v>0</v>
      </c>
      <c r="AO211" s="85" t="s">
        <v>1089</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3</v>
      </c>
      <c r="BC211" s="78" t="str">
        <f>REPLACE(INDEX(GroupVertices[Group],MATCH(Edges[[#This Row],[Vertex 2]],GroupVertices[Vertex],0)),1,1,"")</f>
        <v>3</v>
      </c>
      <c r="BD211" s="48">
        <v>0</v>
      </c>
      <c r="BE211" s="49">
        <v>0</v>
      </c>
      <c r="BF211" s="48">
        <v>0</v>
      </c>
      <c r="BG211" s="49">
        <v>0</v>
      </c>
      <c r="BH211" s="48">
        <v>0</v>
      </c>
      <c r="BI211" s="49">
        <v>0</v>
      </c>
      <c r="BJ211" s="48">
        <v>15</v>
      </c>
      <c r="BK211" s="49">
        <v>100</v>
      </c>
      <c r="BL211" s="48">
        <v>15</v>
      </c>
    </row>
    <row r="212" spans="1:64" ht="15">
      <c r="A212" s="64" t="s">
        <v>243</v>
      </c>
      <c r="B212" s="64" t="s">
        <v>301</v>
      </c>
      <c r="C212" s="65" t="s">
        <v>2928</v>
      </c>
      <c r="D212" s="66">
        <v>3.5833333333333335</v>
      </c>
      <c r="E212" s="67" t="s">
        <v>136</v>
      </c>
      <c r="F212" s="68">
        <v>31.6231884057971</v>
      </c>
      <c r="G212" s="65"/>
      <c r="H212" s="69"/>
      <c r="I212" s="70"/>
      <c r="J212" s="70"/>
      <c r="K212" s="34" t="s">
        <v>65</v>
      </c>
      <c r="L212" s="77">
        <v>212</v>
      </c>
      <c r="M212" s="77"/>
      <c r="N212" s="72"/>
      <c r="O212" s="79" t="s">
        <v>331</v>
      </c>
      <c r="P212" s="81">
        <v>43596.74909722222</v>
      </c>
      <c r="Q212" s="79" t="s">
        <v>349</v>
      </c>
      <c r="R212" s="79"/>
      <c r="S212" s="79"/>
      <c r="T212" s="79" t="s">
        <v>241</v>
      </c>
      <c r="U212" s="79"/>
      <c r="V212" s="83" t="s">
        <v>734</v>
      </c>
      <c r="W212" s="81">
        <v>43596.74909722222</v>
      </c>
      <c r="X212" s="83" t="s">
        <v>794</v>
      </c>
      <c r="Y212" s="79"/>
      <c r="Z212" s="79"/>
      <c r="AA212" s="85" t="s">
        <v>1035</v>
      </c>
      <c r="AB212" s="79"/>
      <c r="AC212" s="79" t="b">
        <v>0</v>
      </c>
      <c r="AD212" s="79">
        <v>0</v>
      </c>
      <c r="AE212" s="85" t="s">
        <v>1243</v>
      </c>
      <c r="AF212" s="79" t="b">
        <v>0</v>
      </c>
      <c r="AG212" s="79" t="s">
        <v>1250</v>
      </c>
      <c r="AH212" s="79"/>
      <c r="AI212" s="85" t="s">
        <v>1243</v>
      </c>
      <c r="AJ212" s="79" t="b">
        <v>0</v>
      </c>
      <c r="AK212" s="79">
        <v>3</v>
      </c>
      <c r="AL212" s="85" t="s">
        <v>1089</v>
      </c>
      <c r="AM212" s="79" t="s">
        <v>1259</v>
      </c>
      <c r="AN212" s="79" t="b">
        <v>0</v>
      </c>
      <c r="AO212" s="85" t="s">
        <v>1089</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3</v>
      </c>
      <c r="BC212" s="78" t="str">
        <f>REPLACE(INDEX(GroupVertices[Group],MATCH(Edges[[#This Row],[Vertex 2]],GroupVertices[Vertex],0)),1,1,"")</f>
        <v>3</v>
      </c>
      <c r="BD212" s="48">
        <v>0</v>
      </c>
      <c r="BE212" s="49">
        <v>0</v>
      </c>
      <c r="BF212" s="48">
        <v>0</v>
      </c>
      <c r="BG212" s="49">
        <v>0</v>
      </c>
      <c r="BH212" s="48">
        <v>0</v>
      </c>
      <c r="BI212" s="49">
        <v>0</v>
      </c>
      <c r="BJ212" s="48">
        <v>15</v>
      </c>
      <c r="BK212" s="49">
        <v>100</v>
      </c>
      <c r="BL212" s="48">
        <v>15</v>
      </c>
    </row>
    <row r="213" spans="1:64" ht="15">
      <c r="A213" s="64" t="s">
        <v>243</v>
      </c>
      <c r="B213" s="64" t="s">
        <v>301</v>
      </c>
      <c r="C213" s="65" t="s">
        <v>2928</v>
      </c>
      <c r="D213" s="66">
        <v>3.5833333333333335</v>
      </c>
      <c r="E213" s="67" t="s">
        <v>136</v>
      </c>
      <c r="F213" s="68">
        <v>31.6231884057971</v>
      </c>
      <c r="G213" s="65"/>
      <c r="H213" s="69"/>
      <c r="I213" s="70"/>
      <c r="J213" s="70"/>
      <c r="K213" s="34" t="s">
        <v>65</v>
      </c>
      <c r="L213" s="77">
        <v>213</v>
      </c>
      <c r="M213" s="77"/>
      <c r="N213" s="72"/>
      <c r="O213" s="79" t="s">
        <v>331</v>
      </c>
      <c r="P213" s="81">
        <v>43596.749375</v>
      </c>
      <c r="Q213" s="79" t="s">
        <v>350</v>
      </c>
      <c r="R213" s="79"/>
      <c r="S213" s="79"/>
      <c r="T213" s="79" t="s">
        <v>241</v>
      </c>
      <c r="U213" s="79"/>
      <c r="V213" s="83" t="s">
        <v>734</v>
      </c>
      <c r="W213" s="81">
        <v>43596.749375</v>
      </c>
      <c r="X213" s="83" t="s">
        <v>799</v>
      </c>
      <c r="Y213" s="79"/>
      <c r="Z213" s="79"/>
      <c r="AA213" s="85" t="s">
        <v>1040</v>
      </c>
      <c r="AB213" s="79"/>
      <c r="AC213" s="79" t="b">
        <v>0</v>
      </c>
      <c r="AD213" s="79">
        <v>0</v>
      </c>
      <c r="AE213" s="85" t="s">
        <v>1243</v>
      </c>
      <c r="AF213" s="79" t="b">
        <v>0</v>
      </c>
      <c r="AG213" s="79" t="s">
        <v>1250</v>
      </c>
      <c r="AH213" s="79"/>
      <c r="AI213" s="85" t="s">
        <v>1243</v>
      </c>
      <c r="AJ213" s="79" t="b">
        <v>0</v>
      </c>
      <c r="AK213" s="79">
        <v>5</v>
      </c>
      <c r="AL213" s="85" t="s">
        <v>1088</v>
      </c>
      <c r="AM213" s="79" t="s">
        <v>1259</v>
      </c>
      <c r="AN213" s="79" t="b">
        <v>0</v>
      </c>
      <c r="AO213" s="85" t="s">
        <v>1088</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3</v>
      </c>
      <c r="BC213" s="78" t="str">
        <f>REPLACE(INDEX(GroupVertices[Group],MATCH(Edges[[#This Row],[Vertex 2]],GroupVertices[Vertex],0)),1,1,"")</f>
        <v>3</v>
      </c>
      <c r="BD213" s="48">
        <v>0</v>
      </c>
      <c r="BE213" s="49">
        <v>0</v>
      </c>
      <c r="BF213" s="48">
        <v>0</v>
      </c>
      <c r="BG213" s="49">
        <v>0</v>
      </c>
      <c r="BH213" s="48">
        <v>0</v>
      </c>
      <c r="BI213" s="49">
        <v>0</v>
      </c>
      <c r="BJ213" s="48">
        <v>17</v>
      </c>
      <c r="BK213" s="49">
        <v>100</v>
      </c>
      <c r="BL213" s="48">
        <v>17</v>
      </c>
    </row>
    <row r="214" spans="1:64" ht="15">
      <c r="A214" s="64" t="s">
        <v>259</v>
      </c>
      <c r="B214" s="64" t="s">
        <v>301</v>
      </c>
      <c r="C214" s="65" t="s">
        <v>2928</v>
      </c>
      <c r="D214" s="66">
        <v>3.5833333333333335</v>
      </c>
      <c r="E214" s="67" t="s">
        <v>136</v>
      </c>
      <c r="F214" s="68">
        <v>31.6231884057971</v>
      </c>
      <c r="G214" s="65"/>
      <c r="H214" s="69"/>
      <c r="I214" s="70"/>
      <c r="J214" s="70"/>
      <c r="K214" s="34" t="s">
        <v>65</v>
      </c>
      <c r="L214" s="77">
        <v>214</v>
      </c>
      <c r="M214" s="77"/>
      <c r="N214" s="72"/>
      <c r="O214" s="79" t="s">
        <v>331</v>
      </c>
      <c r="P214" s="81">
        <v>43596.70853009259</v>
      </c>
      <c r="Q214" s="79" t="s">
        <v>384</v>
      </c>
      <c r="R214" s="79"/>
      <c r="S214" s="79"/>
      <c r="T214" s="79" t="s">
        <v>596</v>
      </c>
      <c r="U214" s="83" t="s">
        <v>662</v>
      </c>
      <c r="V214" s="83" t="s">
        <v>662</v>
      </c>
      <c r="W214" s="81">
        <v>43596.70853009259</v>
      </c>
      <c r="X214" s="83" t="s">
        <v>847</v>
      </c>
      <c r="Y214" s="79"/>
      <c r="Z214" s="79"/>
      <c r="AA214" s="85" t="s">
        <v>1088</v>
      </c>
      <c r="AB214" s="79"/>
      <c r="AC214" s="79" t="b">
        <v>0</v>
      </c>
      <c r="AD214" s="79">
        <v>8</v>
      </c>
      <c r="AE214" s="85" t="s">
        <v>1243</v>
      </c>
      <c r="AF214" s="79" t="b">
        <v>0</v>
      </c>
      <c r="AG214" s="79" t="s">
        <v>1250</v>
      </c>
      <c r="AH214" s="79"/>
      <c r="AI214" s="85" t="s">
        <v>1243</v>
      </c>
      <c r="AJ214" s="79" t="b">
        <v>0</v>
      </c>
      <c r="AK214" s="79">
        <v>5</v>
      </c>
      <c r="AL214" s="85" t="s">
        <v>1243</v>
      </c>
      <c r="AM214" s="79" t="s">
        <v>1258</v>
      </c>
      <c r="AN214" s="79" t="b">
        <v>0</v>
      </c>
      <c r="AO214" s="85" t="s">
        <v>1088</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1</v>
      </c>
      <c r="BC214" s="78" t="str">
        <f>REPLACE(INDEX(GroupVertices[Group],MATCH(Edges[[#This Row],[Vertex 2]],GroupVertices[Vertex],0)),1,1,"")</f>
        <v>3</v>
      </c>
      <c r="BD214" s="48"/>
      <c r="BE214" s="49"/>
      <c r="BF214" s="48"/>
      <c r="BG214" s="49"/>
      <c r="BH214" s="48"/>
      <c r="BI214" s="49"/>
      <c r="BJ214" s="48"/>
      <c r="BK214" s="49"/>
      <c r="BL214" s="48"/>
    </row>
    <row r="215" spans="1:64" ht="15">
      <c r="A215" s="64" t="s">
        <v>259</v>
      </c>
      <c r="B215" s="64" t="s">
        <v>301</v>
      </c>
      <c r="C215" s="65" t="s">
        <v>2928</v>
      </c>
      <c r="D215" s="66">
        <v>3.5833333333333335</v>
      </c>
      <c r="E215" s="67" t="s">
        <v>136</v>
      </c>
      <c r="F215" s="68">
        <v>31.6231884057971</v>
      </c>
      <c r="G215" s="65"/>
      <c r="H215" s="69"/>
      <c r="I215" s="70"/>
      <c r="J215" s="70"/>
      <c r="K215" s="34" t="s">
        <v>65</v>
      </c>
      <c r="L215" s="77">
        <v>215</v>
      </c>
      <c r="M215" s="77"/>
      <c r="N215" s="72"/>
      <c r="O215" s="79" t="s">
        <v>331</v>
      </c>
      <c r="P215" s="81">
        <v>43596.71476851852</v>
      </c>
      <c r="Q215" s="79" t="s">
        <v>385</v>
      </c>
      <c r="R215" s="79"/>
      <c r="S215" s="79"/>
      <c r="T215" s="79" t="s">
        <v>597</v>
      </c>
      <c r="U215" s="83" t="s">
        <v>663</v>
      </c>
      <c r="V215" s="83" t="s">
        <v>663</v>
      </c>
      <c r="W215" s="81">
        <v>43596.71476851852</v>
      </c>
      <c r="X215" s="83" t="s">
        <v>848</v>
      </c>
      <c r="Y215" s="79"/>
      <c r="Z215" s="79"/>
      <c r="AA215" s="85" t="s">
        <v>1089</v>
      </c>
      <c r="AB215" s="85" t="s">
        <v>1088</v>
      </c>
      <c r="AC215" s="79" t="b">
        <v>0</v>
      </c>
      <c r="AD215" s="79">
        <v>5</v>
      </c>
      <c r="AE215" s="85" t="s">
        <v>1245</v>
      </c>
      <c r="AF215" s="79" t="b">
        <v>0</v>
      </c>
      <c r="AG215" s="79" t="s">
        <v>1250</v>
      </c>
      <c r="AH215" s="79"/>
      <c r="AI215" s="85" t="s">
        <v>1243</v>
      </c>
      <c r="AJ215" s="79" t="b">
        <v>0</v>
      </c>
      <c r="AK215" s="79">
        <v>3</v>
      </c>
      <c r="AL215" s="85" t="s">
        <v>1243</v>
      </c>
      <c r="AM215" s="79" t="s">
        <v>1258</v>
      </c>
      <c r="AN215" s="79" t="b">
        <v>0</v>
      </c>
      <c r="AO215" s="85" t="s">
        <v>1088</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3</v>
      </c>
      <c r="BD215" s="48"/>
      <c r="BE215" s="49"/>
      <c r="BF215" s="48"/>
      <c r="BG215" s="49"/>
      <c r="BH215" s="48"/>
      <c r="BI215" s="49"/>
      <c r="BJ215" s="48"/>
      <c r="BK215" s="49"/>
      <c r="BL215" s="48"/>
    </row>
    <row r="216" spans="1:64" ht="15">
      <c r="A216" s="64" t="s">
        <v>262</v>
      </c>
      <c r="B216" s="64" t="s">
        <v>241</v>
      </c>
      <c r="C216" s="65" t="s">
        <v>2928</v>
      </c>
      <c r="D216" s="66">
        <v>3.5833333333333335</v>
      </c>
      <c r="E216" s="67" t="s">
        <v>136</v>
      </c>
      <c r="F216" s="68">
        <v>31.6231884057971</v>
      </c>
      <c r="G216" s="65"/>
      <c r="H216" s="69"/>
      <c r="I216" s="70"/>
      <c r="J216" s="70"/>
      <c r="K216" s="34" t="s">
        <v>65</v>
      </c>
      <c r="L216" s="77">
        <v>216</v>
      </c>
      <c r="M216" s="77"/>
      <c r="N216" s="72"/>
      <c r="O216" s="79" t="s">
        <v>331</v>
      </c>
      <c r="P216" s="81">
        <v>43596.414722222224</v>
      </c>
      <c r="Q216" s="79" t="s">
        <v>388</v>
      </c>
      <c r="R216" s="79"/>
      <c r="S216" s="79"/>
      <c r="T216" s="79" t="s">
        <v>596</v>
      </c>
      <c r="U216" s="79"/>
      <c r="V216" s="83" t="s">
        <v>752</v>
      </c>
      <c r="W216" s="81">
        <v>43596.414722222224</v>
      </c>
      <c r="X216" s="83" t="s">
        <v>853</v>
      </c>
      <c r="Y216" s="79"/>
      <c r="Z216" s="79"/>
      <c r="AA216" s="85" t="s">
        <v>1094</v>
      </c>
      <c r="AB216" s="79"/>
      <c r="AC216" s="79" t="b">
        <v>0</v>
      </c>
      <c r="AD216" s="79">
        <v>0</v>
      </c>
      <c r="AE216" s="85" t="s">
        <v>1243</v>
      </c>
      <c r="AF216" s="79" t="b">
        <v>1</v>
      </c>
      <c r="AG216" s="79" t="s">
        <v>1250</v>
      </c>
      <c r="AH216" s="79"/>
      <c r="AI216" s="85" t="s">
        <v>1254</v>
      </c>
      <c r="AJ216" s="79" t="b">
        <v>0</v>
      </c>
      <c r="AK216" s="79">
        <v>4</v>
      </c>
      <c r="AL216" s="85" t="s">
        <v>1098</v>
      </c>
      <c r="AM216" s="79" t="s">
        <v>1259</v>
      </c>
      <c r="AN216" s="79" t="b">
        <v>0</v>
      </c>
      <c r="AO216" s="85" t="s">
        <v>1098</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262</v>
      </c>
      <c r="B217" s="64" t="s">
        <v>240</v>
      </c>
      <c r="C217" s="65" t="s">
        <v>2928</v>
      </c>
      <c r="D217" s="66">
        <v>3</v>
      </c>
      <c r="E217" s="67" t="s">
        <v>132</v>
      </c>
      <c r="F217" s="68">
        <v>32</v>
      </c>
      <c r="G217" s="65"/>
      <c r="H217" s="69"/>
      <c r="I217" s="70"/>
      <c r="J217" s="70"/>
      <c r="K217" s="34" t="s">
        <v>65</v>
      </c>
      <c r="L217" s="77">
        <v>217</v>
      </c>
      <c r="M217" s="77"/>
      <c r="N217" s="72"/>
      <c r="O217" s="79" t="s">
        <v>331</v>
      </c>
      <c r="P217" s="81">
        <v>43596.414722222224</v>
      </c>
      <c r="Q217" s="79" t="s">
        <v>388</v>
      </c>
      <c r="R217" s="79"/>
      <c r="S217" s="79"/>
      <c r="T217" s="79" t="s">
        <v>596</v>
      </c>
      <c r="U217" s="79"/>
      <c r="V217" s="83" t="s">
        <v>752</v>
      </c>
      <c r="W217" s="81">
        <v>43596.414722222224</v>
      </c>
      <c r="X217" s="83" t="s">
        <v>853</v>
      </c>
      <c r="Y217" s="79"/>
      <c r="Z217" s="79"/>
      <c r="AA217" s="85" t="s">
        <v>1094</v>
      </c>
      <c r="AB217" s="79"/>
      <c r="AC217" s="79" t="b">
        <v>0</v>
      </c>
      <c r="AD217" s="79">
        <v>0</v>
      </c>
      <c r="AE217" s="85" t="s">
        <v>1243</v>
      </c>
      <c r="AF217" s="79" t="b">
        <v>1</v>
      </c>
      <c r="AG217" s="79" t="s">
        <v>1250</v>
      </c>
      <c r="AH217" s="79"/>
      <c r="AI217" s="85" t="s">
        <v>1254</v>
      </c>
      <c r="AJ217" s="79" t="b">
        <v>0</v>
      </c>
      <c r="AK217" s="79">
        <v>4</v>
      </c>
      <c r="AL217" s="85" t="s">
        <v>1098</v>
      </c>
      <c r="AM217" s="79" t="s">
        <v>1259</v>
      </c>
      <c r="AN217" s="79" t="b">
        <v>0</v>
      </c>
      <c r="AO217" s="85" t="s">
        <v>1098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262</v>
      </c>
      <c r="B218" s="64" t="s">
        <v>259</v>
      </c>
      <c r="C218" s="65" t="s">
        <v>2928</v>
      </c>
      <c r="D218" s="66">
        <v>3.5833333333333335</v>
      </c>
      <c r="E218" s="67" t="s">
        <v>136</v>
      </c>
      <c r="F218" s="68">
        <v>31.6231884057971</v>
      </c>
      <c r="G218" s="65"/>
      <c r="H218" s="69"/>
      <c r="I218" s="70"/>
      <c r="J218" s="70"/>
      <c r="K218" s="34" t="s">
        <v>66</v>
      </c>
      <c r="L218" s="77">
        <v>218</v>
      </c>
      <c r="M218" s="77"/>
      <c r="N218" s="72"/>
      <c r="O218" s="79" t="s">
        <v>331</v>
      </c>
      <c r="P218" s="81">
        <v>43596.414722222224</v>
      </c>
      <c r="Q218" s="79" t="s">
        <v>388</v>
      </c>
      <c r="R218" s="79"/>
      <c r="S218" s="79"/>
      <c r="T218" s="79" t="s">
        <v>596</v>
      </c>
      <c r="U218" s="79"/>
      <c r="V218" s="83" t="s">
        <v>752</v>
      </c>
      <c r="W218" s="81">
        <v>43596.414722222224</v>
      </c>
      <c r="X218" s="83" t="s">
        <v>853</v>
      </c>
      <c r="Y218" s="79"/>
      <c r="Z218" s="79"/>
      <c r="AA218" s="85" t="s">
        <v>1094</v>
      </c>
      <c r="AB218" s="79"/>
      <c r="AC218" s="79" t="b">
        <v>0</v>
      </c>
      <c r="AD218" s="79">
        <v>0</v>
      </c>
      <c r="AE218" s="85" t="s">
        <v>1243</v>
      </c>
      <c r="AF218" s="79" t="b">
        <v>1</v>
      </c>
      <c r="AG218" s="79" t="s">
        <v>1250</v>
      </c>
      <c r="AH218" s="79"/>
      <c r="AI218" s="85" t="s">
        <v>1254</v>
      </c>
      <c r="AJ218" s="79" t="b">
        <v>0</v>
      </c>
      <c r="AK218" s="79">
        <v>4</v>
      </c>
      <c r="AL218" s="85" t="s">
        <v>1098</v>
      </c>
      <c r="AM218" s="79" t="s">
        <v>1259</v>
      </c>
      <c r="AN218" s="79" t="b">
        <v>0</v>
      </c>
      <c r="AO218" s="85" t="s">
        <v>1098</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3</v>
      </c>
      <c r="BC218" s="78" t="str">
        <f>REPLACE(INDEX(GroupVertices[Group],MATCH(Edges[[#This Row],[Vertex 2]],GroupVertices[Vertex],0)),1,1,"")</f>
        <v>1</v>
      </c>
      <c r="BD218" s="48">
        <v>0</v>
      </c>
      <c r="BE218" s="49">
        <v>0</v>
      </c>
      <c r="BF218" s="48">
        <v>0</v>
      </c>
      <c r="BG218" s="49">
        <v>0</v>
      </c>
      <c r="BH218" s="48">
        <v>0</v>
      </c>
      <c r="BI218" s="49">
        <v>0</v>
      </c>
      <c r="BJ218" s="48">
        <v>14</v>
      </c>
      <c r="BK218" s="49">
        <v>100</v>
      </c>
      <c r="BL218" s="48">
        <v>14</v>
      </c>
    </row>
    <row r="219" spans="1:64" ht="15">
      <c r="A219" s="64" t="s">
        <v>262</v>
      </c>
      <c r="B219" s="64" t="s">
        <v>241</v>
      </c>
      <c r="C219" s="65" t="s">
        <v>2928</v>
      </c>
      <c r="D219" s="66">
        <v>3.5833333333333335</v>
      </c>
      <c r="E219" s="67" t="s">
        <v>136</v>
      </c>
      <c r="F219" s="68">
        <v>31.6231884057971</v>
      </c>
      <c r="G219" s="65"/>
      <c r="H219" s="69"/>
      <c r="I219" s="70"/>
      <c r="J219" s="70"/>
      <c r="K219" s="34" t="s">
        <v>65</v>
      </c>
      <c r="L219" s="77">
        <v>219</v>
      </c>
      <c r="M219" s="77"/>
      <c r="N219" s="72"/>
      <c r="O219" s="79" t="s">
        <v>331</v>
      </c>
      <c r="P219" s="81">
        <v>43596.72756944445</v>
      </c>
      <c r="Q219" s="79" t="s">
        <v>393</v>
      </c>
      <c r="R219" s="79"/>
      <c r="S219" s="79"/>
      <c r="T219" s="79" t="s">
        <v>241</v>
      </c>
      <c r="U219" s="79"/>
      <c r="V219" s="83" t="s">
        <v>752</v>
      </c>
      <c r="W219" s="81">
        <v>43596.72756944445</v>
      </c>
      <c r="X219" s="83" t="s">
        <v>861</v>
      </c>
      <c r="Y219" s="79"/>
      <c r="Z219" s="79"/>
      <c r="AA219" s="85" t="s">
        <v>1102</v>
      </c>
      <c r="AB219" s="79"/>
      <c r="AC219" s="79" t="b">
        <v>0</v>
      </c>
      <c r="AD219" s="79">
        <v>0</v>
      </c>
      <c r="AE219" s="85" t="s">
        <v>1243</v>
      </c>
      <c r="AF219" s="79" t="b">
        <v>0</v>
      </c>
      <c r="AG219" s="79" t="s">
        <v>1250</v>
      </c>
      <c r="AH219" s="79"/>
      <c r="AI219" s="85" t="s">
        <v>1243</v>
      </c>
      <c r="AJ219" s="79" t="b">
        <v>0</v>
      </c>
      <c r="AK219" s="79">
        <v>7</v>
      </c>
      <c r="AL219" s="85" t="s">
        <v>1103</v>
      </c>
      <c r="AM219" s="79" t="s">
        <v>1259</v>
      </c>
      <c r="AN219" s="79" t="b">
        <v>0</v>
      </c>
      <c r="AO219" s="85" t="s">
        <v>1103</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3</v>
      </c>
      <c r="BC219" s="78" t="str">
        <f>REPLACE(INDEX(GroupVertices[Group],MATCH(Edges[[#This Row],[Vertex 2]],GroupVertices[Vertex],0)),1,1,"")</f>
        <v>3</v>
      </c>
      <c r="BD219" s="48"/>
      <c r="BE219" s="49"/>
      <c r="BF219" s="48"/>
      <c r="BG219" s="49"/>
      <c r="BH219" s="48"/>
      <c r="BI219" s="49"/>
      <c r="BJ219" s="48"/>
      <c r="BK219" s="49"/>
      <c r="BL219" s="48"/>
    </row>
    <row r="220" spans="1:64" ht="15">
      <c r="A220" s="64" t="s">
        <v>262</v>
      </c>
      <c r="B220" s="64" t="s">
        <v>264</v>
      </c>
      <c r="C220" s="65" t="s">
        <v>2928</v>
      </c>
      <c r="D220" s="66">
        <v>3</v>
      </c>
      <c r="E220" s="67" t="s">
        <v>132</v>
      </c>
      <c r="F220" s="68">
        <v>32</v>
      </c>
      <c r="G220" s="65"/>
      <c r="H220" s="69"/>
      <c r="I220" s="70"/>
      <c r="J220" s="70"/>
      <c r="K220" s="34" t="s">
        <v>65</v>
      </c>
      <c r="L220" s="77">
        <v>220</v>
      </c>
      <c r="M220" s="77"/>
      <c r="N220" s="72"/>
      <c r="O220" s="79" t="s">
        <v>331</v>
      </c>
      <c r="P220" s="81">
        <v>43596.72756944445</v>
      </c>
      <c r="Q220" s="79" t="s">
        <v>393</v>
      </c>
      <c r="R220" s="79"/>
      <c r="S220" s="79"/>
      <c r="T220" s="79" t="s">
        <v>241</v>
      </c>
      <c r="U220" s="79"/>
      <c r="V220" s="83" t="s">
        <v>752</v>
      </c>
      <c r="W220" s="81">
        <v>43596.72756944445</v>
      </c>
      <c r="X220" s="83" t="s">
        <v>861</v>
      </c>
      <c r="Y220" s="79"/>
      <c r="Z220" s="79"/>
      <c r="AA220" s="85" t="s">
        <v>1102</v>
      </c>
      <c r="AB220" s="79"/>
      <c r="AC220" s="79" t="b">
        <v>0</v>
      </c>
      <c r="AD220" s="79">
        <v>0</v>
      </c>
      <c r="AE220" s="85" t="s">
        <v>1243</v>
      </c>
      <c r="AF220" s="79" t="b">
        <v>0</v>
      </c>
      <c r="AG220" s="79" t="s">
        <v>1250</v>
      </c>
      <c r="AH220" s="79"/>
      <c r="AI220" s="85" t="s">
        <v>1243</v>
      </c>
      <c r="AJ220" s="79" t="b">
        <v>0</v>
      </c>
      <c r="AK220" s="79">
        <v>7</v>
      </c>
      <c r="AL220" s="85" t="s">
        <v>1103</v>
      </c>
      <c r="AM220" s="79" t="s">
        <v>1259</v>
      </c>
      <c r="AN220" s="79" t="b">
        <v>0</v>
      </c>
      <c r="AO220" s="85" t="s">
        <v>1103</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3</v>
      </c>
      <c r="BD220" s="48"/>
      <c r="BE220" s="49"/>
      <c r="BF220" s="48"/>
      <c r="BG220" s="49"/>
      <c r="BH220" s="48"/>
      <c r="BI220" s="49"/>
      <c r="BJ220" s="48"/>
      <c r="BK220" s="49"/>
      <c r="BL220" s="48"/>
    </row>
    <row r="221" spans="1:64" ht="15">
      <c r="A221" s="64" t="s">
        <v>262</v>
      </c>
      <c r="B221" s="64" t="s">
        <v>243</v>
      </c>
      <c r="C221" s="65" t="s">
        <v>2928</v>
      </c>
      <c r="D221" s="66">
        <v>3</v>
      </c>
      <c r="E221" s="67" t="s">
        <v>132</v>
      </c>
      <c r="F221" s="68">
        <v>32</v>
      </c>
      <c r="G221" s="65"/>
      <c r="H221" s="69"/>
      <c r="I221" s="70"/>
      <c r="J221" s="70"/>
      <c r="K221" s="34" t="s">
        <v>65</v>
      </c>
      <c r="L221" s="77">
        <v>221</v>
      </c>
      <c r="M221" s="77"/>
      <c r="N221" s="72"/>
      <c r="O221" s="79" t="s">
        <v>331</v>
      </c>
      <c r="P221" s="81">
        <v>43596.72756944445</v>
      </c>
      <c r="Q221" s="79" t="s">
        <v>393</v>
      </c>
      <c r="R221" s="79"/>
      <c r="S221" s="79"/>
      <c r="T221" s="79" t="s">
        <v>241</v>
      </c>
      <c r="U221" s="79"/>
      <c r="V221" s="83" t="s">
        <v>752</v>
      </c>
      <c r="W221" s="81">
        <v>43596.72756944445</v>
      </c>
      <c r="X221" s="83" t="s">
        <v>861</v>
      </c>
      <c r="Y221" s="79"/>
      <c r="Z221" s="79"/>
      <c r="AA221" s="85" t="s">
        <v>1102</v>
      </c>
      <c r="AB221" s="79"/>
      <c r="AC221" s="79" t="b">
        <v>0</v>
      </c>
      <c r="AD221" s="79">
        <v>0</v>
      </c>
      <c r="AE221" s="85" t="s">
        <v>1243</v>
      </c>
      <c r="AF221" s="79" t="b">
        <v>0</v>
      </c>
      <c r="AG221" s="79" t="s">
        <v>1250</v>
      </c>
      <c r="AH221" s="79"/>
      <c r="AI221" s="85" t="s">
        <v>1243</v>
      </c>
      <c r="AJ221" s="79" t="b">
        <v>0</v>
      </c>
      <c r="AK221" s="79">
        <v>7</v>
      </c>
      <c r="AL221" s="85" t="s">
        <v>1103</v>
      </c>
      <c r="AM221" s="79" t="s">
        <v>1259</v>
      </c>
      <c r="AN221" s="79" t="b">
        <v>0</v>
      </c>
      <c r="AO221" s="85" t="s">
        <v>1103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c r="BE221" s="49"/>
      <c r="BF221" s="48"/>
      <c r="BG221" s="49"/>
      <c r="BH221" s="48"/>
      <c r="BI221" s="49"/>
      <c r="BJ221" s="48"/>
      <c r="BK221" s="49"/>
      <c r="BL221" s="48"/>
    </row>
    <row r="222" spans="1:64" ht="15">
      <c r="A222" s="64" t="s">
        <v>262</v>
      </c>
      <c r="B222" s="64" t="s">
        <v>244</v>
      </c>
      <c r="C222" s="65" t="s">
        <v>2928</v>
      </c>
      <c r="D222" s="66">
        <v>3</v>
      </c>
      <c r="E222" s="67" t="s">
        <v>132</v>
      </c>
      <c r="F222" s="68">
        <v>32</v>
      </c>
      <c r="G222" s="65"/>
      <c r="H222" s="69"/>
      <c r="I222" s="70"/>
      <c r="J222" s="70"/>
      <c r="K222" s="34" t="s">
        <v>65</v>
      </c>
      <c r="L222" s="77">
        <v>222</v>
      </c>
      <c r="M222" s="77"/>
      <c r="N222" s="72"/>
      <c r="O222" s="79" t="s">
        <v>331</v>
      </c>
      <c r="P222" s="81">
        <v>43596.72756944445</v>
      </c>
      <c r="Q222" s="79" t="s">
        <v>393</v>
      </c>
      <c r="R222" s="79"/>
      <c r="S222" s="79"/>
      <c r="T222" s="79" t="s">
        <v>241</v>
      </c>
      <c r="U222" s="79"/>
      <c r="V222" s="83" t="s">
        <v>752</v>
      </c>
      <c r="W222" s="81">
        <v>43596.72756944445</v>
      </c>
      <c r="X222" s="83" t="s">
        <v>861</v>
      </c>
      <c r="Y222" s="79"/>
      <c r="Z222" s="79"/>
      <c r="AA222" s="85" t="s">
        <v>1102</v>
      </c>
      <c r="AB222" s="79"/>
      <c r="AC222" s="79" t="b">
        <v>0</v>
      </c>
      <c r="AD222" s="79">
        <v>0</v>
      </c>
      <c r="AE222" s="85" t="s">
        <v>1243</v>
      </c>
      <c r="AF222" s="79" t="b">
        <v>0</v>
      </c>
      <c r="AG222" s="79" t="s">
        <v>1250</v>
      </c>
      <c r="AH222" s="79"/>
      <c r="AI222" s="85" t="s">
        <v>1243</v>
      </c>
      <c r="AJ222" s="79" t="b">
        <v>0</v>
      </c>
      <c r="AK222" s="79">
        <v>7</v>
      </c>
      <c r="AL222" s="85" t="s">
        <v>1103</v>
      </c>
      <c r="AM222" s="79" t="s">
        <v>1259</v>
      </c>
      <c r="AN222" s="79" t="b">
        <v>0</v>
      </c>
      <c r="AO222" s="85" t="s">
        <v>1103</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262</v>
      </c>
      <c r="B223" s="64" t="s">
        <v>263</v>
      </c>
      <c r="C223" s="65" t="s">
        <v>2928</v>
      </c>
      <c r="D223" s="66">
        <v>3</v>
      </c>
      <c r="E223" s="67" t="s">
        <v>132</v>
      </c>
      <c r="F223" s="68">
        <v>32</v>
      </c>
      <c r="G223" s="65"/>
      <c r="H223" s="69"/>
      <c r="I223" s="70"/>
      <c r="J223" s="70"/>
      <c r="K223" s="34" t="s">
        <v>65</v>
      </c>
      <c r="L223" s="77">
        <v>223</v>
      </c>
      <c r="M223" s="77"/>
      <c r="N223" s="72"/>
      <c r="O223" s="79" t="s">
        <v>331</v>
      </c>
      <c r="P223" s="81">
        <v>43596.72756944445</v>
      </c>
      <c r="Q223" s="79" t="s">
        <v>393</v>
      </c>
      <c r="R223" s="79"/>
      <c r="S223" s="79"/>
      <c r="T223" s="79" t="s">
        <v>241</v>
      </c>
      <c r="U223" s="79"/>
      <c r="V223" s="83" t="s">
        <v>752</v>
      </c>
      <c r="W223" s="81">
        <v>43596.72756944445</v>
      </c>
      <c r="X223" s="83" t="s">
        <v>861</v>
      </c>
      <c r="Y223" s="79"/>
      <c r="Z223" s="79"/>
      <c r="AA223" s="85" t="s">
        <v>1102</v>
      </c>
      <c r="AB223" s="79"/>
      <c r="AC223" s="79" t="b">
        <v>0</v>
      </c>
      <c r="AD223" s="79">
        <v>0</v>
      </c>
      <c r="AE223" s="85" t="s">
        <v>1243</v>
      </c>
      <c r="AF223" s="79" t="b">
        <v>0</v>
      </c>
      <c r="AG223" s="79" t="s">
        <v>1250</v>
      </c>
      <c r="AH223" s="79"/>
      <c r="AI223" s="85" t="s">
        <v>1243</v>
      </c>
      <c r="AJ223" s="79" t="b">
        <v>0</v>
      </c>
      <c r="AK223" s="79">
        <v>7</v>
      </c>
      <c r="AL223" s="85" t="s">
        <v>1103</v>
      </c>
      <c r="AM223" s="79" t="s">
        <v>1259</v>
      </c>
      <c r="AN223" s="79" t="b">
        <v>0</v>
      </c>
      <c r="AO223" s="85" t="s">
        <v>1103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v>0</v>
      </c>
      <c r="BE223" s="49">
        <v>0</v>
      </c>
      <c r="BF223" s="48">
        <v>0</v>
      </c>
      <c r="BG223" s="49">
        <v>0</v>
      </c>
      <c r="BH223" s="48">
        <v>0</v>
      </c>
      <c r="BI223" s="49">
        <v>0</v>
      </c>
      <c r="BJ223" s="48">
        <v>16</v>
      </c>
      <c r="BK223" s="49">
        <v>100</v>
      </c>
      <c r="BL223" s="48">
        <v>16</v>
      </c>
    </row>
    <row r="224" spans="1:64" ht="15">
      <c r="A224" s="64" t="s">
        <v>262</v>
      </c>
      <c r="B224" s="64" t="s">
        <v>259</v>
      </c>
      <c r="C224" s="65" t="s">
        <v>2928</v>
      </c>
      <c r="D224" s="66">
        <v>3.5833333333333335</v>
      </c>
      <c r="E224" s="67" t="s">
        <v>136</v>
      </c>
      <c r="F224" s="68">
        <v>31.6231884057971</v>
      </c>
      <c r="G224" s="65"/>
      <c r="H224" s="69"/>
      <c r="I224" s="70"/>
      <c r="J224" s="70"/>
      <c r="K224" s="34" t="s">
        <v>66</v>
      </c>
      <c r="L224" s="77">
        <v>224</v>
      </c>
      <c r="M224" s="77"/>
      <c r="N224" s="72"/>
      <c r="O224" s="79" t="s">
        <v>331</v>
      </c>
      <c r="P224" s="81">
        <v>43596.72756944445</v>
      </c>
      <c r="Q224" s="79" t="s">
        <v>393</v>
      </c>
      <c r="R224" s="79"/>
      <c r="S224" s="79"/>
      <c r="T224" s="79" t="s">
        <v>241</v>
      </c>
      <c r="U224" s="79"/>
      <c r="V224" s="83" t="s">
        <v>752</v>
      </c>
      <c r="W224" s="81">
        <v>43596.72756944445</v>
      </c>
      <c r="X224" s="83" t="s">
        <v>861</v>
      </c>
      <c r="Y224" s="79"/>
      <c r="Z224" s="79"/>
      <c r="AA224" s="85" t="s">
        <v>1102</v>
      </c>
      <c r="AB224" s="79"/>
      <c r="AC224" s="79" t="b">
        <v>0</v>
      </c>
      <c r="AD224" s="79">
        <v>0</v>
      </c>
      <c r="AE224" s="85" t="s">
        <v>1243</v>
      </c>
      <c r="AF224" s="79" t="b">
        <v>0</v>
      </c>
      <c r="AG224" s="79" t="s">
        <v>1250</v>
      </c>
      <c r="AH224" s="79"/>
      <c r="AI224" s="85" t="s">
        <v>1243</v>
      </c>
      <c r="AJ224" s="79" t="b">
        <v>0</v>
      </c>
      <c r="AK224" s="79">
        <v>7</v>
      </c>
      <c r="AL224" s="85" t="s">
        <v>1103</v>
      </c>
      <c r="AM224" s="79" t="s">
        <v>1259</v>
      </c>
      <c r="AN224" s="79" t="b">
        <v>0</v>
      </c>
      <c r="AO224" s="85" t="s">
        <v>1103</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3</v>
      </c>
      <c r="BC224" s="78" t="str">
        <f>REPLACE(INDEX(GroupVertices[Group],MATCH(Edges[[#This Row],[Vertex 2]],GroupVertices[Vertex],0)),1,1,"")</f>
        <v>1</v>
      </c>
      <c r="BD224" s="48"/>
      <c r="BE224" s="49"/>
      <c r="BF224" s="48"/>
      <c r="BG224" s="49"/>
      <c r="BH224" s="48"/>
      <c r="BI224" s="49"/>
      <c r="BJ224" s="48"/>
      <c r="BK224" s="49"/>
      <c r="BL224" s="48"/>
    </row>
    <row r="225" spans="1:64" ht="15">
      <c r="A225" s="64" t="s">
        <v>259</v>
      </c>
      <c r="B225" s="64" t="s">
        <v>262</v>
      </c>
      <c r="C225" s="65" t="s">
        <v>2928</v>
      </c>
      <c r="D225" s="66">
        <v>3</v>
      </c>
      <c r="E225" s="67" t="s">
        <v>132</v>
      </c>
      <c r="F225" s="68">
        <v>32</v>
      </c>
      <c r="G225" s="65"/>
      <c r="H225" s="69"/>
      <c r="I225" s="70"/>
      <c r="J225" s="70"/>
      <c r="K225" s="34" t="s">
        <v>66</v>
      </c>
      <c r="L225" s="77">
        <v>225</v>
      </c>
      <c r="M225" s="77"/>
      <c r="N225" s="72"/>
      <c r="O225" s="79" t="s">
        <v>331</v>
      </c>
      <c r="P225" s="81">
        <v>43596.714780092596</v>
      </c>
      <c r="Q225" s="79" t="s">
        <v>394</v>
      </c>
      <c r="R225" s="79"/>
      <c r="S225" s="79"/>
      <c r="T225" s="79" t="s">
        <v>596</v>
      </c>
      <c r="U225" s="83" t="s">
        <v>668</v>
      </c>
      <c r="V225" s="83" t="s">
        <v>668</v>
      </c>
      <c r="W225" s="81">
        <v>43596.714780092596</v>
      </c>
      <c r="X225" s="83" t="s">
        <v>862</v>
      </c>
      <c r="Y225" s="79"/>
      <c r="Z225" s="79"/>
      <c r="AA225" s="85" t="s">
        <v>1103</v>
      </c>
      <c r="AB225" s="85" t="s">
        <v>1089</v>
      </c>
      <c r="AC225" s="79" t="b">
        <v>0</v>
      </c>
      <c r="AD225" s="79">
        <v>9</v>
      </c>
      <c r="AE225" s="85" t="s">
        <v>1245</v>
      </c>
      <c r="AF225" s="79" t="b">
        <v>0</v>
      </c>
      <c r="AG225" s="79" t="s">
        <v>1250</v>
      </c>
      <c r="AH225" s="79"/>
      <c r="AI225" s="85" t="s">
        <v>1243</v>
      </c>
      <c r="AJ225" s="79" t="b">
        <v>0</v>
      </c>
      <c r="AK225" s="79">
        <v>7</v>
      </c>
      <c r="AL225" s="85" t="s">
        <v>1243</v>
      </c>
      <c r="AM225" s="79" t="s">
        <v>1258</v>
      </c>
      <c r="AN225" s="79" t="b">
        <v>0</v>
      </c>
      <c r="AO225" s="85" t="s">
        <v>1089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3</v>
      </c>
      <c r="BD225" s="48"/>
      <c r="BE225" s="49"/>
      <c r="BF225" s="48"/>
      <c r="BG225" s="49"/>
      <c r="BH225" s="48"/>
      <c r="BI225" s="49"/>
      <c r="BJ225" s="48"/>
      <c r="BK225" s="49"/>
      <c r="BL225" s="48"/>
    </row>
    <row r="226" spans="1:64" ht="15">
      <c r="A226" s="64" t="s">
        <v>236</v>
      </c>
      <c r="B226" s="64" t="s">
        <v>241</v>
      </c>
      <c r="C226" s="65" t="s">
        <v>2928</v>
      </c>
      <c r="D226" s="66">
        <v>3</v>
      </c>
      <c r="E226" s="67" t="s">
        <v>132</v>
      </c>
      <c r="F226" s="68">
        <v>32</v>
      </c>
      <c r="G226" s="65"/>
      <c r="H226" s="69"/>
      <c r="I226" s="70"/>
      <c r="J226" s="70"/>
      <c r="K226" s="34" t="s">
        <v>65</v>
      </c>
      <c r="L226" s="77">
        <v>226</v>
      </c>
      <c r="M226" s="77"/>
      <c r="N226" s="72"/>
      <c r="O226" s="79" t="s">
        <v>331</v>
      </c>
      <c r="P226" s="81">
        <v>43596.49821759259</v>
      </c>
      <c r="Q226" s="79" t="s">
        <v>345</v>
      </c>
      <c r="R226" s="79"/>
      <c r="S226" s="79"/>
      <c r="T226" s="79" t="s">
        <v>241</v>
      </c>
      <c r="U226" s="79"/>
      <c r="V226" s="83" t="s">
        <v>727</v>
      </c>
      <c r="W226" s="81">
        <v>43596.49821759259</v>
      </c>
      <c r="X226" s="83" t="s">
        <v>784</v>
      </c>
      <c r="Y226" s="79"/>
      <c r="Z226" s="79"/>
      <c r="AA226" s="85" t="s">
        <v>1025</v>
      </c>
      <c r="AB226" s="79"/>
      <c r="AC226" s="79" t="b">
        <v>0</v>
      </c>
      <c r="AD226" s="79">
        <v>0</v>
      </c>
      <c r="AE226" s="85" t="s">
        <v>1243</v>
      </c>
      <c r="AF226" s="79" t="b">
        <v>0</v>
      </c>
      <c r="AG226" s="79" t="s">
        <v>1250</v>
      </c>
      <c r="AH226" s="79"/>
      <c r="AI226" s="85" t="s">
        <v>1243</v>
      </c>
      <c r="AJ226" s="79" t="b">
        <v>0</v>
      </c>
      <c r="AK226" s="79">
        <v>9</v>
      </c>
      <c r="AL226" s="85" t="s">
        <v>1120</v>
      </c>
      <c r="AM226" s="79" t="s">
        <v>1259</v>
      </c>
      <c r="AN226" s="79" t="b">
        <v>0</v>
      </c>
      <c r="AO226" s="85" t="s">
        <v>1120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c r="BE226" s="49"/>
      <c r="BF226" s="48"/>
      <c r="BG226" s="49"/>
      <c r="BH226" s="48"/>
      <c r="BI226" s="49"/>
      <c r="BJ226" s="48"/>
      <c r="BK226" s="49"/>
      <c r="BL226" s="48"/>
    </row>
    <row r="227" spans="1:64" ht="15">
      <c r="A227" s="64" t="s">
        <v>236</v>
      </c>
      <c r="B227" s="64" t="s">
        <v>259</v>
      </c>
      <c r="C227" s="65" t="s">
        <v>2928</v>
      </c>
      <c r="D227" s="66">
        <v>3</v>
      </c>
      <c r="E227" s="67" t="s">
        <v>132</v>
      </c>
      <c r="F227" s="68">
        <v>32</v>
      </c>
      <c r="G227" s="65"/>
      <c r="H227" s="69"/>
      <c r="I227" s="70"/>
      <c r="J227" s="70"/>
      <c r="K227" s="34" t="s">
        <v>66</v>
      </c>
      <c r="L227" s="77">
        <v>227</v>
      </c>
      <c r="M227" s="77"/>
      <c r="N227" s="72"/>
      <c r="O227" s="79" t="s">
        <v>331</v>
      </c>
      <c r="P227" s="81">
        <v>43596.49821759259</v>
      </c>
      <c r="Q227" s="79" t="s">
        <v>345</v>
      </c>
      <c r="R227" s="79"/>
      <c r="S227" s="79"/>
      <c r="T227" s="79" t="s">
        <v>241</v>
      </c>
      <c r="U227" s="79"/>
      <c r="V227" s="83" t="s">
        <v>727</v>
      </c>
      <c r="W227" s="81">
        <v>43596.49821759259</v>
      </c>
      <c r="X227" s="83" t="s">
        <v>784</v>
      </c>
      <c r="Y227" s="79"/>
      <c r="Z227" s="79"/>
      <c r="AA227" s="85" t="s">
        <v>1025</v>
      </c>
      <c r="AB227" s="79"/>
      <c r="AC227" s="79" t="b">
        <v>0</v>
      </c>
      <c r="AD227" s="79">
        <v>0</v>
      </c>
      <c r="AE227" s="85" t="s">
        <v>1243</v>
      </c>
      <c r="AF227" s="79" t="b">
        <v>0</v>
      </c>
      <c r="AG227" s="79" t="s">
        <v>1250</v>
      </c>
      <c r="AH227" s="79"/>
      <c r="AI227" s="85" t="s">
        <v>1243</v>
      </c>
      <c r="AJ227" s="79" t="b">
        <v>0</v>
      </c>
      <c r="AK227" s="79">
        <v>9</v>
      </c>
      <c r="AL227" s="85" t="s">
        <v>1120</v>
      </c>
      <c r="AM227" s="79" t="s">
        <v>1259</v>
      </c>
      <c r="AN227" s="79" t="b">
        <v>0</v>
      </c>
      <c r="AO227" s="85" t="s">
        <v>1120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1</v>
      </c>
      <c r="BD227" s="48">
        <v>0</v>
      </c>
      <c r="BE227" s="49">
        <v>0</v>
      </c>
      <c r="BF227" s="48">
        <v>0</v>
      </c>
      <c r="BG227" s="49">
        <v>0</v>
      </c>
      <c r="BH227" s="48">
        <v>0</v>
      </c>
      <c r="BI227" s="49">
        <v>0</v>
      </c>
      <c r="BJ227" s="48">
        <v>19</v>
      </c>
      <c r="BK227" s="49">
        <v>100</v>
      </c>
      <c r="BL227" s="48">
        <v>19</v>
      </c>
    </row>
    <row r="228" spans="1:64" ht="15">
      <c r="A228" s="64" t="s">
        <v>259</v>
      </c>
      <c r="B228" s="64" t="s">
        <v>236</v>
      </c>
      <c r="C228" s="65" t="s">
        <v>2928</v>
      </c>
      <c r="D228" s="66">
        <v>3</v>
      </c>
      <c r="E228" s="67" t="s">
        <v>132</v>
      </c>
      <c r="F228" s="68">
        <v>32</v>
      </c>
      <c r="G228" s="65"/>
      <c r="H228" s="69"/>
      <c r="I228" s="70"/>
      <c r="J228" s="70"/>
      <c r="K228" s="34" t="s">
        <v>66</v>
      </c>
      <c r="L228" s="77">
        <v>228</v>
      </c>
      <c r="M228" s="77"/>
      <c r="N228" s="72"/>
      <c r="O228" s="79" t="s">
        <v>331</v>
      </c>
      <c r="P228" s="81">
        <v>43596.714780092596</v>
      </c>
      <c r="Q228" s="79" t="s">
        <v>394</v>
      </c>
      <c r="R228" s="79"/>
      <c r="S228" s="79"/>
      <c r="T228" s="79" t="s">
        <v>596</v>
      </c>
      <c r="U228" s="83" t="s">
        <v>668</v>
      </c>
      <c r="V228" s="83" t="s">
        <v>668</v>
      </c>
      <c r="W228" s="81">
        <v>43596.714780092596</v>
      </c>
      <c r="X228" s="83" t="s">
        <v>862</v>
      </c>
      <c r="Y228" s="79"/>
      <c r="Z228" s="79"/>
      <c r="AA228" s="85" t="s">
        <v>1103</v>
      </c>
      <c r="AB228" s="85" t="s">
        <v>1089</v>
      </c>
      <c r="AC228" s="79" t="b">
        <v>0</v>
      </c>
      <c r="AD228" s="79">
        <v>9</v>
      </c>
      <c r="AE228" s="85" t="s">
        <v>1245</v>
      </c>
      <c r="AF228" s="79" t="b">
        <v>0</v>
      </c>
      <c r="AG228" s="79" t="s">
        <v>1250</v>
      </c>
      <c r="AH228" s="79"/>
      <c r="AI228" s="85" t="s">
        <v>1243</v>
      </c>
      <c r="AJ228" s="79" t="b">
        <v>0</v>
      </c>
      <c r="AK228" s="79">
        <v>7</v>
      </c>
      <c r="AL228" s="85" t="s">
        <v>1243</v>
      </c>
      <c r="AM228" s="79" t="s">
        <v>1258</v>
      </c>
      <c r="AN228" s="79" t="b">
        <v>0</v>
      </c>
      <c r="AO228" s="85" t="s">
        <v>1089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3</v>
      </c>
      <c r="BD228" s="48"/>
      <c r="BE228" s="49"/>
      <c r="BF228" s="48"/>
      <c r="BG228" s="49"/>
      <c r="BH228" s="48"/>
      <c r="BI228" s="49"/>
      <c r="BJ228" s="48"/>
      <c r="BK228" s="49"/>
      <c r="BL228" s="48"/>
    </row>
    <row r="229" spans="1:64" ht="15">
      <c r="A229" s="64" t="s">
        <v>259</v>
      </c>
      <c r="B229" s="64" t="s">
        <v>305</v>
      </c>
      <c r="C229" s="65" t="s">
        <v>2931</v>
      </c>
      <c r="D229" s="66">
        <v>4.166666666666667</v>
      </c>
      <c r="E229" s="67" t="s">
        <v>136</v>
      </c>
      <c r="F229" s="68">
        <v>31.246376811594203</v>
      </c>
      <c r="G229" s="65"/>
      <c r="H229" s="69"/>
      <c r="I229" s="70"/>
      <c r="J229" s="70"/>
      <c r="K229" s="34" t="s">
        <v>65</v>
      </c>
      <c r="L229" s="77">
        <v>229</v>
      </c>
      <c r="M229" s="77"/>
      <c r="N229" s="72"/>
      <c r="O229" s="79" t="s">
        <v>331</v>
      </c>
      <c r="P229" s="81">
        <v>43596.70853009259</v>
      </c>
      <c r="Q229" s="79" t="s">
        <v>384</v>
      </c>
      <c r="R229" s="79"/>
      <c r="S229" s="79"/>
      <c r="T229" s="79" t="s">
        <v>596</v>
      </c>
      <c r="U229" s="83" t="s">
        <v>662</v>
      </c>
      <c r="V229" s="83" t="s">
        <v>662</v>
      </c>
      <c r="W229" s="81">
        <v>43596.70853009259</v>
      </c>
      <c r="X229" s="83" t="s">
        <v>847</v>
      </c>
      <c r="Y229" s="79"/>
      <c r="Z229" s="79"/>
      <c r="AA229" s="85" t="s">
        <v>1088</v>
      </c>
      <c r="AB229" s="79"/>
      <c r="AC229" s="79" t="b">
        <v>0</v>
      </c>
      <c r="AD229" s="79">
        <v>8</v>
      </c>
      <c r="AE229" s="85" t="s">
        <v>1243</v>
      </c>
      <c r="AF229" s="79" t="b">
        <v>0</v>
      </c>
      <c r="AG229" s="79" t="s">
        <v>1250</v>
      </c>
      <c r="AH229" s="79"/>
      <c r="AI229" s="85" t="s">
        <v>1243</v>
      </c>
      <c r="AJ229" s="79" t="b">
        <v>0</v>
      </c>
      <c r="AK229" s="79">
        <v>5</v>
      </c>
      <c r="AL229" s="85" t="s">
        <v>1243</v>
      </c>
      <c r="AM229" s="79" t="s">
        <v>1258</v>
      </c>
      <c r="AN229" s="79" t="b">
        <v>0</v>
      </c>
      <c r="AO229" s="85" t="s">
        <v>1088</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259</v>
      </c>
      <c r="B230" s="64" t="s">
        <v>305</v>
      </c>
      <c r="C230" s="65" t="s">
        <v>2931</v>
      </c>
      <c r="D230" s="66">
        <v>4.166666666666667</v>
      </c>
      <c r="E230" s="67" t="s">
        <v>136</v>
      </c>
      <c r="F230" s="68">
        <v>31.246376811594203</v>
      </c>
      <c r="G230" s="65"/>
      <c r="H230" s="69"/>
      <c r="I230" s="70"/>
      <c r="J230" s="70"/>
      <c r="K230" s="34" t="s">
        <v>65</v>
      </c>
      <c r="L230" s="77">
        <v>230</v>
      </c>
      <c r="M230" s="77"/>
      <c r="N230" s="72"/>
      <c r="O230" s="79" t="s">
        <v>331</v>
      </c>
      <c r="P230" s="81">
        <v>43596.71476851852</v>
      </c>
      <c r="Q230" s="79" t="s">
        <v>385</v>
      </c>
      <c r="R230" s="79"/>
      <c r="S230" s="79"/>
      <c r="T230" s="79" t="s">
        <v>597</v>
      </c>
      <c r="U230" s="83" t="s">
        <v>663</v>
      </c>
      <c r="V230" s="83" t="s">
        <v>663</v>
      </c>
      <c r="W230" s="81">
        <v>43596.71476851852</v>
      </c>
      <c r="X230" s="83" t="s">
        <v>848</v>
      </c>
      <c r="Y230" s="79"/>
      <c r="Z230" s="79"/>
      <c r="AA230" s="85" t="s">
        <v>1089</v>
      </c>
      <c r="AB230" s="85" t="s">
        <v>1088</v>
      </c>
      <c r="AC230" s="79" t="b">
        <v>0</v>
      </c>
      <c r="AD230" s="79">
        <v>5</v>
      </c>
      <c r="AE230" s="85" t="s">
        <v>1245</v>
      </c>
      <c r="AF230" s="79" t="b">
        <v>0</v>
      </c>
      <c r="AG230" s="79" t="s">
        <v>1250</v>
      </c>
      <c r="AH230" s="79"/>
      <c r="AI230" s="85" t="s">
        <v>1243</v>
      </c>
      <c r="AJ230" s="79" t="b">
        <v>0</v>
      </c>
      <c r="AK230" s="79">
        <v>3</v>
      </c>
      <c r="AL230" s="85" t="s">
        <v>1243</v>
      </c>
      <c r="AM230" s="79" t="s">
        <v>1258</v>
      </c>
      <c r="AN230" s="79" t="b">
        <v>0</v>
      </c>
      <c r="AO230" s="85" t="s">
        <v>1088</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259</v>
      </c>
      <c r="B231" s="64" t="s">
        <v>305</v>
      </c>
      <c r="C231" s="65" t="s">
        <v>2931</v>
      </c>
      <c r="D231" s="66">
        <v>4.166666666666667</v>
      </c>
      <c r="E231" s="67" t="s">
        <v>136</v>
      </c>
      <c r="F231" s="68">
        <v>31.246376811594203</v>
      </c>
      <c r="G231" s="65"/>
      <c r="H231" s="69"/>
      <c r="I231" s="70"/>
      <c r="J231" s="70"/>
      <c r="K231" s="34" t="s">
        <v>65</v>
      </c>
      <c r="L231" s="77">
        <v>231</v>
      </c>
      <c r="M231" s="77"/>
      <c r="N231" s="72"/>
      <c r="O231" s="79" t="s">
        <v>331</v>
      </c>
      <c r="P231" s="81">
        <v>43596.714780092596</v>
      </c>
      <c r="Q231" s="79" t="s">
        <v>394</v>
      </c>
      <c r="R231" s="79"/>
      <c r="S231" s="79"/>
      <c r="T231" s="79" t="s">
        <v>596</v>
      </c>
      <c r="U231" s="83" t="s">
        <v>668</v>
      </c>
      <c r="V231" s="83" t="s">
        <v>668</v>
      </c>
      <c r="W231" s="81">
        <v>43596.714780092596</v>
      </c>
      <c r="X231" s="83" t="s">
        <v>862</v>
      </c>
      <c r="Y231" s="79"/>
      <c r="Z231" s="79"/>
      <c r="AA231" s="85" t="s">
        <v>1103</v>
      </c>
      <c r="AB231" s="85" t="s">
        <v>1089</v>
      </c>
      <c r="AC231" s="79" t="b">
        <v>0</v>
      </c>
      <c r="AD231" s="79">
        <v>9</v>
      </c>
      <c r="AE231" s="85" t="s">
        <v>1245</v>
      </c>
      <c r="AF231" s="79" t="b">
        <v>0</v>
      </c>
      <c r="AG231" s="79" t="s">
        <v>1250</v>
      </c>
      <c r="AH231" s="79"/>
      <c r="AI231" s="85" t="s">
        <v>1243</v>
      </c>
      <c r="AJ231" s="79" t="b">
        <v>0</v>
      </c>
      <c r="AK231" s="79">
        <v>7</v>
      </c>
      <c r="AL231" s="85" t="s">
        <v>1243</v>
      </c>
      <c r="AM231" s="79" t="s">
        <v>1258</v>
      </c>
      <c r="AN231" s="79" t="b">
        <v>0</v>
      </c>
      <c r="AO231" s="85" t="s">
        <v>1089</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259</v>
      </c>
      <c r="B232" s="64" t="s">
        <v>306</v>
      </c>
      <c r="C232" s="65" t="s">
        <v>2931</v>
      </c>
      <c r="D232" s="66">
        <v>4.166666666666667</v>
      </c>
      <c r="E232" s="67" t="s">
        <v>136</v>
      </c>
      <c r="F232" s="68">
        <v>31.246376811594203</v>
      </c>
      <c r="G232" s="65"/>
      <c r="H232" s="69"/>
      <c r="I232" s="70"/>
      <c r="J232" s="70"/>
      <c r="K232" s="34" t="s">
        <v>65</v>
      </c>
      <c r="L232" s="77">
        <v>232</v>
      </c>
      <c r="M232" s="77"/>
      <c r="N232" s="72"/>
      <c r="O232" s="79" t="s">
        <v>331</v>
      </c>
      <c r="P232" s="81">
        <v>43596.70853009259</v>
      </c>
      <c r="Q232" s="79" t="s">
        <v>384</v>
      </c>
      <c r="R232" s="79"/>
      <c r="S232" s="79"/>
      <c r="T232" s="79" t="s">
        <v>596</v>
      </c>
      <c r="U232" s="83" t="s">
        <v>662</v>
      </c>
      <c r="V232" s="83" t="s">
        <v>662</v>
      </c>
      <c r="W232" s="81">
        <v>43596.70853009259</v>
      </c>
      <c r="X232" s="83" t="s">
        <v>847</v>
      </c>
      <c r="Y232" s="79"/>
      <c r="Z232" s="79"/>
      <c r="AA232" s="85" t="s">
        <v>1088</v>
      </c>
      <c r="AB232" s="79"/>
      <c r="AC232" s="79" t="b">
        <v>0</v>
      </c>
      <c r="AD232" s="79">
        <v>8</v>
      </c>
      <c r="AE232" s="85" t="s">
        <v>1243</v>
      </c>
      <c r="AF232" s="79" t="b">
        <v>0</v>
      </c>
      <c r="AG232" s="79" t="s">
        <v>1250</v>
      </c>
      <c r="AH232" s="79"/>
      <c r="AI232" s="85" t="s">
        <v>1243</v>
      </c>
      <c r="AJ232" s="79" t="b">
        <v>0</v>
      </c>
      <c r="AK232" s="79">
        <v>5</v>
      </c>
      <c r="AL232" s="85" t="s">
        <v>1243</v>
      </c>
      <c r="AM232" s="79" t="s">
        <v>1258</v>
      </c>
      <c r="AN232" s="79" t="b">
        <v>0</v>
      </c>
      <c r="AO232" s="85" t="s">
        <v>1088</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259</v>
      </c>
      <c r="B233" s="64" t="s">
        <v>306</v>
      </c>
      <c r="C233" s="65" t="s">
        <v>2931</v>
      </c>
      <c r="D233" s="66">
        <v>4.166666666666667</v>
      </c>
      <c r="E233" s="67" t="s">
        <v>136</v>
      </c>
      <c r="F233" s="68">
        <v>31.246376811594203</v>
      </c>
      <c r="G233" s="65"/>
      <c r="H233" s="69"/>
      <c r="I233" s="70"/>
      <c r="J233" s="70"/>
      <c r="K233" s="34" t="s">
        <v>65</v>
      </c>
      <c r="L233" s="77">
        <v>233</v>
      </c>
      <c r="M233" s="77"/>
      <c r="N233" s="72"/>
      <c r="O233" s="79" t="s">
        <v>331</v>
      </c>
      <c r="P233" s="81">
        <v>43596.71476851852</v>
      </c>
      <c r="Q233" s="79" t="s">
        <v>385</v>
      </c>
      <c r="R233" s="79"/>
      <c r="S233" s="79"/>
      <c r="T233" s="79" t="s">
        <v>597</v>
      </c>
      <c r="U233" s="83" t="s">
        <v>663</v>
      </c>
      <c r="V233" s="83" t="s">
        <v>663</v>
      </c>
      <c r="W233" s="81">
        <v>43596.71476851852</v>
      </c>
      <c r="X233" s="83" t="s">
        <v>848</v>
      </c>
      <c r="Y233" s="79"/>
      <c r="Z233" s="79"/>
      <c r="AA233" s="85" t="s">
        <v>1089</v>
      </c>
      <c r="AB233" s="85" t="s">
        <v>1088</v>
      </c>
      <c r="AC233" s="79" t="b">
        <v>0</v>
      </c>
      <c r="AD233" s="79">
        <v>5</v>
      </c>
      <c r="AE233" s="85" t="s">
        <v>1245</v>
      </c>
      <c r="AF233" s="79" t="b">
        <v>0</v>
      </c>
      <c r="AG233" s="79" t="s">
        <v>1250</v>
      </c>
      <c r="AH233" s="79"/>
      <c r="AI233" s="85" t="s">
        <v>1243</v>
      </c>
      <c r="AJ233" s="79" t="b">
        <v>0</v>
      </c>
      <c r="AK233" s="79">
        <v>3</v>
      </c>
      <c r="AL233" s="85" t="s">
        <v>1243</v>
      </c>
      <c r="AM233" s="79" t="s">
        <v>1258</v>
      </c>
      <c r="AN233" s="79" t="b">
        <v>0</v>
      </c>
      <c r="AO233" s="85" t="s">
        <v>1088</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259</v>
      </c>
      <c r="B234" s="64" t="s">
        <v>306</v>
      </c>
      <c r="C234" s="65" t="s">
        <v>2931</v>
      </c>
      <c r="D234" s="66">
        <v>4.166666666666667</v>
      </c>
      <c r="E234" s="67" t="s">
        <v>136</v>
      </c>
      <c r="F234" s="68">
        <v>31.246376811594203</v>
      </c>
      <c r="G234" s="65"/>
      <c r="H234" s="69"/>
      <c r="I234" s="70"/>
      <c r="J234" s="70"/>
      <c r="K234" s="34" t="s">
        <v>65</v>
      </c>
      <c r="L234" s="77">
        <v>234</v>
      </c>
      <c r="M234" s="77"/>
      <c r="N234" s="72"/>
      <c r="O234" s="79" t="s">
        <v>331</v>
      </c>
      <c r="P234" s="81">
        <v>43596.714780092596</v>
      </c>
      <c r="Q234" s="79" t="s">
        <v>394</v>
      </c>
      <c r="R234" s="79"/>
      <c r="S234" s="79"/>
      <c r="T234" s="79" t="s">
        <v>596</v>
      </c>
      <c r="U234" s="83" t="s">
        <v>668</v>
      </c>
      <c r="V234" s="83" t="s">
        <v>668</v>
      </c>
      <c r="W234" s="81">
        <v>43596.714780092596</v>
      </c>
      <c r="X234" s="83" t="s">
        <v>862</v>
      </c>
      <c r="Y234" s="79"/>
      <c r="Z234" s="79"/>
      <c r="AA234" s="85" t="s">
        <v>1103</v>
      </c>
      <c r="AB234" s="85" t="s">
        <v>1089</v>
      </c>
      <c r="AC234" s="79" t="b">
        <v>0</v>
      </c>
      <c r="AD234" s="79">
        <v>9</v>
      </c>
      <c r="AE234" s="85" t="s">
        <v>1245</v>
      </c>
      <c r="AF234" s="79" t="b">
        <v>0</v>
      </c>
      <c r="AG234" s="79" t="s">
        <v>1250</v>
      </c>
      <c r="AH234" s="79"/>
      <c r="AI234" s="85" t="s">
        <v>1243</v>
      </c>
      <c r="AJ234" s="79" t="b">
        <v>0</v>
      </c>
      <c r="AK234" s="79">
        <v>7</v>
      </c>
      <c r="AL234" s="85" t="s">
        <v>1243</v>
      </c>
      <c r="AM234" s="79" t="s">
        <v>1258</v>
      </c>
      <c r="AN234" s="79" t="b">
        <v>0</v>
      </c>
      <c r="AO234" s="85" t="s">
        <v>1089</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244</v>
      </c>
      <c r="B235" s="64" t="s">
        <v>240</v>
      </c>
      <c r="C235" s="65" t="s">
        <v>2928</v>
      </c>
      <c r="D235" s="66">
        <v>3.5833333333333335</v>
      </c>
      <c r="E235" s="67" t="s">
        <v>136</v>
      </c>
      <c r="F235" s="68">
        <v>31.6231884057971</v>
      </c>
      <c r="G235" s="65"/>
      <c r="H235" s="69"/>
      <c r="I235" s="70"/>
      <c r="J235" s="70"/>
      <c r="K235" s="34" t="s">
        <v>66</v>
      </c>
      <c r="L235" s="77">
        <v>235</v>
      </c>
      <c r="M235" s="77"/>
      <c r="N235" s="72"/>
      <c r="O235" s="79" t="s">
        <v>331</v>
      </c>
      <c r="P235" s="81">
        <v>43596.43247685185</v>
      </c>
      <c r="Q235" s="79" t="s">
        <v>387</v>
      </c>
      <c r="R235" s="79"/>
      <c r="S235" s="79"/>
      <c r="T235" s="79" t="s">
        <v>596</v>
      </c>
      <c r="U235" s="79"/>
      <c r="V235" s="83" t="s">
        <v>735</v>
      </c>
      <c r="W235" s="81">
        <v>43596.43247685185</v>
      </c>
      <c r="X235" s="83" t="s">
        <v>852</v>
      </c>
      <c r="Y235" s="79"/>
      <c r="Z235" s="79"/>
      <c r="AA235" s="85" t="s">
        <v>1093</v>
      </c>
      <c r="AB235" s="79"/>
      <c r="AC235" s="79" t="b">
        <v>0</v>
      </c>
      <c r="AD235" s="79">
        <v>0</v>
      </c>
      <c r="AE235" s="85" t="s">
        <v>1243</v>
      </c>
      <c r="AF235" s="79" t="b">
        <v>0</v>
      </c>
      <c r="AG235" s="79" t="s">
        <v>1250</v>
      </c>
      <c r="AH235" s="79"/>
      <c r="AI235" s="85" t="s">
        <v>1243</v>
      </c>
      <c r="AJ235" s="79" t="b">
        <v>0</v>
      </c>
      <c r="AK235" s="79">
        <v>1</v>
      </c>
      <c r="AL235" s="85" t="s">
        <v>1100</v>
      </c>
      <c r="AM235" s="79" t="s">
        <v>1259</v>
      </c>
      <c r="AN235" s="79" t="b">
        <v>0</v>
      </c>
      <c r="AO235" s="85" t="s">
        <v>1100</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3</v>
      </c>
      <c r="BC235" s="78" t="str">
        <f>REPLACE(INDEX(GroupVertices[Group],MATCH(Edges[[#This Row],[Vertex 2]],GroupVertices[Vertex],0)),1,1,"")</f>
        <v>3</v>
      </c>
      <c r="BD235" s="48"/>
      <c r="BE235" s="49"/>
      <c r="BF235" s="48"/>
      <c r="BG235" s="49"/>
      <c r="BH235" s="48"/>
      <c r="BI235" s="49"/>
      <c r="BJ235" s="48"/>
      <c r="BK235" s="49"/>
      <c r="BL235" s="48"/>
    </row>
    <row r="236" spans="1:64" ht="15">
      <c r="A236" s="64" t="s">
        <v>244</v>
      </c>
      <c r="B236" s="64" t="s">
        <v>240</v>
      </c>
      <c r="C236" s="65" t="s">
        <v>2928</v>
      </c>
      <c r="D236" s="66">
        <v>3.5833333333333335</v>
      </c>
      <c r="E236" s="67" t="s">
        <v>136</v>
      </c>
      <c r="F236" s="68">
        <v>31.6231884057971</v>
      </c>
      <c r="G236" s="65"/>
      <c r="H236" s="69"/>
      <c r="I236" s="70"/>
      <c r="J236" s="70"/>
      <c r="K236" s="34" t="s">
        <v>66</v>
      </c>
      <c r="L236" s="77">
        <v>236</v>
      </c>
      <c r="M236" s="77"/>
      <c r="N236" s="72"/>
      <c r="O236" s="79" t="s">
        <v>331</v>
      </c>
      <c r="P236" s="81">
        <v>43596.715625</v>
      </c>
      <c r="Q236" s="79" t="s">
        <v>350</v>
      </c>
      <c r="R236" s="79"/>
      <c r="S236" s="79"/>
      <c r="T236" s="79" t="s">
        <v>241</v>
      </c>
      <c r="U236" s="79"/>
      <c r="V236" s="83" t="s">
        <v>735</v>
      </c>
      <c r="W236" s="81">
        <v>43596.715625</v>
      </c>
      <c r="X236" s="83" t="s">
        <v>796</v>
      </c>
      <c r="Y236" s="79"/>
      <c r="Z236" s="79"/>
      <c r="AA236" s="85" t="s">
        <v>1037</v>
      </c>
      <c r="AB236" s="79"/>
      <c r="AC236" s="79" t="b">
        <v>0</v>
      </c>
      <c r="AD236" s="79">
        <v>0</v>
      </c>
      <c r="AE236" s="85" t="s">
        <v>1243</v>
      </c>
      <c r="AF236" s="79" t="b">
        <v>0</v>
      </c>
      <c r="AG236" s="79" t="s">
        <v>1250</v>
      </c>
      <c r="AH236" s="79"/>
      <c r="AI236" s="85" t="s">
        <v>1243</v>
      </c>
      <c r="AJ236" s="79" t="b">
        <v>0</v>
      </c>
      <c r="AK236" s="79">
        <v>5</v>
      </c>
      <c r="AL236" s="85" t="s">
        <v>1088</v>
      </c>
      <c r="AM236" s="79" t="s">
        <v>1259</v>
      </c>
      <c r="AN236" s="79" t="b">
        <v>0</v>
      </c>
      <c r="AO236" s="85" t="s">
        <v>1088</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3</v>
      </c>
      <c r="BC236" s="78" t="str">
        <f>REPLACE(INDEX(GroupVertices[Group],MATCH(Edges[[#This Row],[Vertex 2]],GroupVertices[Vertex],0)),1,1,"")</f>
        <v>3</v>
      </c>
      <c r="BD236" s="48"/>
      <c r="BE236" s="49"/>
      <c r="BF236" s="48"/>
      <c r="BG236" s="49"/>
      <c r="BH236" s="48"/>
      <c r="BI236" s="49"/>
      <c r="BJ236" s="48"/>
      <c r="BK236" s="49"/>
      <c r="BL236" s="48"/>
    </row>
    <row r="237" spans="1:64" ht="15">
      <c r="A237" s="64" t="s">
        <v>240</v>
      </c>
      <c r="B237" s="64" t="s">
        <v>241</v>
      </c>
      <c r="C237" s="65" t="s">
        <v>2930</v>
      </c>
      <c r="D237" s="66">
        <v>5.916666666666666</v>
      </c>
      <c r="E237" s="67" t="s">
        <v>136</v>
      </c>
      <c r="F237" s="68">
        <v>30.115942028985508</v>
      </c>
      <c r="G237" s="65"/>
      <c r="H237" s="69"/>
      <c r="I237" s="70"/>
      <c r="J237" s="70"/>
      <c r="K237" s="34" t="s">
        <v>66</v>
      </c>
      <c r="L237" s="77">
        <v>237</v>
      </c>
      <c r="M237" s="77"/>
      <c r="N237" s="72"/>
      <c r="O237" s="79" t="s">
        <v>331</v>
      </c>
      <c r="P237" s="81">
        <v>43596.38685185185</v>
      </c>
      <c r="Q237" s="79" t="s">
        <v>343</v>
      </c>
      <c r="R237" s="79"/>
      <c r="S237" s="79"/>
      <c r="T237" s="79" t="s">
        <v>577</v>
      </c>
      <c r="U237" s="79"/>
      <c r="V237" s="83" t="s">
        <v>731</v>
      </c>
      <c r="W237" s="81">
        <v>43596.38685185185</v>
      </c>
      <c r="X237" s="83" t="s">
        <v>863</v>
      </c>
      <c r="Y237" s="79"/>
      <c r="Z237" s="79"/>
      <c r="AA237" s="85" t="s">
        <v>1104</v>
      </c>
      <c r="AB237" s="79"/>
      <c r="AC237" s="79" t="b">
        <v>0</v>
      </c>
      <c r="AD237" s="79">
        <v>0</v>
      </c>
      <c r="AE237" s="85" t="s">
        <v>1243</v>
      </c>
      <c r="AF237" s="79" t="b">
        <v>0</v>
      </c>
      <c r="AG237" s="79" t="s">
        <v>1250</v>
      </c>
      <c r="AH237" s="79"/>
      <c r="AI237" s="85" t="s">
        <v>1243</v>
      </c>
      <c r="AJ237" s="79" t="b">
        <v>0</v>
      </c>
      <c r="AK237" s="79">
        <v>5</v>
      </c>
      <c r="AL237" s="85" t="s">
        <v>1119</v>
      </c>
      <c r="AM237" s="79" t="s">
        <v>1257</v>
      </c>
      <c r="AN237" s="79" t="b">
        <v>0</v>
      </c>
      <c r="AO237" s="85" t="s">
        <v>1119</v>
      </c>
      <c r="AP237" s="79" t="s">
        <v>176</v>
      </c>
      <c r="AQ237" s="79">
        <v>0</v>
      </c>
      <c r="AR237" s="79">
        <v>0</v>
      </c>
      <c r="AS237" s="79"/>
      <c r="AT237" s="79"/>
      <c r="AU237" s="79"/>
      <c r="AV237" s="79"/>
      <c r="AW237" s="79"/>
      <c r="AX237" s="79"/>
      <c r="AY237" s="79"/>
      <c r="AZ237" s="79"/>
      <c r="BA237">
        <v>6</v>
      </c>
      <c r="BB237" s="78" t="str">
        <f>REPLACE(INDEX(GroupVertices[Group],MATCH(Edges[[#This Row],[Vertex 1]],GroupVertices[Vertex],0)),1,1,"")</f>
        <v>3</v>
      </c>
      <c r="BC237" s="78" t="str">
        <f>REPLACE(INDEX(GroupVertices[Group],MATCH(Edges[[#This Row],[Vertex 2]],GroupVertices[Vertex],0)),1,1,"")</f>
        <v>3</v>
      </c>
      <c r="BD237" s="48"/>
      <c r="BE237" s="49"/>
      <c r="BF237" s="48"/>
      <c r="BG237" s="49"/>
      <c r="BH237" s="48"/>
      <c r="BI237" s="49"/>
      <c r="BJ237" s="48"/>
      <c r="BK237" s="49"/>
      <c r="BL237" s="48"/>
    </row>
    <row r="238" spans="1:64" ht="15">
      <c r="A238" s="64" t="s">
        <v>240</v>
      </c>
      <c r="B238" s="64" t="s">
        <v>259</v>
      </c>
      <c r="C238" s="65" t="s">
        <v>2932</v>
      </c>
      <c r="D238" s="66">
        <v>6.5</v>
      </c>
      <c r="E238" s="67" t="s">
        <v>136</v>
      </c>
      <c r="F238" s="68">
        <v>29.73913043478261</v>
      </c>
      <c r="G238" s="65"/>
      <c r="H238" s="69"/>
      <c r="I238" s="70"/>
      <c r="J238" s="70"/>
      <c r="K238" s="34" t="s">
        <v>66</v>
      </c>
      <c r="L238" s="77">
        <v>238</v>
      </c>
      <c r="M238" s="77"/>
      <c r="N238" s="72"/>
      <c r="O238" s="79" t="s">
        <v>331</v>
      </c>
      <c r="P238" s="81">
        <v>43596.38685185185</v>
      </c>
      <c r="Q238" s="79" t="s">
        <v>343</v>
      </c>
      <c r="R238" s="79"/>
      <c r="S238" s="79"/>
      <c r="T238" s="79" t="s">
        <v>577</v>
      </c>
      <c r="U238" s="79"/>
      <c r="V238" s="83" t="s">
        <v>731</v>
      </c>
      <c r="W238" s="81">
        <v>43596.38685185185</v>
      </c>
      <c r="X238" s="83" t="s">
        <v>863</v>
      </c>
      <c r="Y238" s="79"/>
      <c r="Z238" s="79"/>
      <c r="AA238" s="85" t="s">
        <v>1104</v>
      </c>
      <c r="AB238" s="79"/>
      <c r="AC238" s="79" t="b">
        <v>0</v>
      </c>
      <c r="AD238" s="79">
        <v>0</v>
      </c>
      <c r="AE238" s="85" t="s">
        <v>1243</v>
      </c>
      <c r="AF238" s="79" t="b">
        <v>0</v>
      </c>
      <c r="AG238" s="79" t="s">
        <v>1250</v>
      </c>
      <c r="AH238" s="79"/>
      <c r="AI238" s="85" t="s">
        <v>1243</v>
      </c>
      <c r="AJ238" s="79" t="b">
        <v>0</v>
      </c>
      <c r="AK238" s="79">
        <v>5</v>
      </c>
      <c r="AL238" s="85" t="s">
        <v>1119</v>
      </c>
      <c r="AM238" s="79" t="s">
        <v>1257</v>
      </c>
      <c r="AN238" s="79" t="b">
        <v>0</v>
      </c>
      <c r="AO238" s="85" t="s">
        <v>1119</v>
      </c>
      <c r="AP238" s="79" t="s">
        <v>176</v>
      </c>
      <c r="AQ238" s="79">
        <v>0</v>
      </c>
      <c r="AR238" s="79">
        <v>0</v>
      </c>
      <c r="AS238" s="79"/>
      <c r="AT238" s="79"/>
      <c r="AU238" s="79"/>
      <c r="AV238" s="79"/>
      <c r="AW238" s="79"/>
      <c r="AX238" s="79"/>
      <c r="AY238" s="79"/>
      <c r="AZ238" s="79"/>
      <c r="BA238">
        <v>7</v>
      </c>
      <c r="BB238" s="78" t="str">
        <f>REPLACE(INDEX(GroupVertices[Group],MATCH(Edges[[#This Row],[Vertex 1]],GroupVertices[Vertex],0)),1,1,"")</f>
        <v>3</v>
      </c>
      <c r="BC238" s="78" t="str">
        <f>REPLACE(INDEX(GroupVertices[Group],MATCH(Edges[[#This Row],[Vertex 2]],GroupVertices[Vertex],0)),1,1,"")</f>
        <v>1</v>
      </c>
      <c r="BD238" s="48">
        <v>0</v>
      </c>
      <c r="BE238" s="49">
        <v>0</v>
      </c>
      <c r="BF238" s="48">
        <v>0</v>
      </c>
      <c r="BG238" s="49">
        <v>0</v>
      </c>
      <c r="BH238" s="48">
        <v>0</v>
      </c>
      <c r="BI238" s="49">
        <v>0</v>
      </c>
      <c r="BJ238" s="48">
        <v>17</v>
      </c>
      <c r="BK238" s="49">
        <v>100</v>
      </c>
      <c r="BL238" s="48">
        <v>17</v>
      </c>
    </row>
    <row r="239" spans="1:64" ht="15">
      <c r="A239" s="64" t="s">
        <v>240</v>
      </c>
      <c r="B239" s="64" t="s">
        <v>241</v>
      </c>
      <c r="C239" s="65" t="s">
        <v>2930</v>
      </c>
      <c r="D239" s="66">
        <v>5.916666666666666</v>
      </c>
      <c r="E239" s="67" t="s">
        <v>136</v>
      </c>
      <c r="F239" s="68">
        <v>30.115942028985508</v>
      </c>
      <c r="G239" s="65"/>
      <c r="H239" s="69"/>
      <c r="I239" s="70"/>
      <c r="J239" s="70"/>
      <c r="K239" s="34" t="s">
        <v>66</v>
      </c>
      <c r="L239" s="77">
        <v>239</v>
      </c>
      <c r="M239" s="77"/>
      <c r="N239" s="72"/>
      <c r="O239" s="79" t="s">
        <v>331</v>
      </c>
      <c r="P239" s="81">
        <v>43596.42085648148</v>
      </c>
      <c r="Q239" s="79" t="s">
        <v>388</v>
      </c>
      <c r="R239" s="79"/>
      <c r="S239" s="79"/>
      <c r="T239" s="79" t="s">
        <v>596</v>
      </c>
      <c r="U239" s="79"/>
      <c r="V239" s="83" t="s">
        <v>731</v>
      </c>
      <c r="W239" s="81">
        <v>43596.42085648148</v>
      </c>
      <c r="X239" s="83" t="s">
        <v>854</v>
      </c>
      <c r="Y239" s="79"/>
      <c r="Z239" s="79"/>
      <c r="AA239" s="85" t="s">
        <v>1095</v>
      </c>
      <c r="AB239" s="79"/>
      <c r="AC239" s="79" t="b">
        <v>0</v>
      </c>
      <c r="AD239" s="79">
        <v>0</v>
      </c>
      <c r="AE239" s="85" t="s">
        <v>1243</v>
      </c>
      <c r="AF239" s="79" t="b">
        <v>1</v>
      </c>
      <c r="AG239" s="79" t="s">
        <v>1250</v>
      </c>
      <c r="AH239" s="79"/>
      <c r="AI239" s="85" t="s">
        <v>1254</v>
      </c>
      <c r="AJ239" s="79" t="b">
        <v>0</v>
      </c>
      <c r="AK239" s="79">
        <v>4</v>
      </c>
      <c r="AL239" s="85" t="s">
        <v>1098</v>
      </c>
      <c r="AM239" s="79" t="s">
        <v>1257</v>
      </c>
      <c r="AN239" s="79" t="b">
        <v>0</v>
      </c>
      <c r="AO239" s="85" t="s">
        <v>1098</v>
      </c>
      <c r="AP239" s="79" t="s">
        <v>176</v>
      </c>
      <c r="AQ239" s="79">
        <v>0</v>
      </c>
      <c r="AR239" s="79">
        <v>0</v>
      </c>
      <c r="AS239" s="79"/>
      <c r="AT239" s="79"/>
      <c r="AU239" s="79"/>
      <c r="AV239" s="79"/>
      <c r="AW239" s="79"/>
      <c r="AX239" s="79"/>
      <c r="AY239" s="79"/>
      <c r="AZ239" s="79"/>
      <c r="BA239">
        <v>6</v>
      </c>
      <c r="BB239" s="78" t="str">
        <f>REPLACE(INDEX(GroupVertices[Group],MATCH(Edges[[#This Row],[Vertex 1]],GroupVertices[Vertex],0)),1,1,"")</f>
        <v>3</v>
      </c>
      <c r="BC239" s="78" t="str">
        <f>REPLACE(INDEX(GroupVertices[Group],MATCH(Edges[[#This Row],[Vertex 2]],GroupVertices[Vertex],0)),1,1,"")</f>
        <v>3</v>
      </c>
      <c r="BD239" s="48"/>
      <c r="BE239" s="49"/>
      <c r="BF239" s="48"/>
      <c r="BG239" s="49"/>
      <c r="BH239" s="48"/>
      <c r="BI239" s="49"/>
      <c r="BJ239" s="48"/>
      <c r="BK239" s="49"/>
      <c r="BL239" s="48"/>
    </row>
    <row r="240" spans="1:64" ht="15">
      <c r="A240" s="64" t="s">
        <v>240</v>
      </c>
      <c r="B240" s="64" t="s">
        <v>259</v>
      </c>
      <c r="C240" s="65" t="s">
        <v>2932</v>
      </c>
      <c r="D240" s="66">
        <v>6.5</v>
      </c>
      <c r="E240" s="67" t="s">
        <v>136</v>
      </c>
      <c r="F240" s="68">
        <v>29.73913043478261</v>
      </c>
      <c r="G240" s="65"/>
      <c r="H240" s="69"/>
      <c r="I240" s="70"/>
      <c r="J240" s="70"/>
      <c r="K240" s="34" t="s">
        <v>66</v>
      </c>
      <c r="L240" s="77">
        <v>240</v>
      </c>
      <c r="M240" s="77"/>
      <c r="N240" s="72"/>
      <c r="O240" s="79" t="s">
        <v>331</v>
      </c>
      <c r="P240" s="81">
        <v>43596.42085648148</v>
      </c>
      <c r="Q240" s="79" t="s">
        <v>388</v>
      </c>
      <c r="R240" s="79"/>
      <c r="S240" s="79"/>
      <c r="T240" s="79" t="s">
        <v>596</v>
      </c>
      <c r="U240" s="79"/>
      <c r="V240" s="83" t="s">
        <v>731</v>
      </c>
      <c r="W240" s="81">
        <v>43596.42085648148</v>
      </c>
      <c r="X240" s="83" t="s">
        <v>854</v>
      </c>
      <c r="Y240" s="79"/>
      <c r="Z240" s="79"/>
      <c r="AA240" s="85" t="s">
        <v>1095</v>
      </c>
      <c r="AB240" s="79"/>
      <c r="AC240" s="79" t="b">
        <v>0</v>
      </c>
      <c r="AD240" s="79">
        <v>0</v>
      </c>
      <c r="AE240" s="85" t="s">
        <v>1243</v>
      </c>
      <c r="AF240" s="79" t="b">
        <v>1</v>
      </c>
      <c r="AG240" s="79" t="s">
        <v>1250</v>
      </c>
      <c r="AH240" s="79"/>
      <c r="AI240" s="85" t="s">
        <v>1254</v>
      </c>
      <c r="AJ240" s="79" t="b">
        <v>0</v>
      </c>
      <c r="AK240" s="79">
        <v>4</v>
      </c>
      <c r="AL240" s="85" t="s">
        <v>1098</v>
      </c>
      <c r="AM240" s="79" t="s">
        <v>1257</v>
      </c>
      <c r="AN240" s="79" t="b">
        <v>0</v>
      </c>
      <c r="AO240" s="85" t="s">
        <v>1098</v>
      </c>
      <c r="AP240" s="79" t="s">
        <v>176</v>
      </c>
      <c r="AQ240" s="79">
        <v>0</v>
      </c>
      <c r="AR240" s="79">
        <v>0</v>
      </c>
      <c r="AS240" s="79"/>
      <c r="AT240" s="79"/>
      <c r="AU240" s="79"/>
      <c r="AV240" s="79"/>
      <c r="AW240" s="79"/>
      <c r="AX240" s="79"/>
      <c r="AY240" s="79"/>
      <c r="AZ240" s="79"/>
      <c r="BA240">
        <v>7</v>
      </c>
      <c r="BB240" s="78" t="str">
        <f>REPLACE(INDEX(GroupVertices[Group],MATCH(Edges[[#This Row],[Vertex 1]],GroupVertices[Vertex],0)),1,1,"")</f>
        <v>3</v>
      </c>
      <c r="BC240" s="78" t="str">
        <f>REPLACE(INDEX(GroupVertices[Group],MATCH(Edges[[#This Row],[Vertex 2]],GroupVertices[Vertex],0)),1,1,"")</f>
        <v>1</v>
      </c>
      <c r="BD240" s="48"/>
      <c r="BE240" s="49"/>
      <c r="BF240" s="48"/>
      <c r="BG240" s="49"/>
      <c r="BH240" s="48"/>
      <c r="BI240" s="49"/>
      <c r="BJ240" s="48"/>
      <c r="BK240" s="49"/>
      <c r="BL240" s="48"/>
    </row>
    <row r="241" spans="1:64" ht="15">
      <c r="A241" s="64" t="s">
        <v>240</v>
      </c>
      <c r="B241" s="64" t="s">
        <v>241</v>
      </c>
      <c r="C241" s="65" t="s">
        <v>2930</v>
      </c>
      <c r="D241" s="66">
        <v>5.916666666666666</v>
      </c>
      <c r="E241" s="67" t="s">
        <v>136</v>
      </c>
      <c r="F241" s="68">
        <v>30.115942028985508</v>
      </c>
      <c r="G241" s="65"/>
      <c r="H241" s="69"/>
      <c r="I241" s="70"/>
      <c r="J241" s="70"/>
      <c r="K241" s="34" t="s">
        <v>66</v>
      </c>
      <c r="L241" s="77">
        <v>241</v>
      </c>
      <c r="M241" s="77"/>
      <c r="N241" s="72"/>
      <c r="O241" s="79" t="s">
        <v>331</v>
      </c>
      <c r="P241" s="81">
        <v>43596.46371527778</v>
      </c>
      <c r="Q241" s="79" t="s">
        <v>345</v>
      </c>
      <c r="R241" s="79"/>
      <c r="S241" s="79"/>
      <c r="T241" s="79" t="s">
        <v>241</v>
      </c>
      <c r="U241" s="79"/>
      <c r="V241" s="83" t="s">
        <v>731</v>
      </c>
      <c r="W241" s="81">
        <v>43596.46371527778</v>
      </c>
      <c r="X241" s="83" t="s">
        <v>788</v>
      </c>
      <c r="Y241" s="79"/>
      <c r="Z241" s="79"/>
      <c r="AA241" s="85" t="s">
        <v>1029</v>
      </c>
      <c r="AB241" s="79"/>
      <c r="AC241" s="79" t="b">
        <v>0</v>
      </c>
      <c r="AD241" s="79">
        <v>0</v>
      </c>
      <c r="AE241" s="85" t="s">
        <v>1243</v>
      </c>
      <c r="AF241" s="79" t="b">
        <v>0</v>
      </c>
      <c r="AG241" s="79" t="s">
        <v>1250</v>
      </c>
      <c r="AH241" s="79"/>
      <c r="AI241" s="85" t="s">
        <v>1243</v>
      </c>
      <c r="AJ241" s="79" t="b">
        <v>0</v>
      </c>
      <c r="AK241" s="79">
        <v>9</v>
      </c>
      <c r="AL241" s="85" t="s">
        <v>1120</v>
      </c>
      <c r="AM241" s="79" t="s">
        <v>1257</v>
      </c>
      <c r="AN241" s="79" t="b">
        <v>0</v>
      </c>
      <c r="AO241" s="85" t="s">
        <v>1120</v>
      </c>
      <c r="AP241" s="79" t="s">
        <v>176</v>
      </c>
      <c r="AQ241" s="79">
        <v>0</v>
      </c>
      <c r="AR241" s="79">
        <v>0</v>
      </c>
      <c r="AS241" s="79"/>
      <c r="AT241" s="79"/>
      <c r="AU241" s="79"/>
      <c r="AV241" s="79"/>
      <c r="AW241" s="79"/>
      <c r="AX241" s="79"/>
      <c r="AY241" s="79"/>
      <c r="AZ241" s="79"/>
      <c r="BA241">
        <v>6</v>
      </c>
      <c r="BB241" s="78" t="str">
        <f>REPLACE(INDEX(GroupVertices[Group],MATCH(Edges[[#This Row],[Vertex 1]],GroupVertices[Vertex],0)),1,1,"")</f>
        <v>3</v>
      </c>
      <c r="BC241" s="78" t="str">
        <f>REPLACE(INDEX(GroupVertices[Group],MATCH(Edges[[#This Row],[Vertex 2]],GroupVertices[Vertex],0)),1,1,"")</f>
        <v>3</v>
      </c>
      <c r="BD241" s="48"/>
      <c r="BE241" s="49"/>
      <c r="BF241" s="48"/>
      <c r="BG241" s="49"/>
      <c r="BH241" s="48"/>
      <c r="BI241" s="49"/>
      <c r="BJ241" s="48"/>
      <c r="BK241" s="49"/>
      <c r="BL241" s="48"/>
    </row>
    <row r="242" spans="1:64" ht="15">
      <c r="A242" s="64" t="s">
        <v>240</v>
      </c>
      <c r="B242" s="64" t="s">
        <v>259</v>
      </c>
      <c r="C242" s="65" t="s">
        <v>2932</v>
      </c>
      <c r="D242" s="66">
        <v>6.5</v>
      </c>
      <c r="E242" s="67" t="s">
        <v>136</v>
      </c>
      <c r="F242" s="68">
        <v>29.73913043478261</v>
      </c>
      <c r="G242" s="65"/>
      <c r="H242" s="69"/>
      <c r="I242" s="70"/>
      <c r="J242" s="70"/>
      <c r="K242" s="34" t="s">
        <v>66</v>
      </c>
      <c r="L242" s="77">
        <v>242</v>
      </c>
      <c r="M242" s="77"/>
      <c r="N242" s="72"/>
      <c r="O242" s="79" t="s">
        <v>331</v>
      </c>
      <c r="P242" s="81">
        <v>43596.46371527778</v>
      </c>
      <c r="Q242" s="79" t="s">
        <v>345</v>
      </c>
      <c r="R242" s="79"/>
      <c r="S242" s="79"/>
      <c r="T242" s="79" t="s">
        <v>241</v>
      </c>
      <c r="U242" s="79"/>
      <c r="V242" s="83" t="s">
        <v>731</v>
      </c>
      <c r="W242" s="81">
        <v>43596.46371527778</v>
      </c>
      <c r="X242" s="83" t="s">
        <v>788</v>
      </c>
      <c r="Y242" s="79"/>
      <c r="Z242" s="79"/>
      <c r="AA242" s="85" t="s">
        <v>1029</v>
      </c>
      <c r="AB242" s="79"/>
      <c r="AC242" s="79" t="b">
        <v>0</v>
      </c>
      <c r="AD242" s="79">
        <v>0</v>
      </c>
      <c r="AE242" s="85" t="s">
        <v>1243</v>
      </c>
      <c r="AF242" s="79" t="b">
        <v>0</v>
      </c>
      <c r="AG242" s="79" t="s">
        <v>1250</v>
      </c>
      <c r="AH242" s="79"/>
      <c r="AI242" s="85" t="s">
        <v>1243</v>
      </c>
      <c r="AJ242" s="79" t="b">
        <v>0</v>
      </c>
      <c r="AK242" s="79">
        <v>9</v>
      </c>
      <c r="AL242" s="85" t="s">
        <v>1120</v>
      </c>
      <c r="AM242" s="79" t="s">
        <v>1257</v>
      </c>
      <c r="AN242" s="79" t="b">
        <v>0</v>
      </c>
      <c r="AO242" s="85" t="s">
        <v>1120</v>
      </c>
      <c r="AP242" s="79" t="s">
        <v>176</v>
      </c>
      <c r="AQ242" s="79">
        <v>0</v>
      </c>
      <c r="AR242" s="79">
        <v>0</v>
      </c>
      <c r="AS242" s="79"/>
      <c r="AT242" s="79"/>
      <c r="AU242" s="79"/>
      <c r="AV242" s="79"/>
      <c r="AW242" s="79"/>
      <c r="AX242" s="79"/>
      <c r="AY242" s="79"/>
      <c r="AZ242" s="79"/>
      <c r="BA242">
        <v>7</v>
      </c>
      <c r="BB242" s="78" t="str">
        <f>REPLACE(INDEX(GroupVertices[Group],MATCH(Edges[[#This Row],[Vertex 1]],GroupVertices[Vertex],0)),1,1,"")</f>
        <v>3</v>
      </c>
      <c r="BC242" s="78" t="str">
        <f>REPLACE(INDEX(GroupVertices[Group],MATCH(Edges[[#This Row],[Vertex 2]],GroupVertices[Vertex],0)),1,1,"")</f>
        <v>1</v>
      </c>
      <c r="BD242" s="48">
        <v>0</v>
      </c>
      <c r="BE242" s="49">
        <v>0</v>
      </c>
      <c r="BF242" s="48">
        <v>0</v>
      </c>
      <c r="BG242" s="49">
        <v>0</v>
      </c>
      <c r="BH242" s="48">
        <v>0</v>
      </c>
      <c r="BI242" s="49">
        <v>0</v>
      </c>
      <c r="BJ242" s="48">
        <v>19</v>
      </c>
      <c r="BK242" s="49">
        <v>100</v>
      </c>
      <c r="BL242" s="48">
        <v>19</v>
      </c>
    </row>
    <row r="243" spans="1:64" ht="15">
      <c r="A243" s="64" t="s">
        <v>240</v>
      </c>
      <c r="B243" s="64" t="s">
        <v>259</v>
      </c>
      <c r="C243" s="65" t="s">
        <v>2932</v>
      </c>
      <c r="D243" s="66">
        <v>6.5</v>
      </c>
      <c r="E243" s="67" t="s">
        <v>136</v>
      </c>
      <c r="F243" s="68">
        <v>29.73913043478261</v>
      </c>
      <c r="G243" s="65"/>
      <c r="H243" s="69"/>
      <c r="I243" s="70"/>
      <c r="J243" s="70"/>
      <c r="K243" s="34" t="s">
        <v>66</v>
      </c>
      <c r="L243" s="77">
        <v>243</v>
      </c>
      <c r="M243" s="77"/>
      <c r="N243" s="72"/>
      <c r="O243" s="79" t="s">
        <v>331</v>
      </c>
      <c r="P243" s="81">
        <v>43596.676712962966</v>
      </c>
      <c r="Q243" s="79" t="s">
        <v>346</v>
      </c>
      <c r="R243" s="79"/>
      <c r="S243" s="79"/>
      <c r="T243" s="79" t="s">
        <v>579</v>
      </c>
      <c r="U243" s="79"/>
      <c r="V243" s="83" t="s">
        <v>731</v>
      </c>
      <c r="W243" s="81">
        <v>43596.676712962966</v>
      </c>
      <c r="X243" s="83" t="s">
        <v>864</v>
      </c>
      <c r="Y243" s="79"/>
      <c r="Z243" s="79"/>
      <c r="AA243" s="85" t="s">
        <v>1105</v>
      </c>
      <c r="AB243" s="79"/>
      <c r="AC243" s="79" t="b">
        <v>0</v>
      </c>
      <c r="AD243" s="79">
        <v>0</v>
      </c>
      <c r="AE243" s="85" t="s">
        <v>1243</v>
      </c>
      <c r="AF243" s="79" t="b">
        <v>0</v>
      </c>
      <c r="AG243" s="79" t="s">
        <v>1250</v>
      </c>
      <c r="AH243" s="79"/>
      <c r="AI243" s="85" t="s">
        <v>1243</v>
      </c>
      <c r="AJ243" s="79" t="b">
        <v>0</v>
      </c>
      <c r="AK243" s="79">
        <v>7</v>
      </c>
      <c r="AL243" s="85" t="s">
        <v>1101</v>
      </c>
      <c r="AM243" s="79" t="s">
        <v>1257</v>
      </c>
      <c r="AN243" s="79" t="b">
        <v>0</v>
      </c>
      <c r="AO243" s="85" t="s">
        <v>1101</v>
      </c>
      <c r="AP243" s="79" t="s">
        <v>176</v>
      </c>
      <c r="AQ243" s="79">
        <v>0</v>
      </c>
      <c r="AR243" s="79">
        <v>0</v>
      </c>
      <c r="AS243" s="79"/>
      <c r="AT243" s="79"/>
      <c r="AU243" s="79"/>
      <c r="AV243" s="79"/>
      <c r="AW243" s="79"/>
      <c r="AX243" s="79"/>
      <c r="AY243" s="79"/>
      <c r="AZ243" s="79"/>
      <c r="BA243">
        <v>7</v>
      </c>
      <c r="BB243" s="78" t="str">
        <f>REPLACE(INDEX(GroupVertices[Group],MATCH(Edges[[#This Row],[Vertex 1]],GroupVertices[Vertex],0)),1,1,"")</f>
        <v>3</v>
      </c>
      <c r="BC243" s="78" t="str">
        <f>REPLACE(INDEX(GroupVertices[Group],MATCH(Edges[[#This Row],[Vertex 2]],GroupVertices[Vertex],0)),1,1,"")</f>
        <v>1</v>
      </c>
      <c r="BD243" s="48">
        <v>0</v>
      </c>
      <c r="BE243" s="49">
        <v>0</v>
      </c>
      <c r="BF243" s="48">
        <v>0</v>
      </c>
      <c r="BG243" s="49">
        <v>0</v>
      </c>
      <c r="BH243" s="48">
        <v>0</v>
      </c>
      <c r="BI243" s="49">
        <v>0</v>
      </c>
      <c r="BJ243" s="48">
        <v>21</v>
      </c>
      <c r="BK243" s="49">
        <v>100</v>
      </c>
      <c r="BL243" s="48">
        <v>21</v>
      </c>
    </row>
    <row r="244" spans="1:64" ht="15">
      <c r="A244" s="64" t="s">
        <v>240</v>
      </c>
      <c r="B244" s="64" t="s">
        <v>241</v>
      </c>
      <c r="C244" s="65" t="s">
        <v>2930</v>
      </c>
      <c r="D244" s="66">
        <v>5.916666666666666</v>
      </c>
      <c r="E244" s="67" t="s">
        <v>136</v>
      </c>
      <c r="F244" s="68">
        <v>30.115942028985508</v>
      </c>
      <c r="G244" s="65"/>
      <c r="H244" s="69"/>
      <c r="I244" s="70"/>
      <c r="J244" s="70"/>
      <c r="K244" s="34" t="s">
        <v>66</v>
      </c>
      <c r="L244" s="77">
        <v>244</v>
      </c>
      <c r="M244" s="77"/>
      <c r="N244" s="72"/>
      <c r="O244" s="79" t="s">
        <v>331</v>
      </c>
      <c r="P244" s="81">
        <v>43596.708703703705</v>
      </c>
      <c r="Q244" s="79" t="s">
        <v>350</v>
      </c>
      <c r="R244" s="79"/>
      <c r="S244" s="79"/>
      <c r="T244" s="79" t="s">
        <v>241</v>
      </c>
      <c r="U244" s="79"/>
      <c r="V244" s="83" t="s">
        <v>731</v>
      </c>
      <c r="W244" s="81">
        <v>43596.708703703705</v>
      </c>
      <c r="X244" s="83" t="s">
        <v>797</v>
      </c>
      <c r="Y244" s="79"/>
      <c r="Z244" s="79"/>
      <c r="AA244" s="85" t="s">
        <v>1038</v>
      </c>
      <c r="AB244" s="79"/>
      <c r="AC244" s="79" t="b">
        <v>0</v>
      </c>
      <c r="AD244" s="79">
        <v>0</v>
      </c>
      <c r="AE244" s="85" t="s">
        <v>1243</v>
      </c>
      <c r="AF244" s="79" t="b">
        <v>0</v>
      </c>
      <c r="AG244" s="79" t="s">
        <v>1250</v>
      </c>
      <c r="AH244" s="79"/>
      <c r="AI244" s="85" t="s">
        <v>1243</v>
      </c>
      <c r="AJ244" s="79" t="b">
        <v>0</v>
      </c>
      <c r="AK244" s="79">
        <v>5</v>
      </c>
      <c r="AL244" s="85" t="s">
        <v>1088</v>
      </c>
      <c r="AM244" s="79" t="s">
        <v>1257</v>
      </c>
      <c r="AN244" s="79" t="b">
        <v>0</v>
      </c>
      <c r="AO244" s="85" t="s">
        <v>1088</v>
      </c>
      <c r="AP244" s="79" t="s">
        <v>176</v>
      </c>
      <c r="AQ244" s="79">
        <v>0</v>
      </c>
      <c r="AR244" s="79">
        <v>0</v>
      </c>
      <c r="AS244" s="79"/>
      <c r="AT244" s="79"/>
      <c r="AU244" s="79"/>
      <c r="AV244" s="79"/>
      <c r="AW244" s="79"/>
      <c r="AX244" s="79"/>
      <c r="AY244" s="79"/>
      <c r="AZ244" s="79"/>
      <c r="BA244">
        <v>6</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240</v>
      </c>
      <c r="B245" s="64" t="s">
        <v>259</v>
      </c>
      <c r="C245" s="65" t="s">
        <v>2932</v>
      </c>
      <c r="D245" s="66">
        <v>6.5</v>
      </c>
      <c r="E245" s="67" t="s">
        <v>136</v>
      </c>
      <c r="F245" s="68">
        <v>29.73913043478261</v>
      </c>
      <c r="G245" s="65"/>
      <c r="H245" s="69"/>
      <c r="I245" s="70"/>
      <c r="J245" s="70"/>
      <c r="K245" s="34" t="s">
        <v>66</v>
      </c>
      <c r="L245" s="77">
        <v>245</v>
      </c>
      <c r="M245" s="77"/>
      <c r="N245" s="72"/>
      <c r="O245" s="79" t="s">
        <v>331</v>
      </c>
      <c r="P245" s="81">
        <v>43596.708703703705</v>
      </c>
      <c r="Q245" s="79" t="s">
        <v>350</v>
      </c>
      <c r="R245" s="79"/>
      <c r="S245" s="79"/>
      <c r="T245" s="79" t="s">
        <v>241</v>
      </c>
      <c r="U245" s="79"/>
      <c r="V245" s="83" t="s">
        <v>731</v>
      </c>
      <c r="W245" s="81">
        <v>43596.708703703705</v>
      </c>
      <c r="X245" s="83" t="s">
        <v>797</v>
      </c>
      <c r="Y245" s="79"/>
      <c r="Z245" s="79"/>
      <c r="AA245" s="85" t="s">
        <v>1038</v>
      </c>
      <c r="AB245" s="79"/>
      <c r="AC245" s="79" t="b">
        <v>0</v>
      </c>
      <c r="AD245" s="79">
        <v>0</v>
      </c>
      <c r="AE245" s="85" t="s">
        <v>1243</v>
      </c>
      <c r="AF245" s="79" t="b">
        <v>0</v>
      </c>
      <c r="AG245" s="79" t="s">
        <v>1250</v>
      </c>
      <c r="AH245" s="79"/>
      <c r="AI245" s="85" t="s">
        <v>1243</v>
      </c>
      <c r="AJ245" s="79" t="b">
        <v>0</v>
      </c>
      <c r="AK245" s="79">
        <v>5</v>
      </c>
      <c r="AL245" s="85" t="s">
        <v>1088</v>
      </c>
      <c r="AM245" s="79" t="s">
        <v>1257</v>
      </c>
      <c r="AN245" s="79" t="b">
        <v>0</v>
      </c>
      <c r="AO245" s="85" t="s">
        <v>1088</v>
      </c>
      <c r="AP245" s="79" t="s">
        <v>176</v>
      </c>
      <c r="AQ245" s="79">
        <v>0</v>
      </c>
      <c r="AR245" s="79">
        <v>0</v>
      </c>
      <c r="AS245" s="79"/>
      <c r="AT245" s="79"/>
      <c r="AU245" s="79"/>
      <c r="AV245" s="79"/>
      <c r="AW245" s="79"/>
      <c r="AX245" s="79"/>
      <c r="AY245" s="79"/>
      <c r="AZ245" s="79"/>
      <c r="BA245">
        <v>7</v>
      </c>
      <c r="BB245" s="78" t="str">
        <f>REPLACE(INDEX(GroupVertices[Group],MATCH(Edges[[#This Row],[Vertex 1]],GroupVertices[Vertex],0)),1,1,"")</f>
        <v>3</v>
      </c>
      <c r="BC245" s="78" t="str">
        <f>REPLACE(INDEX(GroupVertices[Group],MATCH(Edges[[#This Row],[Vertex 2]],GroupVertices[Vertex],0)),1,1,"")</f>
        <v>1</v>
      </c>
      <c r="BD245" s="48"/>
      <c r="BE245" s="49"/>
      <c r="BF245" s="48"/>
      <c r="BG245" s="49"/>
      <c r="BH245" s="48"/>
      <c r="BI245" s="49"/>
      <c r="BJ245" s="48"/>
      <c r="BK245" s="49"/>
      <c r="BL245" s="48"/>
    </row>
    <row r="246" spans="1:64" ht="15">
      <c r="A246" s="64" t="s">
        <v>240</v>
      </c>
      <c r="B246" s="64" t="s">
        <v>241</v>
      </c>
      <c r="C246" s="65" t="s">
        <v>2930</v>
      </c>
      <c r="D246" s="66">
        <v>5.916666666666666</v>
      </c>
      <c r="E246" s="67" t="s">
        <v>136</v>
      </c>
      <c r="F246" s="68">
        <v>30.115942028985508</v>
      </c>
      <c r="G246" s="65"/>
      <c r="H246" s="69"/>
      <c r="I246" s="70"/>
      <c r="J246" s="70"/>
      <c r="K246" s="34" t="s">
        <v>66</v>
      </c>
      <c r="L246" s="77">
        <v>246</v>
      </c>
      <c r="M246" s="77"/>
      <c r="N246" s="72"/>
      <c r="O246" s="79" t="s">
        <v>331</v>
      </c>
      <c r="P246" s="81">
        <v>43596.75332175926</v>
      </c>
      <c r="Q246" s="79" t="s">
        <v>349</v>
      </c>
      <c r="R246" s="79"/>
      <c r="S246" s="79"/>
      <c r="T246" s="79" t="s">
        <v>241</v>
      </c>
      <c r="U246" s="79"/>
      <c r="V246" s="83" t="s">
        <v>731</v>
      </c>
      <c r="W246" s="81">
        <v>43596.75332175926</v>
      </c>
      <c r="X246" s="83" t="s">
        <v>792</v>
      </c>
      <c r="Y246" s="79"/>
      <c r="Z246" s="79"/>
      <c r="AA246" s="85" t="s">
        <v>1033</v>
      </c>
      <c r="AB246" s="79"/>
      <c r="AC246" s="79" t="b">
        <v>0</v>
      </c>
      <c r="AD246" s="79">
        <v>0</v>
      </c>
      <c r="AE246" s="85" t="s">
        <v>1243</v>
      </c>
      <c r="AF246" s="79" t="b">
        <v>0</v>
      </c>
      <c r="AG246" s="79" t="s">
        <v>1250</v>
      </c>
      <c r="AH246" s="79"/>
      <c r="AI246" s="85" t="s">
        <v>1243</v>
      </c>
      <c r="AJ246" s="79" t="b">
        <v>0</v>
      </c>
      <c r="AK246" s="79">
        <v>3</v>
      </c>
      <c r="AL246" s="85" t="s">
        <v>1089</v>
      </c>
      <c r="AM246" s="79" t="s">
        <v>1257</v>
      </c>
      <c r="AN246" s="79" t="b">
        <v>0</v>
      </c>
      <c r="AO246" s="85" t="s">
        <v>1089</v>
      </c>
      <c r="AP246" s="79" t="s">
        <v>176</v>
      </c>
      <c r="AQ246" s="79">
        <v>0</v>
      </c>
      <c r="AR246" s="79">
        <v>0</v>
      </c>
      <c r="AS246" s="79"/>
      <c r="AT246" s="79"/>
      <c r="AU246" s="79"/>
      <c r="AV246" s="79"/>
      <c r="AW246" s="79"/>
      <c r="AX246" s="79"/>
      <c r="AY246" s="79"/>
      <c r="AZ246" s="79"/>
      <c r="BA246">
        <v>6</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240</v>
      </c>
      <c r="B247" s="64" t="s">
        <v>259</v>
      </c>
      <c r="C247" s="65" t="s">
        <v>2932</v>
      </c>
      <c r="D247" s="66">
        <v>6.5</v>
      </c>
      <c r="E247" s="67" t="s">
        <v>136</v>
      </c>
      <c r="F247" s="68">
        <v>29.73913043478261</v>
      </c>
      <c r="G247" s="65"/>
      <c r="H247" s="69"/>
      <c r="I247" s="70"/>
      <c r="J247" s="70"/>
      <c r="K247" s="34" t="s">
        <v>66</v>
      </c>
      <c r="L247" s="77">
        <v>247</v>
      </c>
      <c r="M247" s="77"/>
      <c r="N247" s="72"/>
      <c r="O247" s="79" t="s">
        <v>331</v>
      </c>
      <c r="P247" s="81">
        <v>43596.75332175926</v>
      </c>
      <c r="Q247" s="79" t="s">
        <v>349</v>
      </c>
      <c r="R247" s="79"/>
      <c r="S247" s="79"/>
      <c r="T247" s="79" t="s">
        <v>241</v>
      </c>
      <c r="U247" s="79"/>
      <c r="V247" s="83" t="s">
        <v>731</v>
      </c>
      <c r="W247" s="81">
        <v>43596.75332175926</v>
      </c>
      <c r="X247" s="83" t="s">
        <v>792</v>
      </c>
      <c r="Y247" s="79"/>
      <c r="Z247" s="79"/>
      <c r="AA247" s="85" t="s">
        <v>1033</v>
      </c>
      <c r="AB247" s="79"/>
      <c r="AC247" s="79" t="b">
        <v>0</v>
      </c>
      <c r="AD247" s="79">
        <v>0</v>
      </c>
      <c r="AE247" s="85" t="s">
        <v>1243</v>
      </c>
      <c r="AF247" s="79" t="b">
        <v>0</v>
      </c>
      <c r="AG247" s="79" t="s">
        <v>1250</v>
      </c>
      <c r="AH247" s="79"/>
      <c r="AI247" s="85" t="s">
        <v>1243</v>
      </c>
      <c r="AJ247" s="79" t="b">
        <v>0</v>
      </c>
      <c r="AK247" s="79">
        <v>3</v>
      </c>
      <c r="AL247" s="85" t="s">
        <v>1089</v>
      </c>
      <c r="AM247" s="79" t="s">
        <v>1257</v>
      </c>
      <c r="AN247" s="79" t="b">
        <v>0</v>
      </c>
      <c r="AO247" s="85" t="s">
        <v>1089</v>
      </c>
      <c r="AP247" s="79" t="s">
        <v>176</v>
      </c>
      <c r="AQ247" s="79">
        <v>0</v>
      </c>
      <c r="AR247" s="79">
        <v>0</v>
      </c>
      <c r="AS247" s="79"/>
      <c r="AT247" s="79"/>
      <c r="AU247" s="79"/>
      <c r="AV247" s="79"/>
      <c r="AW247" s="79"/>
      <c r="AX247" s="79"/>
      <c r="AY247" s="79"/>
      <c r="AZ247" s="79"/>
      <c r="BA247">
        <v>7</v>
      </c>
      <c r="BB247" s="78" t="str">
        <f>REPLACE(INDEX(GroupVertices[Group],MATCH(Edges[[#This Row],[Vertex 1]],GroupVertices[Vertex],0)),1,1,"")</f>
        <v>3</v>
      </c>
      <c r="BC247" s="78" t="str">
        <f>REPLACE(INDEX(GroupVertices[Group],MATCH(Edges[[#This Row],[Vertex 2]],GroupVertices[Vertex],0)),1,1,"")</f>
        <v>1</v>
      </c>
      <c r="BD247" s="48"/>
      <c r="BE247" s="49"/>
      <c r="BF247" s="48"/>
      <c r="BG247" s="49"/>
      <c r="BH247" s="48"/>
      <c r="BI247" s="49"/>
      <c r="BJ247" s="48"/>
      <c r="BK247" s="49"/>
      <c r="BL247" s="48"/>
    </row>
    <row r="248" spans="1:64" ht="15">
      <c r="A248" s="64" t="s">
        <v>240</v>
      </c>
      <c r="B248" s="64" t="s">
        <v>241</v>
      </c>
      <c r="C248" s="65" t="s">
        <v>2930</v>
      </c>
      <c r="D248" s="66">
        <v>5.916666666666666</v>
      </c>
      <c r="E248" s="67" t="s">
        <v>136</v>
      </c>
      <c r="F248" s="68">
        <v>30.115942028985508</v>
      </c>
      <c r="G248" s="65"/>
      <c r="H248" s="69"/>
      <c r="I248" s="70"/>
      <c r="J248" s="70"/>
      <c r="K248" s="34" t="s">
        <v>66</v>
      </c>
      <c r="L248" s="77">
        <v>248</v>
      </c>
      <c r="M248" s="77"/>
      <c r="N248" s="72"/>
      <c r="O248" s="79" t="s">
        <v>331</v>
      </c>
      <c r="P248" s="81">
        <v>43596.75336805556</v>
      </c>
      <c r="Q248" s="79" t="s">
        <v>393</v>
      </c>
      <c r="R248" s="79"/>
      <c r="S248" s="79"/>
      <c r="T248" s="79" t="s">
        <v>241</v>
      </c>
      <c r="U248" s="79"/>
      <c r="V248" s="83" t="s">
        <v>731</v>
      </c>
      <c r="W248" s="81">
        <v>43596.75336805556</v>
      </c>
      <c r="X248" s="83" t="s">
        <v>865</v>
      </c>
      <c r="Y248" s="79"/>
      <c r="Z248" s="79"/>
      <c r="AA248" s="85" t="s">
        <v>1106</v>
      </c>
      <c r="AB248" s="79"/>
      <c r="AC248" s="79" t="b">
        <v>0</v>
      </c>
      <c r="AD248" s="79">
        <v>0</v>
      </c>
      <c r="AE248" s="85" t="s">
        <v>1243</v>
      </c>
      <c r="AF248" s="79" t="b">
        <v>0</v>
      </c>
      <c r="AG248" s="79" t="s">
        <v>1250</v>
      </c>
      <c r="AH248" s="79"/>
      <c r="AI248" s="85" t="s">
        <v>1243</v>
      </c>
      <c r="AJ248" s="79" t="b">
        <v>0</v>
      </c>
      <c r="AK248" s="79">
        <v>7</v>
      </c>
      <c r="AL248" s="85" t="s">
        <v>1103</v>
      </c>
      <c r="AM248" s="79" t="s">
        <v>1257</v>
      </c>
      <c r="AN248" s="79" t="b">
        <v>0</v>
      </c>
      <c r="AO248" s="85" t="s">
        <v>1103</v>
      </c>
      <c r="AP248" s="79" t="s">
        <v>176</v>
      </c>
      <c r="AQ248" s="79">
        <v>0</v>
      </c>
      <c r="AR248" s="79">
        <v>0</v>
      </c>
      <c r="AS248" s="79"/>
      <c r="AT248" s="79"/>
      <c r="AU248" s="79"/>
      <c r="AV248" s="79"/>
      <c r="AW248" s="79"/>
      <c r="AX248" s="79"/>
      <c r="AY248" s="79"/>
      <c r="AZ248" s="79"/>
      <c r="BA248">
        <v>6</v>
      </c>
      <c r="BB248" s="78" t="str">
        <f>REPLACE(INDEX(GroupVertices[Group],MATCH(Edges[[#This Row],[Vertex 1]],GroupVertices[Vertex],0)),1,1,"")</f>
        <v>3</v>
      </c>
      <c r="BC248" s="78" t="str">
        <f>REPLACE(INDEX(GroupVertices[Group],MATCH(Edges[[#This Row],[Vertex 2]],GroupVertices[Vertex],0)),1,1,"")</f>
        <v>3</v>
      </c>
      <c r="BD248" s="48"/>
      <c r="BE248" s="49"/>
      <c r="BF248" s="48"/>
      <c r="BG248" s="49"/>
      <c r="BH248" s="48"/>
      <c r="BI248" s="49"/>
      <c r="BJ248" s="48"/>
      <c r="BK248" s="49"/>
      <c r="BL248" s="48"/>
    </row>
    <row r="249" spans="1:64" ht="15">
      <c r="A249" s="64" t="s">
        <v>240</v>
      </c>
      <c r="B249" s="64" t="s">
        <v>264</v>
      </c>
      <c r="C249" s="65" t="s">
        <v>2928</v>
      </c>
      <c r="D249" s="66">
        <v>3</v>
      </c>
      <c r="E249" s="67" t="s">
        <v>132</v>
      </c>
      <c r="F249" s="68">
        <v>32</v>
      </c>
      <c r="G249" s="65"/>
      <c r="H249" s="69"/>
      <c r="I249" s="70"/>
      <c r="J249" s="70"/>
      <c r="K249" s="34" t="s">
        <v>65</v>
      </c>
      <c r="L249" s="77">
        <v>249</v>
      </c>
      <c r="M249" s="77"/>
      <c r="N249" s="72"/>
      <c r="O249" s="79" t="s">
        <v>331</v>
      </c>
      <c r="P249" s="81">
        <v>43596.75336805556</v>
      </c>
      <c r="Q249" s="79" t="s">
        <v>393</v>
      </c>
      <c r="R249" s="79"/>
      <c r="S249" s="79"/>
      <c r="T249" s="79" t="s">
        <v>241</v>
      </c>
      <c r="U249" s="79"/>
      <c r="V249" s="83" t="s">
        <v>731</v>
      </c>
      <c r="W249" s="81">
        <v>43596.75336805556</v>
      </c>
      <c r="X249" s="83" t="s">
        <v>865</v>
      </c>
      <c r="Y249" s="79"/>
      <c r="Z249" s="79"/>
      <c r="AA249" s="85" t="s">
        <v>1106</v>
      </c>
      <c r="AB249" s="79"/>
      <c r="AC249" s="79" t="b">
        <v>0</v>
      </c>
      <c r="AD249" s="79">
        <v>0</v>
      </c>
      <c r="AE249" s="85" t="s">
        <v>1243</v>
      </c>
      <c r="AF249" s="79" t="b">
        <v>0</v>
      </c>
      <c r="AG249" s="79" t="s">
        <v>1250</v>
      </c>
      <c r="AH249" s="79"/>
      <c r="AI249" s="85" t="s">
        <v>1243</v>
      </c>
      <c r="AJ249" s="79" t="b">
        <v>0</v>
      </c>
      <c r="AK249" s="79">
        <v>7</v>
      </c>
      <c r="AL249" s="85" t="s">
        <v>1103</v>
      </c>
      <c r="AM249" s="79" t="s">
        <v>1257</v>
      </c>
      <c r="AN249" s="79" t="b">
        <v>0</v>
      </c>
      <c r="AO249" s="85" t="s">
        <v>1103</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3</v>
      </c>
      <c r="BD249" s="48"/>
      <c r="BE249" s="49"/>
      <c r="BF249" s="48"/>
      <c r="BG249" s="49"/>
      <c r="BH249" s="48"/>
      <c r="BI249" s="49"/>
      <c r="BJ249" s="48"/>
      <c r="BK249" s="49"/>
      <c r="BL249" s="48"/>
    </row>
    <row r="250" spans="1:64" ht="15">
      <c r="A250" s="64" t="s">
        <v>240</v>
      </c>
      <c r="B250" s="64" t="s">
        <v>243</v>
      </c>
      <c r="C250" s="65" t="s">
        <v>2928</v>
      </c>
      <c r="D250" s="66">
        <v>3</v>
      </c>
      <c r="E250" s="67" t="s">
        <v>132</v>
      </c>
      <c r="F250" s="68">
        <v>32</v>
      </c>
      <c r="G250" s="65"/>
      <c r="H250" s="69"/>
      <c r="I250" s="70"/>
      <c r="J250" s="70"/>
      <c r="K250" s="34" t="s">
        <v>66</v>
      </c>
      <c r="L250" s="77">
        <v>250</v>
      </c>
      <c r="M250" s="77"/>
      <c r="N250" s="72"/>
      <c r="O250" s="79" t="s">
        <v>331</v>
      </c>
      <c r="P250" s="81">
        <v>43596.75336805556</v>
      </c>
      <c r="Q250" s="79" t="s">
        <v>393</v>
      </c>
      <c r="R250" s="79"/>
      <c r="S250" s="79"/>
      <c r="T250" s="79" t="s">
        <v>241</v>
      </c>
      <c r="U250" s="79"/>
      <c r="V250" s="83" t="s">
        <v>731</v>
      </c>
      <c r="W250" s="81">
        <v>43596.75336805556</v>
      </c>
      <c r="X250" s="83" t="s">
        <v>865</v>
      </c>
      <c r="Y250" s="79"/>
      <c r="Z250" s="79"/>
      <c r="AA250" s="85" t="s">
        <v>1106</v>
      </c>
      <c r="AB250" s="79"/>
      <c r="AC250" s="79" t="b">
        <v>0</v>
      </c>
      <c r="AD250" s="79">
        <v>0</v>
      </c>
      <c r="AE250" s="85" t="s">
        <v>1243</v>
      </c>
      <c r="AF250" s="79" t="b">
        <v>0</v>
      </c>
      <c r="AG250" s="79" t="s">
        <v>1250</v>
      </c>
      <c r="AH250" s="79"/>
      <c r="AI250" s="85" t="s">
        <v>1243</v>
      </c>
      <c r="AJ250" s="79" t="b">
        <v>0</v>
      </c>
      <c r="AK250" s="79">
        <v>7</v>
      </c>
      <c r="AL250" s="85" t="s">
        <v>1103</v>
      </c>
      <c r="AM250" s="79" t="s">
        <v>1257</v>
      </c>
      <c r="AN250" s="79" t="b">
        <v>0</v>
      </c>
      <c r="AO250" s="85" t="s">
        <v>1103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240</v>
      </c>
      <c r="B251" s="64" t="s">
        <v>244</v>
      </c>
      <c r="C251" s="65" t="s">
        <v>2928</v>
      </c>
      <c r="D251" s="66">
        <v>3</v>
      </c>
      <c r="E251" s="67" t="s">
        <v>132</v>
      </c>
      <c r="F251" s="68">
        <v>32</v>
      </c>
      <c r="G251" s="65"/>
      <c r="H251" s="69"/>
      <c r="I251" s="70"/>
      <c r="J251" s="70"/>
      <c r="K251" s="34" t="s">
        <v>66</v>
      </c>
      <c r="L251" s="77">
        <v>251</v>
      </c>
      <c r="M251" s="77"/>
      <c r="N251" s="72"/>
      <c r="O251" s="79" t="s">
        <v>331</v>
      </c>
      <c r="P251" s="81">
        <v>43596.75336805556</v>
      </c>
      <c r="Q251" s="79" t="s">
        <v>393</v>
      </c>
      <c r="R251" s="79"/>
      <c r="S251" s="79"/>
      <c r="T251" s="79" t="s">
        <v>241</v>
      </c>
      <c r="U251" s="79"/>
      <c r="V251" s="83" t="s">
        <v>731</v>
      </c>
      <c r="W251" s="81">
        <v>43596.75336805556</v>
      </c>
      <c r="X251" s="83" t="s">
        <v>865</v>
      </c>
      <c r="Y251" s="79"/>
      <c r="Z251" s="79"/>
      <c r="AA251" s="85" t="s">
        <v>1106</v>
      </c>
      <c r="AB251" s="79"/>
      <c r="AC251" s="79" t="b">
        <v>0</v>
      </c>
      <c r="AD251" s="79">
        <v>0</v>
      </c>
      <c r="AE251" s="85" t="s">
        <v>1243</v>
      </c>
      <c r="AF251" s="79" t="b">
        <v>0</v>
      </c>
      <c r="AG251" s="79" t="s">
        <v>1250</v>
      </c>
      <c r="AH251" s="79"/>
      <c r="AI251" s="85" t="s">
        <v>1243</v>
      </c>
      <c r="AJ251" s="79" t="b">
        <v>0</v>
      </c>
      <c r="AK251" s="79">
        <v>7</v>
      </c>
      <c r="AL251" s="85" t="s">
        <v>1103</v>
      </c>
      <c r="AM251" s="79" t="s">
        <v>1257</v>
      </c>
      <c r="AN251" s="79" t="b">
        <v>0</v>
      </c>
      <c r="AO251" s="85" t="s">
        <v>1103</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3</v>
      </c>
      <c r="BD251" s="48"/>
      <c r="BE251" s="49"/>
      <c r="BF251" s="48"/>
      <c r="BG251" s="49"/>
      <c r="BH251" s="48"/>
      <c r="BI251" s="49"/>
      <c r="BJ251" s="48"/>
      <c r="BK251" s="49"/>
      <c r="BL251" s="48"/>
    </row>
    <row r="252" spans="1:64" ht="15">
      <c r="A252" s="64" t="s">
        <v>240</v>
      </c>
      <c r="B252" s="64" t="s">
        <v>263</v>
      </c>
      <c r="C252" s="65" t="s">
        <v>2928</v>
      </c>
      <c r="D252" s="66">
        <v>3</v>
      </c>
      <c r="E252" s="67" t="s">
        <v>132</v>
      </c>
      <c r="F252" s="68">
        <v>32</v>
      </c>
      <c r="G252" s="65"/>
      <c r="H252" s="69"/>
      <c r="I252" s="70"/>
      <c r="J252" s="70"/>
      <c r="K252" s="34" t="s">
        <v>65</v>
      </c>
      <c r="L252" s="77">
        <v>252</v>
      </c>
      <c r="M252" s="77"/>
      <c r="N252" s="72"/>
      <c r="O252" s="79" t="s">
        <v>331</v>
      </c>
      <c r="P252" s="81">
        <v>43596.75336805556</v>
      </c>
      <c r="Q252" s="79" t="s">
        <v>393</v>
      </c>
      <c r="R252" s="79"/>
      <c r="S252" s="79"/>
      <c r="T252" s="79" t="s">
        <v>241</v>
      </c>
      <c r="U252" s="79"/>
      <c r="V252" s="83" t="s">
        <v>731</v>
      </c>
      <c r="W252" s="81">
        <v>43596.75336805556</v>
      </c>
      <c r="X252" s="83" t="s">
        <v>865</v>
      </c>
      <c r="Y252" s="79"/>
      <c r="Z252" s="79"/>
      <c r="AA252" s="85" t="s">
        <v>1106</v>
      </c>
      <c r="AB252" s="79"/>
      <c r="AC252" s="79" t="b">
        <v>0</v>
      </c>
      <c r="AD252" s="79">
        <v>0</v>
      </c>
      <c r="AE252" s="85" t="s">
        <v>1243</v>
      </c>
      <c r="AF252" s="79" t="b">
        <v>0</v>
      </c>
      <c r="AG252" s="79" t="s">
        <v>1250</v>
      </c>
      <c r="AH252" s="79"/>
      <c r="AI252" s="85" t="s">
        <v>1243</v>
      </c>
      <c r="AJ252" s="79" t="b">
        <v>0</v>
      </c>
      <c r="AK252" s="79">
        <v>7</v>
      </c>
      <c r="AL252" s="85" t="s">
        <v>1103</v>
      </c>
      <c r="AM252" s="79" t="s">
        <v>1257</v>
      </c>
      <c r="AN252" s="79" t="b">
        <v>0</v>
      </c>
      <c r="AO252" s="85" t="s">
        <v>1103</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v>0</v>
      </c>
      <c r="BE252" s="49">
        <v>0</v>
      </c>
      <c r="BF252" s="48">
        <v>0</v>
      </c>
      <c r="BG252" s="49">
        <v>0</v>
      </c>
      <c r="BH252" s="48">
        <v>0</v>
      </c>
      <c r="BI252" s="49">
        <v>0</v>
      </c>
      <c r="BJ252" s="48">
        <v>16</v>
      </c>
      <c r="BK252" s="49">
        <v>100</v>
      </c>
      <c r="BL252" s="48">
        <v>16</v>
      </c>
    </row>
    <row r="253" spans="1:64" ht="15">
      <c r="A253" s="64" t="s">
        <v>240</v>
      </c>
      <c r="B253" s="64" t="s">
        <v>259</v>
      </c>
      <c r="C253" s="65" t="s">
        <v>2932</v>
      </c>
      <c r="D253" s="66">
        <v>6.5</v>
      </c>
      <c r="E253" s="67" t="s">
        <v>136</v>
      </c>
      <c r="F253" s="68">
        <v>29.73913043478261</v>
      </c>
      <c r="G253" s="65"/>
      <c r="H253" s="69"/>
      <c r="I253" s="70"/>
      <c r="J253" s="70"/>
      <c r="K253" s="34" t="s">
        <v>66</v>
      </c>
      <c r="L253" s="77">
        <v>253</v>
      </c>
      <c r="M253" s="77"/>
      <c r="N253" s="72"/>
      <c r="O253" s="79" t="s">
        <v>331</v>
      </c>
      <c r="P253" s="81">
        <v>43596.75336805556</v>
      </c>
      <c r="Q253" s="79" t="s">
        <v>393</v>
      </c>
      <c r="R253" s="79"/>
      <c r="S253" s="79"/>
      <c r="T253" s="79" t="s">
        <v>241</v>
      </c>
      <c r="U253" s="79"/>
      <c r="V253" s="83" t="s">
        <v>731</v>
      </c>
      <c r="W253" s="81">
        <v>43596.75336805556</v>
      </c>
      <c r="X253" s="83" t="s">
        <v>865</v>
      </c>
      <c r="Y253" s="79"/>
      <c r="Z253" s="79"/>
      <c r="AA253" s="85" t="s">
        <v>1106</v>
      </c>
      <c r="AB253" s="79"/>
      <c r="AC253" s="79" t="b">
        <v>0</v>
      </c>
      <c r="AD253" s="79">
        <v>0</v>
      </c>
      <c r="AE253" s="85" t="s">
        <v>1243</v>
      </c>
      <c r="AF253" s="79" t="b">
        <v>0</v>
      </c>
      <c r="AG253" s="79" t="s">
        <v>1250</v>
      </c>
      <c r="AH253" s="79"/>
      <c r="AI253" s="85" t="s">
        <v>1243</v>
      </c>
      <c r="AJ253" s="79" t="b">
        <v>0</v>
      </c>
      <c r="AK253" s="79">
        <v>7</v>
      </c>
      <c r="AL253" s="85" t="s">
        <v>1103</v>
      </c>
      <c r="AM253" s="79" t="s">
        <v>1257</v>
      </c>
      <c r="AN253" s="79" t="b">
        <v>0</v>
      </c>
      <c r="AO253" s="85" t="s">
        <v>1103</v>
      </c>
      <c r="AP253" s="79" t="s">
        <v>176</v>
      </c>
      <c r="AQ253" s="79">
        <v>0</v>
      </c>
      <c r="AR253" s="79">
        <v>0</v>
      </c>
      <c r="AS253" s="79"/>
      <c r="AT253" s="79"/>
      <c r="AU253" s="79"/>
      <c r="AV253" s="79"/>
      <c r="AW253" s="79"/>
      <c r="AX253" s="79"/>
      <c r="AY253" s="79"/>
      <c r="AZ253" s="79"/>
      <c r="BA253">
        <v>7</v>
      </c>
      <c r="BB253" s="78" t="str">
        <f>REPLACE(INDEX(GroupVertices[Group],MATCH(Edges[[#This Row],[Vertex 1]],GroupVertices[Vertex],0)),1,1,"")</f>
        <v>3</v>
      </c>
      <c r="BC253" s="78" t="str">
        <f>REPLACE(INDEX(GroupVertices[Group],MATCH(Edges[[#This Row],[Vertex 2]],GroupVertices[Vertex],0)),1,1,"")</f>
        <v>1</v>
      </c>
      <c r="BD253" s="48"/>
      <c r="BE253" s="49"/>
      <c r="BF253" s="48"/>
      <c r="BG253" s="49"/>
      <c r="BH253" s="48"/>
      <c r="BI253" s="49"/>
      <c r="BJ253" s="48"/>
      <c r="BK253" s="49"/>
      <c r="BL253" s="48"/>
    </row>
    <row r="254" spans="1:64" ht="15">
      <c r="A254" s="64" t="s">
        <v>241</v>
      </c>
      <c r="B254" s="64" t="s">
        <v>240</v>
      </c>
      <c r="C254" s="65" t="s">
        <v>2931</v>
      </c>
      <c r="D254" s="66">
        <v>4.166666666666667</v>
      </c>
      <c r="E254" s="67" t="s">
        <v>136</v>
      </c>
      <c r="F254" s="68">
        <v>31.246376811594203</v>
      </c>
      <c r="G254" s="65"/>
      <c r="H254" s="69"/>
      <c r="I254" s="70"/>
      <c r="J254" s="70"/>
      <c r="K254" s="34" t="s">
        <v>66</v>
      </c>
      <c r="L254" s="77">
        <v>254</v>
      </c>
      <c r="M254" s="77"/>
      <c r="N254" s="72"/>
      <c r="O254" s="79" t="s">
        <v>331</v>
      </c>
      <c r="P254" s="81">
        <v>43596.41887731481</v>
      </c>
      <c r="Q254" s="79" t="s">
        <v>388</v>
      </c>
      <c r="R254" s="79"/>
      <c r="S254" s="79"/>
      <c r="T254" s="79" t="s">
        <v>596</v>
      </c>
      <c r="U254" s="79"/>
      <c r="V254" s="83" t="s">
        <v>732</v>
      </c>
      <c r="W254" s="81">
        <v>43596.41887731481</v>
      </c>
      <c r="X254" s="83" t="s">
        <v>855</v>
      </c>
      <c r="Y254" s="79"/>
      <c r="Z254" s="79"/>
      <c r="AA254" s="85" t="s">
        <v>1096</v>
      </c>
      <c r="AB254" s="79"/>
      <c r="AC254" s="79" t="b">
        <v>0</v>
      </c>
      <c r="AD254" s="79">
        <v>0</v>
      </c>
      <c r="AE254" s="85" t="s">
        <v>1243</v>
      </c>
      <c r="AF254" s="79" t="b">
        <v>1</v>
      </c>
      <c r="AG254" s="79" t="s">
        <v>1250</v>
      </c>
      <c r="AH254" s="79"/>
      <c r="AI254" s="85" t="s">
        <v>1254</v>
      </c>
      <c r="AJ254" s="79" t="b">
        <v>0</v>
      </c>
      <c r="AK254" s="79">
        <v>4</v>
      </c>
      <c r="AL254" s="85" t="s">
        <v>1098</v>
      </c>
      <c r="AM254" s="79" t="s">
        <v>1257</v>
      </c>
      <c r="AN254" s="79" t="b">
        <v>0</v>
      </c>
      <c r="AO254" s="85" t="s">
        <v>1098</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241</v>
      </c>
      <c r="B255" s="64" t="s">
        <v>240</v>
      </c>
      <c r="C255" s="65" t="s">
        <v>2931</v>
      </c>
      <c r="D255" s="66">
        <v>4.166666666666667</v>
      </c>
      <c r="E255" s="67" t="s">
        <v>136</v>
      </c>
      <c r="F255" s="68">
        <v>31.246376811594203</v>
      </c>
      <c r="G255" s="65"/>
      <c r="H255" s="69"/>
      <c r="I255" s="70"/>
      <c r="J255" s="70"/>
      <c r="K255" s="34" t="s">
        <v>66</v>
      </c>
      <c r="L255" s="77">
        <v>255</v>
      </c>
      <c r="M255" s="77"/>
      <c r="N255" s="72"/>
      <c r="O255" s="79" t="s">
        <v>331</v>
      </c>
      <c r="P255" s="81">
        <v>43596.75714120371</v>
      </c>
      <c r="Q255" s="79" t="s">
        <v>350</v>
      </c>
      <c r="R255" s="79"/>
      <c r="S255" s="79"/>
      <c r="T255" s="79" t="s">
        <v>241</v>
      </c>
      <c r="U255" s="79"/>
      <c r="V255" s="83" t="s">
        <v>732</v>
      </c>
      <c r="W255" s="81">
        <v>43596.75714120371</v>
      </c>
      <c r="X255" s="83" t="s">
        <v>798</v>
      </c>
      <c r="Y255" s="79"/>
      <c r="Z255" s="79"/>
      <c r="AA255" s="85" t="s">
        <v>1039</v>
      </c>
      <c r="AB255" s="79"/>
      <c r="AC255" s="79" t="b">
        <v>0</v>
      </c>
      <c r="AD255" s="79">
        <v>0</v>
      </c>
      <c r="AE255" s="85" t="s">
        <v>1243</v>
      </c>
      <c r="AF255" s="79" t="b">
        <v>0</v>
      </c>
      <c r="AG255" s="79" t="s">
        <v>1250</v>
      </c>
      <c r="AH255" s="79"/>
      <c r="AI255" s="85" t="s">
        <v>1243</v>
      </c>
      <c r="AJ255" s="79" t="b">
        <v>0</v>
      </c>
      <c r="AK255" s="79">
        <v>5</v>
      </c>
      <c r="AL255" s="85" t="s">
        <v>1088</v>
      </c>
      <c r="AM255" s="79" t="s">
        <v>1257</v>
      </c>
      <c r="AN255" s="79" t="b">
        <v>0</v>
      </c>
      <c r="AO255" s="85" t="s">
        <v>1088</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241</v>
      </c>
      <c r="B256" s="64" t="s">
        <v>240</v>
      </c>
      <c r="C256" s="65" t="s">
        <v>2931</v>
      </c>
      <c r="D256" s="66">
        <v>4.166666666666667</v>
      </c>
      <c r="E256" s="67" t="s">
        <v>136</v>
      </c>
      <c r="F256" s="68">
        <v>31.246376811594203</v>
      </c>
      <c r="G256" s="65"/>
      <c r="H256" s="69"/>
      <c r="I256" s="70"/>
      <c r="J256" s="70"/>
      <c r="K256" s="34" t="s">
        <v>66</v>
      </c>
      <c r="L256" s="77">
        <v>256</v>
      </c>
      <c r="M256" s="77"/>
      <c r="N256" s="72"/>
      <c r="O256" s="79" t="s">
        <v>331</v>
      </c>
      <c r="P256" s="81">
        <v>43596.75733796296</v>
      </c>
      <c r="Q256" s="79" t="s">
        <v>349</v>
      </c>
      <c r="R256" s="79"/>
      <c r="S256" s="79"/>
      <c r="T256" s="79" t="s">
        <v>241</v>
      </c>
      <c r="U256" s="79"/>
      <c r="V256" s="83" t="s">
        <v>732</v>
      </c>
      <c r="W256" s="81">
        <v>43596.75733796296</v>
      </c>
      <c r="X256" s="83" t="s">
        <v>793</v>
      </c>
      <c r="Y256" s="79"/>
      <c r="Z256" s="79"/>
      <c r="AA256" s="85" t="s">
        <v>1034</v>
      </c>
      <c r="AB256" s="79"/>
      <c r="AC256" s="79" t="b">
        <v>0</v>
      </c>
      <c r="AD256" s="79">
        <v>0</v>
      </c>
      <c r="AE256" s="85" t="s">
        <v>1243</v>
      </c>
      <c r="AF256" s="79" t="b">
        <v>0</v>
      </c>
      <c r="AG256" s="79" t="s">
        <v>1250</v>
      </c>
      <c r="AH256" s="79"/>
      <c r="AI256" s="85" t="s">
        <v>1243</v>
      </c>
      <c r="AJ256" s="79" t="b">
        <v>0</v>
      </c>
      <c r="AK256" s="79">
        <v>3</v>
      </c>
      <c r="AL256" s="85" t="s">
        <v>1089</v>
      </c>
      <c r="AM256" s="79" t="s">
        <v>1257</v>
      </c>
      <c r="AN256" s="79" t="b">
        <v>0</v>
      </c>
      <c r="AO256" s="85" t="s">
        <v>1089</v>
      </c>
      <c r="AP256" s="79" t="s">
        <v>176</v>
      </c>
      <c r="AQ256" s="79">
        <v>0</v>
      </c>
      <c r="AR256" s="79">
        <v>0</v>
      </c>
      <c r="AS256" s="79"/>
      <c r="AT256" s="79"/>
      <c r="AU256" s="79"/>
      <c r="AV256" s="79"/>
      <c r="AW256" s="79"/>
      <c r="AX256" s="79"/>
      <c r="AY256" s="79"/>
      <c r="AZ256" s="79"/>
      <c r="BA256">
        <v>3</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243</v>
      </c>
      <c r="B257" s="64" t="s">
        <v>240</v>
      </c>
      <c r="C257" s="65" t="s">
        <v>2931</v>
      </c>
      <c r="D257" s="66">
        <v>4.166666666666667</v>
      </c>
      <c r="E257" s="67" t="s">
        <v>136</v>
      </c>
      <c r="F257" s="68">
        <v>31.246376811594203</v>
      </c>
      <c r="G257" s="65"/>
      <c r="H257" s="69"/>
      <c r="I257" s="70"/>
      <c r="J257" s="70"/>
      <c r="K257" s="34" t="s">
        <v>66</v>
      </c>
      <c r="L257" s="77">
        <v>257</v>
      </c>
      <c r="M257" s="77"/>
      <c r="N257" s="72"/>
      <c r="O257" s="79" t="s">
        <v>331</v>
      </c>
      <c r="P257" s="81">
        <v>43596.41913194444</v>
      </c>
      <c r="Q257" s="79" t="s">
        <v>388</v>
      </c>
      <c r="R257" s="79"/>
      <c r="S257" s="79"/>
      <c r="T257" s="79" t="s">
        <v>596</v>
      </c>
      <c r="U257" s="79"/>
      <c r="V257" s="83" t="s">
        <v>734</v>
      </c>
      <c r="W257" s="81">
        <v>43596.41913194444</v>
      </c>
      <c r="X257" s="83" t="s">
        <v>856</v>
      </c>
      <c r="Y257" s="79"/>
      <c r="Z257" s="79"/>
      <c r="AA257" s="85" t="s">
        <v>1097</v>
      </c>
      <c r="AB257" s="79"/>
      <c r="AC257" s="79" t="b">
        <v>0</v>
      </c>
      <c r="AD257" s="79">
        <v>0</v>
      </c>
      <c r="AE257" s="85" t="s">
        <v>1243</v>
      </c>
      <c r="AF257" s="79" t="b">
        <v>1</v>
      </c>
      <c r="AG257" s="79" t="s">
        <v>1250</v>
      </c>
      <c r="AH257" s="79"/>
      <c r="AI257" s="85" t="s">
        <v>1254</v>
      </c>
      <c r="AJ257" s="79" t="b">
        <v>0</v>
      </c>
      <c r="AK257" s="79">
        <v>4</v>
      </c>
      <c r="AL257" s="85" t="s">
        <v>1098</v>
      </c>
      <c r="AM257" s="79" t="s">
        <v>1259</v>
      </c>
      <c r="AN257" s="79" t="b">
        <v>0</v>
      </c>
      <c r="AO257" s="85" t="s">
        <v>1098</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3</v>
      </c>
      <c r="BC257" s="78" t="str">
        <f>REPLACE(INDEX(GroupVertices[Group],MATCH(Edges[[#This Row],[Vertex 2]],GroupVertices[Vertex],0)),1,1,"")</f>
        <v>3</v>
      </c>
      <c r="BD257" s="48"/>
      <c r="BE257" s="49"/>
      <c r="BF257" s="48"/>
      <c r="BG257" s="49"/>
      <c r="BH257" s="48"/>
      <c r="BI257" s="49"/>
      <c r="BJ257" s="48"/>
      <c r="BK257" s="49"/>
      <c r="BL257" s="48"/>
    </row>
    <row r="258" spans="1:64" ht="15">
      <c r="A258" s="64" t="s">
        <v>243</v>
      </c>
      <c r="B258" s="64" t="s">
        <v>240</v>
      </c>
      <c r="C258" s="65" t="s">
        <v>2931</v>
      </c>
      <c r="D258" s="66">
        <v>4.166666666666667</v>
      </c>
      <c r="E258" s="67" t="s">
        <v>136</v>
      </c>
      <c r="F258" s="68">
        <v>31.246376811594203</v>
      </c>
      <c r="G258" s="65"/>
      <c r="H258" s="69"/>
      <c r="I258" s="70"/>
      <c r="J258" s="70"/>
      <c r="K258" s="34" t="s">
        <v>66</v>
      </c>
      <c r="L258" s="77">
        <v>258</v>
      </c>
      <c r="M258" s="77"/>
      <c r="N258" s="72"/>
      <c r="O258" s="79" t="s">
        <v>331</v>
      </c>
      <c r="P258" s="81">
        <v>43596.74909722222</v>
      </c>
      <c r="Q258" s="79" t="s">
        <v>349</v>
      </c>
      <c r="R258" s="79"/>
      <c r="S258" s="79"/>
      <c r="T258" s="79" t="s">
        <v>241</v>
      </c>
      <c r="U258" s="79"/>
      <c r="V258" s="83" t="s">
        <v>734</v>
      </c>
      <c r="W258" s="81">
        <v>43596.74909722222</v>
      </c>
      <c r="X258" s="83" t="s">
        <v>794</v>
      </c>
      <c r="Y258" s="79"/>
      <c r="Z258" s="79"/>
      <c r="AA258" s="85" t="s">
        <v>1035</v>
      </c>
      <c r="AB258" s="79"/>
      <c r="AC258" s="79" t="b">
        <v>0</v>
      </c>
      <c r="AD258" s="79">
        <v>0</v>
      </c>
      <c r="AE258" s="85" t="s">
        <v>1243</v>
      </c>
      <c r="AF258" s="79" t="b">
        <v>0</v>
      </c>
      <c r="AG258" s="79" t="s">
        <v>1250</v>
      </c>
      <c r="AH258" s="79"/>
      <c r="AI258" s="85" t="s">
        <v>1243</v>
      </c>
      <c r="AJ258" s="79" t="b">
        <v>0</v>
      </c>
      <c r="AK258" s="79">
        <v>3</v>
      </c>
      <c r="AL258" s="85" t="s">
        <v>1089</v>
      </c>
      <c r="AM258" s="79" t="s">
        <v>1259</v>
      </c>
      <c r="AN258" s="79" t="b">
        <v>0</v>
      </c>
      <c r="AO258" s="85" t="s">
        <v>1089</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3</v>
      </c>
      <c r="BC258" s="78" t="str">
        <f>REPLACE(INDEX(GroupVertices[Group],MATCH(Edges[[#This Row],[Vertex 2]],GroupVertices[Vertex],0)),1,1,"")</f>
        <v>3</v>
      </c>
      <c r="BD258" s="48"/>
      <c r="BE258" s="49"/>
      <c r="BF258" s="48"/>
      <c r="BG258" s="49"/>
      <c r="BH258" s="48"/>
      <c r="BI258" s="49"/>
      <c r="BJ258" s="48"/>
      <c r="BK258" s="49"/>
      <c r="BL258" s="48"/>
    </row>
    <row r="259" spans="1:64" ht="15">
      <c r="A259" s="64" t="s">
        <v>243</v>
      </c>
      <c r="B259" s="64" t="s">
        <v>240</v>
      </c>
      <c r="C259" s="65" t="s">
        <v>2931</v>
      </c>
      <c r="D259" s="66">
        <v>4.166666666666667</v>
      </c>
      <c r="E259" s="67" t="s">
        <v>136</v>
      </c>
      <c r="F259" s="68">
        <v>31.246376811594203</v>
      </c>
      <c r="G259" s="65"/>
      <c r="H259" s="69"/>
      <c r="I259" s="70"/>
      <c r="J259" s="70"/>
      <c r="K259" s="34" t="s">
        <v>66</v>
      </c>
      <c r="L259" s="77">
        <v>259</v>
      </c>
      <c r="M259" s="77"/>
      <c r="N259" s="72"/>
      <c r="O259" s="79" t="s">
        <v>331</v>
      </c>
      <c r="P259" s="81">
        <v>43596.749375</v>
      </c>
      <c r="Q259" s="79" t="s">
        <v>350</v>
      </c>
      <c r="R259" s="79"/>
      <c r="S259" s="79"/>
      <c r="T259" s="79" t="s">
        <v>241</v>
      </c>
      <c r="U259" s="79"/>
      <c r="V259" s="83" t="s">
        <v>734</v>
      </c>
      <c r="W259" s="81">
        <v>43596.749375</v>
      </c>
      <c r="X259" s="83" t="s">
        <v>799</v>
      </c>
      <c r="Y259" s="79"/>
      <c r="Z259" s="79"/>
      <c r="AA259" s="85" t="s">
        <v>1040</v>
      </c>
      <c r="AB259" s="79"/>
      <c r="AC259" s="79" t="b">
        <v>0</v>
      </c>
      <c r="AD259" s="79">
        <v>0</v>
      </c>
      <c r="AE259" s="85" t="s">
        <v>1243</v>
      </c>
      <c r="AF259" s="79" t="b">
        <v>0</v>
      </c>
      <c r="AG259" s="79" t="s">
        <v>1250</v>
      </c>
      <c r="AH259" s="79"/>
      <c r="AI259" s="85" t="s">
        <v>1243</v>
      </c>
      <c r="AJ259" s="79" t="b">
        <v>0</v>
      </c>
      <c r="AK259" s="79">
        <v>5</v>
      </c>
      <c r="AL259" s="85" t="s">
        <v>1088</v>
      </c>
      <c r="AM259" s="79" t="s">
        <v>1259</v>
      </c>
      <c r="AN259" s="79" t="b">
        <v>0</v>
      </c>
      <c r="AO259" s="85" t="s">
        <v>1088</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3</v>
      </c>
      <c r="BC259" s="78" t="str">
        <f>REPLACE(INDEX(GroupVertices[Group],MATCH(Edges[[#This Row],[Vertex 2]],GroupVertices[Vertex],0)),1,1,"")</f>
        <v>3</v>
      </c>
      <c r="BD259" s="48"/>
      <c r="BE259" s="49"/>
      <c r="BF259" s="48"/>
      <c r="BG259" s="49"/>
      <c r="BH259" s="48"/>
      <c r="BI259" s="49"/>
      <c r="BJ259" s="48"/>
      <c r="BK259" s="49"/>
      <c r="BL259" s="48"/>
    </row>
    <row r="260" spans="1:64" ht="15">
      <c r="A260" s="64" t="s">
        <v>259</v>
      </c>
      <c r="B260" s="64" t="s">
        <v>240</v>
      </c>
      <c r="C260" s="65" t="s">
        <v>2932</v>
      </c>
      <c r="D260" s="66">
        <v>6.5</v>
      </c>
      <c r="E260" s="67" t="s">
        <v>136</v>
      </c>
      <c r="F260" s="68">
        <v>29.73913043478261</v>
      </c>
      <c r="G260" s="65"/>
      <c r="H260" s="69"/>
      <c r="I260" s="70"/>
      <c r="J260" s="70"/>
      <c r="K260" s="34" t="s">
        <v>66</v>
      </c>
      <c r="L260" s="77">
        <v>260</v>
      </c>
      <c r="M260" s="77"/>
      <c r="N260" s="72"/>
      <c r="O260" s="79" t="s">
        <v>331</v>
      </c>
      <c r="P260" s="81">
        <v>43596.41261574074</v>
      </c>
      <c r="Q260" s="79" t="s">
        <v>389</v>
      </c>
      <c r="R260" s="83" t="s">
        <v>510</v>
      </c>
      <c r="S260" s="79" t="s">
        <v>557</v>
      </c>
      <c r="T260" s="79" t="s">
        <v>599</v>
      </c>
      <c r="U260" s="79"/>
      <c r="V260" s="83" t="s">
        <v>749</v>
      </c>
      <c r="W260" s="81">
        <v>43596.41261574074</v>
      </c>
      <c r="X260" s="83" t="s">
        <v>857</v>
      </c>
      <c r="Y260" s="79"/>
      <c r="Z260" s="79"/>
      <c r="AA260" s="85" t="s">
        <v>1098</v>
      </c>
      <c r="AB260" s="79"/>
      <c r="AC260" s="79" t="b">
        <v>0</v>
      </c>
      <c r="AD260" s="79">
        <v>7</v>
      </c>
      <c r="AE260" s="85" t="s">
        <v>1243</v>
      </c>
      <c r="AF260" s="79" t="b">
        <v>1</v>
      </c>
      <c r="AG260" s="79" t="s">
        <v>1250</v>
      </c>
      <c r="AH260" s="79"/>
      <c r="AI260" s="85" t="s">
        <v>1254</v>
      </c>
      <c r="AJ260" s="79" t="b">
        <v>0</v>
      </c>
      <c r="AK260" s="79">
        <v>4</v>
      </c>
      <c r="AL260" s="85" t="s">
        <v>1243</v>
      </c>
      <c r="AM260" s="79" t="s">
        <v>1258</v>
      </c>
      <c r="AN260" s="79" t="b">
        <v>0</v>
      </c>
      <c r="AO260" s="85" t="s">
        <v>1098</v>
      </c>
      <c r="AP260" s="79" t="s">
        <v>176</v>
      </c>
      <c r="AQ260" s="79">
        <v>0</v>
      </c>
      <c r="AR260" s="79">
        <v>0</v>
      </c>
      <c r="AS260" s="79"/>
      <c r="AT260" s="79"/>
      <c r="AU260" s="79"/>
      <c r="AV260" s="79"/>
      <c r="AW260" s="79"/>
      <c r="AX260" s="79"/>
      <c r="AY260" s="79"/>
      <c r="AZ260" s="79"/>
      <c r="BA260">
        <v>7</v>
      </c>
      <c r="BB260" s="78" t="str">
        <f>REPLACE(INDEX(GroupVertices[Group],MATCH(Edges[[#This Row],[Vertex 1]],GroupVertices[Vertex],0)),1,1,"")</f>
        <v>1</v>
      </c>
      <c r="BC260" s="78" t="str">
        <f>REPLACE(INDEX(GroupVertices[Group],MATCH(Edges[[#This Row],[Vertex 2]],GroupVertices[Vertex],0)),1,1,"")</f>
        <v>3</v>
      </c>
      <c r="BD260" s="48"/>
      <c r="BE260" s="49"/>
      <c r="BF260" s="48"/>
      <c r="BG260" s="49"/>
      <c r="BH260" s="48"/>
      <c r="BI260" s="49"/>
      <c r="BJ260" s="48"/>
      <c r="BK260" s="49"/>
      <c r="BL260" s="48"/>
    </row>
    <row r="261" spans="1:64" ht="15">
      <c r="A261" s="64" t="s">
        <v>259</v>
      </c>
      <c r="B261" s="64" t="s">
        <v>240</v>
      </c>
      <c r="C261" s="65" t="s">
        <v>2932</v>
      </c>
      <c r="D261" s="66">
        <v>6.5</v>
      </c>
      <c r="E261" s="67" t="s">
        <v>136</v>
      </c>
      <c r="F261" s="68">
        <v>29.73913043478261</v>
      </c>
      <c r="G261" s="65"/>
      <c r="H261" s="69"/>
      <c r="I261" s="70"/>
      <c r="J261" s="70"/>
      <c r="K261" s="34" t="s">
        <v>66</v>
      </c>
      <c r="L261" s="77">
        <v>261</v>
      </c>
      <c r="M261" s="77"/>
      <c r="N261" s="72"/>
      <c r="O261" s="79" t="s">
        <v>331</v>
      </c>
      <c r="P261" s="81">
        <v>43596.428622685184</v>
      </c>
      <c r="Q261" s="79" t="s">
        <v>391</v>
      </c>
      <c r="R261" s="79"/>
      <c r="S261" s="79"/>
      <c r="T261" s="79" t="s">
        <v>599</v>
      </c>
      <c r="U261" s="83" t="s">
        <v>666</v>
      </c>
      <c r="V261" s="83" t="s">
        <v>666</v>
      </c>
      <c r="W261" s="81">
        <v>43596.428622685184</v>
      </c>
      <c r="X261" s="83" t="s">
        <v>859</v>
      </c>
      <c r="Y261" s="79"/>
      <c r="Z261" s="79"/>
      <c r="AA261" s="85" t="s">
        <v>1100</v>
      </c>
      <c r="AB261" s="79"/>
      <c r="AC261" s="79" t="b">
        <v>0</v>
      </c>
      <c r="AD261" s="79">
        <v>3</v>
      </c>
      <c r="AE261" s="85" t="s">
        <v>1243</v>
      </c>
      <c r="AF261" s="79" t="b">
        <v>0</v>
      </c>
      <c r="AG261" s="79" t="s">
        <v>1250</v>
      </c>
      <c r="AH261" s="79"/>
      <c r="AI261" s="85" t="s">
        <v>1243</v>
      </c>
      <c r="AJ261" s="79" t="b">
        <v>0</v>
      </c>
      <c r="AK261" s="79">
        <v>1</v>
      </c>
      <c r="AL261" s="85" t="s">
        <v>1243</v>
      </c>
      <c r="AM261" s="79" t="s">
        <v>1258</v>
      </c>
      <c r="AN261" s="79" t="b">
        <v>0</v>
      </c>
      <c r="AO261" s="85" t="s">
        <v>1100</v>
      </c>
      <c r="AP261" s="79" t="s">
        <v>176</v>
      </c>
      <c r="AQ261" s="79">
        <v>0</v>
      </c>
      <c r="AR261" s="79">
        <v>0</v>
      </c>
      <c r="AS261" s="79"/>
      <c r="AT261" s="79"/>
      <c r="AU261" s="79"/>
      <c r="AV261" s="79"/>
      <c r="AW261" s="79"/>
      <c r="AX261" s="79"/>
      <c r="AY261" s="79"/>
      <c r="AZ261" s="79"/>
      <c r="BA261">
        <v>7</v>
      </c>
      <c r="BB261" s="78" t="str">
        <f>REPLACE(INDEX(GroupVertices[Group],MATCH(Edges[[#This Row],[Vertex 1]],GroupVertices[Vertex],0)),1,1,"")</f>
        <v>1</v>
      </c>
      <c r="BC261" s="78" t="str">
        <f>REPLACE(INDEX(GroupVertices[Group],MATCH(Edges[[#This Row],[Vertex 2]],GroupVertices[Vertex],0)),1,1,"")</f>
        <v>3</v>
      </c>
      <c r="BD261" s="48"/>
      <c r="BE261" s="49"/>
      <c r="BF261" s="48"/>
      <c r="BG261" s="49"/>
      <c r="BH261" s="48"/>
      <c r="BI261" s="49"/>
      <c r="BJ261" s="48"/>
      <c r="BK261" s="49"/>
      <c r="BL261" s="48"/>
    </row>
    <row r="262" spans="1:64" ht="15">
      <c r="A262" s="64" t="s">
        <v>259</v>
      </c>
      <c r="B262" s="64" t="s">
        <v>240</v>
      </c>
      <c r="C262" s="65" t="s">
        <v>2932</v>
      </c>
      <c r="D262" s="66">
        <v>6.5</v>
      </c>
      <c r="E262" s="67" t="s">
        <v>136</v>
      </c>
      <c r="F262" s="68">
        <v>29.73913043478261</v>
      </c>
      <c r="G262" s="65"/>
      <c r="H262" s="69"/>
      <c r="I262" s="70"/>
      <c r="J262" s="70"/>
      <c r="K262" s="34" t="s">
        <v>66</v>
      </c>
      <c r="L262" s="77">
        <v>262</v>
      </c>
      <c r="M262" s="77"/>
      <c r="N262" s="72"/>
      <c r="O262" s="79" t="s">
        <v>331</v>
      </c>
      <c r="P262" s="81">
        <v>43596.48292824074</v>
      </c>
      <c r="Q262" s="79" t="s">
        <v>386</v>
      </c>
      <c r="R262" s="79"/>
      <c r="S262" s="79"/>
      <c r="T262" s="79" t="s">
        <v>598</v>
      </c>
      <c r="U262" s="83" t="s">
        <v>664</v>
      </c>
      <c r="V262" s="83" t="s">
        <v>664</v>
      </c>
      <c r="W262" s="81">
        <v>43596.48292824074</v>
      </c>
      <c r="X262" s="83" t="s">
        <v>849</v>
      </c>
      <c r="Y262" s="79"/>
      <c r="Z262" s="79"/>
      <c r="AA262" s="85" t="s">
        <v>1090</v>
      </c>
      <c r="AB262" s="85" t="s">
        <v>1239</v>
      </c>
      <c r="AC262" s="79" t="b">
        <v>0</v>
      </c>
      <c r="AD262" s="79">
        <v>2</v>
      </c>
      <c r="AE262" s="85" t="s">
        <v>1246</v>
      </c>
      <c r="AF262" s="79" t="b">
        <v>0</v>
      </c>
      <c r="AG262" s="79" t="s">
        <v>1250</v>
      </c>
      <c r="AH262" s="79"/>
      <c r="AI262" s="85" t="s">
        <v>1243</v>
      </c>
      <c r="AJ262" s="79" t="b">
        <v>0</v>
      </c>
      <c r="AK262" s="79">
        <v>0</v>
      </c>
      <c r="AL262" s="85" t="s">
        <v>1243</v>
      </c>
      <c r="AM262" s="79" t="s">
        <v>1258</v>
      </c>
      <c r="AN262" s="79" t="b">
        <v>0</v>
      </c>
      <c r="AO262" s="85" t="s">
        <v>1239</v>
      </c>
      <c r="AP262" s="79" t="s">
        <v>176</v>
      </c>
      <c r="AQ262" s="79">
        <v>0</v>
      </c>
      <c r="AR262" s="79">
        <v>0</v>
      </c>
      <c r="AS262" s="79"/>
      <c r="AT262" s="79"/>
      <c r="AU262" s="79"/>
      <c r="AV262" s="79"/>
      <c r="AW262" s="79"/>
      <c r="AX262" s="79"/>
      <c r="AY262" s="79"/>
      <c r="AZ262" s="79"/>
      <c r="BA262">
        <v>7</v>
      </c>
      <c r="BB262" s="78" t="str">
        <f>REPLACE(INDEX(GroupVertices[Group],MATCH(Edges[[#This Row],[Vertex 1]],GroupVertices[Vertex],0)),1,1,"")</f>
        <v>1</v>
      </c>
      <c r="BC262" s="78" t="str">
        <f>REPLACE(INDEX(GroupVertices[Group],MATCH(Edges[[#This Row],[Vertex 2]],GroupVertices[Vertex],0)),1,1,"")</f>
        <v>3</v>
      </c>
      <c r="BD262" s="48"/>
      <c r="BE262" s="49"/>
      <c r="BF262" s="48"/>
      <c r="BG262" s="49"/>
      <c r="BH262" s="48"/>
      <c r="BI262" s="49"/>
      <c r="BJ262" s="48"/>
      <c r="BK262" s="49"/>
      <c r="BL262" s="48"/>
    </row>
    <row r="263" spans="1:64" ht="15">
      <c r="A263" s="64" t="s">
        <v>259</v>
      </c>
      <c r="B263" s="64" t="s">
        <v>240</v>
      </c>
      <c r="C263" s="65" t="s">
        <v>2932</v>
      </c>
      <c r="D263" s="66">
        <v>6.5</v>
      </c>
      <c r="E263" s="67" t="s">
        <v>136</v>
      </c>
      <c r="F263" s="68">
        <v>29.73913043478261</v>
      </c>
      <c r="G263" s="65"/>
      <c r="H263" s="69"/>
      <c r="I263" s="70"/>
      <c r="J263" s="70"/>
      <c r="K263" s="34" t="s">
        <v>66</v>
      </c>
      <c r="L263" s="77">
        <v>263</v>
      </c>
      <c r="M263" s="77"/>
      <c r="N263" s="72"/>
      <c r="O263" s="79" t="s">
        <v>331</v>
      </c>
      <c r="P263" s="81">
        <v>43596.556296296294</v>
      </c>
      <c r="Q263" s="79" t="s">
        <v>392</v>
      </c>
      <c r="R263" s="79"/>
      <c r="S263" s="79"/>
      <c r="T263" s="79" t="s">
        <v>582</v>
      </c>
      <c r="U263" s="83" t="s">
        <v>667</v>
      </c>
      <c r="V263" s="83" t="s">
        <v>667</v>
      </c>
      <c r="W263" s="81">
        <v>43596.556296296294</v>
      </c>
      <c r="X263" s="83" t="s">
        <v>860</v>
      </c>
      <c r="Y263" s="79"/>
      <c r="Z263" s="79"/>
      <c r="AA263" s="85" t="s">
        <v>1101</v>
      </c>
      <c r="AB263" s="79"/>
      <c r="AC263" s="79" t="b">
        <v>0</v>
      </c>
      <c r="AD263" s="79">
        <v>11</v>
      </c>
      <c r="AE263" s="85" t="s">
        <v>1243</v>
      </c>
      <c r="AF263" s="79" t="b">
        <v>0</v>
      </c>
      <c r="AG263" s="79" t="s">
        <v>1250</v>
      </c>
      <c r="AH263" s="79"/>
      <c r="AI263" s="85" t="s">
        <v>1243</v>
      </c>
      <c r="AJ263" s="79" t="b">
        <v>0</v>
      </c>
      <c r="AK263" s="79">
        <v>7</v>
      </c>
      <c r="AL263" s="85" t="s">
        <v>1243</v>
      </c>
      <c r="AM263" s="79" t="s">
        <v>1258</v>
      </c>
      <c r="AN263" s="79" t="b">
        <v>0</v>
      </c>
      <c r="AO263" s="85" t="s">
        <v>1101</v>
      </c>
      <c r="AP263" s="79" t="s">
        <v>176</v>
      </c>
      <c r="AQ263" s="79">
        <v>0</v>
      </c>
      <c r="AR263" s="79">
        <v>0</v>
      </c>
      <c r="AS263" s="79"/>
      <c r="AT263" s="79"/>
      <c r="AU263" s="79"/>
      <c r="AV263" s="79"/>
      <c r="AW263" s="79"/>
      <c r="AX263" s="79"/>
      <c r="AY263" s="79"/>
      <c r="AZ263" s="79"/>
      <c r="BA263">
        <v>7</v>
      </c>
      <c r="BB263" s="78" t="str">
        <f>REPLACE(INDEX(GroupVertices[Group],MATCH(Edges[[#This Row],[Vertex 1]],GroupVertices[Vertex],0)),1,1,"")</f>
        <v>1</v>
      </c>
      <c r="BC263" s="78" t="str">
        <f>REPLACE(INDEX(GroupVertices[Group],MATCH(Edges[[#This Row],[Vertex 2]],GroupVertices[Vertex],0)),1,1,"")</f>
        <v>3</v>
      </c>
      <c r="BD263" s="48"/>
      <c r="BE263" s="49"/>
      <c r="BF263" s="48"/>
      <c r="BG263" s="49"/>
      <c r="BH263" s="48"/>
      <c r="BI263" s="49"/>
      <c r="BJ263" s="48"/>
      <c r="BK263" s="49"/>
      <c r="BL263" s="48"/>
    </row>
    <row r="264" spans="1:64" ht="15">
      <c r="A264" s="64" t="s">
        <v>259</v>
      </c>
      <c r="B264" s="64" t="s">
        <v>240</v>
      </c>
      <c r="C264" s="65" t="s">
        <v>2932</v>
      </c>
      <c r="D264" s="66">
        <v>6.5</v>
      </c>
      <c r="E264" s="67" t="s">
        <v>136</v>
      </c>
      <c r="F264" s="68">
        <v>29.73913043478261</v>
      </c>
      <c r="G264" s="65"/>
      <c r="H264" s="69"/>
      <c r="I264" s="70"/>
      <c r="J264" s="70"/>
      <c r="K264" s="34" t="s">
        <v>66</v>
      </c>
      <c r="L264" s="77">
        <v>264</v>
      </c>
      <c r="M264" s="77"/>
      <c r="N264" s="72"/>
      <c r="O264" s="79" t="s">
        <v>331</v>
      </c>
      <c r="P264" s="81">
        <v>43596.70853009259</v>
      </c>
      <c r="Q264" s="79" t="s">
        <v>384</v>
      </c>
      <c r="R264" s="79"/>
      <c r="S264" s="79"/>
      <c r="T264" s="79" t="s">
        <v>596</v>
      </c>
      <c r="U264" s="83" t="s">
        <v>662</v>
      </c>
      <c r="V264" s="83" t="s">
        <v>662</v>
      </c>
      <c r="W264" s="81">
        <v>43596.70853009259</v>
      </c>
      <c r="X264" s="83" t="s">
        <v>847</v>
      </c>
      <c r="Y264" s="79"/>
      <c r="Z264" s="79"/>
      <c r="AA264" s="85" t="s">
        <v>1088</v>
      </c>
      <c r="AB264" s="79"/>
      <c r="AC264" s="79" t="b">
        <v>0</v>
      </c>
      <c r="AD264" s="79">
        <v>8</v>
      </c>
      <c r="AE264" s="85" t="s">
        <v>1243</v>
      </c>
      <c r="AF264" s="79" t="b">
        <v>0</v>
      </c>
      <c r="AG264" s="79" t="s">
        <v>1250</v>
      </c>
      <c r="AH264" s="79"/>
      <c r="AI264" s="85" t="s">
        <v>1243</v>
      </c>
      <c r="AJ264" s="79" t="b">
        <v>0</v>
      </c>
      <c r="AK264" s="79">
        <v>5</v>
      </c>
      <c r="AL264" s="85" t="s">
        <v>1243</v>
      </c>
      <c r="AM264" s="79" t="s">
        <v>1258</v>
      </c>
      <c r="AN264" s="79" t="b">
        <v>0</v>
      </c>
      <c r="AO264" s="85" t="s">
        <v>1088</v>
      </c>
      <c r="AP264" s="79" t="s">
        <v>176</v>
      </c>
      <c r="AQ264" s="79">
        <v>0</v>
      </c>
      <c r="AR264" s="79">
        <v>0</v>
      </c>
      <c r="AS264" s="79"/>
      <c r="AT264" s="79"/>
      <c r="AU264" s="79"/>
      <c r="AV264" s="79"/>
      <c r="AW264" s="79"/>
      <c r="AX264" s="79"/>
      <c r="AY264" s="79"/>
      <c r="AZ264" s="79"/>
      <c r="BA264">
        <v>7</v>
      </c>
      <c r="BB264" s="78" t="str">
        <f>REPLACE(INDEX(GroupVertices[Group],MATCH(Edges[[#This Row],[Vertex 1]],GroupVertices[Vertex],0)),1,1,"")</f>
        <v>1</v>
      </c>
      <c r="BC264" s="78" t="str">
        <f>REPLACE(INDEX(GroupVertices[Group],MATCH(Edges[[#This Row],[Vertex 2]],GroupVertices[Vertex],0)),1,1,"")</f>
        <v>3</v>
      </c>
      <c r="BD264" s="48"/>
      <c r="BE264" s="49"/>
      <c r="BF264" s="48"/>
      <c r="BG264" s="49"/>
      <c r="BH264" s="48"/>
      <c r="BI264" s="49"/>
      <c r="BJ264" s="48"/>
      <c r="BK264" s="49"/>
      <c r="BL264" s="48"/>
    </row>
    <row r="265" spans="1:64" ht="15">
      <c r="A265" s="64" t="s">
        <v>259</v>
      </c>
      <c r="B265" s="64" t="s">
        <v>240</v>
      </c>
      <c r="C265" s="65" t="s">
        <v>2932</v>
      </c>
      <c r="D265" s="66">
        <v>6.5</v>
      </c>
      <c r="E265" s="67" t="s">
        <v>136</v>
      </c>
      <c r="F265" s="68">
        <v>29.73913043478261</v>
      </c>
      <c r="G265" s="65"/>
      <c r="H265" s="69"/>
      <c r="I265" s="70"/>
      <c r="J265" s="70"/>
      <c r="K265" s="34" t="s">
        <v>66</v>
      </c>
      <c r="L265" s="77">
        <v>265</v>
      </c>
      <c r="M265" s="77"/>
      <c r="N265" s="72"/>
      <c r="O265" s="79" t="s">
        <v>331</v>
      </c>
      <c r="P265" s="81">
        <v>43596.71476851852</v>
      </c>
      <c r="Q265" s="79" t="s">
        <v>385</v>
      </c>
      <c r="R265" s="79"/>
      <c r="S265" s="79"/>
      <c r="T265" s="79" t="s">
        <v>597</v>
      </c>
      <c r="U265" s="83" t="s">
        <v>663</v>
      </c>
      <c r="V265" s="83" t="s">
        <v>663</v>
      </c>
      <c r="W265" s="81">
        <v>43596.71476851852</v>
      </c>
      <c r="X265" s="83" t="s">
        <v>848</v>
      </c>
      <c r="Y265" s="79"/>
      <c r="Z265" s="79"/>
      <c r="AA265" s="85" t="s">
        <v>1089</v>
      </c>
      <c r="AB265" s="85" t="s">
        <v>1088</v>
      </c>
      <c r="AC265" s="79" t="b">
        <v>0</v>
      </c>
      <c r="AD265" s="79">
        <v>5</v>
      </c>
      <c r="AE265" s="85" t="s">
        <v>1245</v>
      </c>
      <c r="AF265" s="79" t="b">
        <v>0</v>
      </c>
      <c r="AG265" s="79" t="s">
        <v>1250</v>
      </c>
      <c r="AH265" s="79"/>
      <c r="AI265" s="85" t="s">
        <v>1243</v>
      </c>
      <c r="AJ265" s="79" t="b">
        <v>0</v>
      </c>
      <c r="AK265" s="79">
        <v>3</v>
      </c>
      <c r="AL265" s="85" t="s">
        <v>1243</v>
      </c>
      <c r="AM265" s="79" t="s">
        <v>1258</v>
      </c>
      <c r="AN265" s="79" t="b">
        <v>0</v>
      </c>
      <c r="AO265" s="85" t="s">
        <v>1088</v>
      </c>
      <c r="AP265" s="79" t="s">
        <v>176</v>
      </c>
      <c r="AQ265" s="79">
        <v>0</v>
      </c>
      <c r="AR265" s="79">
        <v>0</v>
      </c>
      <c r="AS265" s="79"/>
      <c r="AT265" s="79"/>
      <c r="AU265" s="79"/>
      <c r="AV265" s="79"/>
      <c r="AW265" s="79"/>
      <c r="AX265" s="79"/>
      <c r="AY265" s="79"/>
      <c r="AZ265" s="79"/>
      <c r="BA265">
        <v>7</v>
      </c>
      <c r="BB265" s="78" t="str">
        <f>REPLACE(INDEX(GroupVertices[Group],MATCH(Edges[[#This Row],[Vertex 1]],GroupVertices[Vertex],0)),1,1,"")</f>
        <v>1</v>
      </c>
      <c r="BC265" s="78" t="str">
        <f>REPLACE(INDEX(GroupVertices[Group],MATCH(Edges[[#This Row],[Vertex 2]],GroupVertices[Vertex],0)),1,1,"")</f>
        <v>3</v>
      </c>
      <c r="BD265" s="48"/>
      <c r="BE265" s="49"/>
      <c r="BF265" s="48"/>
      <c r="BG265" s="49"/>
      <c r="BH265" s="48"/>
      <c r="BI265" s="49"/>
      <c r="BJ265" s="48"/>
      <c r="BK265" s="49"/>
      <c r="BL265" s="48"/>
    </row>
    <row r="266" spans="1:64" ht="15">
      <c r="A266" s="64" t="s">
        <v>259</v>
      </c>
      <c r="B266" s="64" t="s">
        <v>240</v>
      </c>
      <c r="C266" s="65" t="s">
        <v>2932</v>
      </c>
      <c r="D266" s="66">
        <v>6.5</v>
      </c>
      <c r="E266" s="67" t="s">
        <v>136</v>
      </c>
      <c r="F266" s="68">
        <v>29.73913043478261</v>
      </c>
      <c r="G266" s="65"/>
      <c r="H266" s="69"/>
      <c r="I266" s="70"/>
      <c r="J266" s="70"/>
      <c r="K266" s="34" t="s">
        <v>66</v>
      </c>
      <c r="L266" s="77">
        <v>266</v>
      </c>
      <c r="M266" s="77"/>
      <c r="N266" s="72"/>
      <c r="O266" s="79" t="s">
        <v>331</v>
      </c>
      <c r="P266" s="81">
        <v>43596.714780092596</v>
      </c>
      <c r="Q266" s="79" t="s">
        <v>394</v>
      </c>
      <c r="R266" s="79"/>
      <c r="S266" s="79"/>
      <c r="T266" s="79" t="s">
        <v>596</v>
      </c>
      <c r="U266" s="83" t="s">
        <v>668</v>
      </c>
      <c r="V266" s="83" t="s">
        <v>668</v>
      </c>
      <c r="W266" s="81">
        <v>43596.714780092596</v>
      </c>
      <c r="X266" s="83" t="s">
        <v>862</v>
      </c>
      <c r="Y266" s="79"/>
      <c r="Z266" s="79"/>
      <c r="AA266" s="85" t="s">
        <v>1103</v>
      </c>
      <c r="AB266" s="85" t="s">
        <v>1089</v>
      </c>
      <c r="AC266" s="79" t="b">
        <v>0</v>
      </c>
      <c r="AD266" s="79">
        <v>9</v>
      </c>
      <c r="AE266" s="85" t="s">
        <v>1245</v>
      </c>
      <c r="AF266" s="79" t="b">
        <v>0</v>
      </c>
      <c r="AG266" s="79" t="s">
        <v>1250</v>
      </c>
      <c r="AH266" s="79"/>
      <c r="AI266" s="85" t="s">
        <v>1243</v>
      </c>
      <c r="AJ266" s="79" t="b">
        <v>0</v>
      </c>
      <c r="AK266" s="79">
        <v>7</v>
      </c>
      <c r="AL266" s="85" t="s">
        <v>1243</v>
      </c>
      <c r="AM266" s="79" t="s">
        <v>1258</v>
      </c>
      <c r="AN266" s="79" t="b">
        <v>0</v>
      </c>
      <c r="AO266" s="85" t="s">
        <v>1089</v>
      </c>
      <c r="AP266" s="79" t="s">
        <v>176</v>
      </c>
      <c r="AQ266" s="79">
        <v>0</v>
      </c>
      <c r="AR266" s="79">
        <v>0</v>
      </c>
      <c r="AS266" s="79"/>
      <c r="AT266" s="79"/>
      <c r="AU266" s="79"/>
      <c r="AV266" s="79"/>
      <c r="AW266" s="79"/>
      <c r="AX266" s="79"/>
      <c r="AY266" s="79"/>
      <c r="AZ266" s="79"/>
      <c r="BA266">
        <v>7</v>
      </c>
      <c r="BB266" s="78" t="str">
        <f>REPLACE(INDEX(GroupVertices[Group],MATCH(Edges[[#This Row],[Vertex 1]],GroupVertices[Vertex],0)),1,1,"")</f>
        <v>1</v>
      </c>
      <c r="BC266" s="78" t="str">
        <f>REPLACE(INDEX(GroupVertices[Group],MATCH(Edges[[#This Row],[Vertex 2]],GroupVertices[Vertex],0)),1,1,"")</f>
        <v>3</v>
      </c>
      <c r="BD266" s="48"/>
      <c r="BE266" s="49"/>
      <c r="BF266" s="48"/>
      <c r="BG266" s="49"/>
      <c r="BH266" s="48"/>
      <c r="BI266" s="49"/>
      <c r="BJ266" s="48"/>
      <c r="BK266" s="49"/>
      <c r="BL266" s="48"/>
    </row>
    <row r="267" spans="1:64" ht="15">
      <c r="A267" s="64" t="s">
        <v>239</v>
      </c>
      <c r="B267" s="64" t="s">
        <v>241</v>
      </c>
      <c r="C267" s="65" t="s">
        <v>2931</v>
      </c>
      <c r="D267" s="66">
        <v>4.166666666666667</v>
      </c>
      <c r="E267" s="67" t="s">
        <v>136</v>
      </c>
      <c r="F267" s="68">
        <v>31.246376811594203</v>
      </c>
      <c r="G267" s="65"/>
      <c r="H267" s="69"/>
      <c r="I267" s="70"/>
      <c r="J267" s="70"/>
      <c r="K267" s="34" t="s">
        <v>65</v>
      </c>
      <c r="L267" s="77">
        <v>267</v>
      </c>
      <c r="M267" s="77"/>
      <c r="N267" s="72"/>
      <c r="O267" s="79" t="s">
        <v>331</v>
      </c>
      <c r="P267" s="81">
        <v>43596.46600694444</v>
      </c>
      <c r="Q267" s="79" t="s">
        <v>345</v>
      </c>
      <c r="R267" s="79"/>
      <c r="S267" s="79"/>
      <c r="T267" s="79" t="s">
        <v>241</v>
      </c>
      <c r="U267" s="79"/>
      <c r="V267" s="83" t="s">
        <v>730</v>
      </c>
      <c r="W267" s="81">
        <v>43596.46600694444</v>
      </c>
      <c r="X267" s="83" t="s">
        <v>787</v>
      </c>
      <c r="Y267" s="79"/>
      <c r="Z267" s="79"/>
      <c r="AA267" s="85" t="s">
        <v>1028</v>
      </c>
      <c r="AB267" s="79"/>
      <c r="AC267" s="79" t="b">
        <v>0</v>
      </c>
      <c r="AD267" s="79">
        <v>0</v>
      </c>
      <c r="AE267" s="85" t="s">
        <v>1243</v>
      </c>
      <c r="AF267" s="79" t="b">
        <v>0</v>
      </c>
      <c r="AG267" s="79" t="s">
        <v>1250</v>
      </c>
      <c r="AH267" s="79"/>
      <c r="AI267" s="85" t="s">
        <v>1243</v>
      </c>
      <c r="AJ267" s="79" t="b">
        <v>0</v>
      </c>
      <c r="AK267" s="79">
        <v>9</v>
      </c>
      <c r="AL267" s="85" t="s">
        <v>1120</v>
      </c>
      <c r="AM267" s="79" t="s">
        <v>1259</v>
      </c>
      <c r="AN267" s="79" t="b">
        <v>0</v>
      </c>
      <c r="AO267" s="85" t="s">
        <v>1120</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3</v>
      </c>
      <c r="BC267" s="78" t="str">
        <f>REPLACE(INDEX(GroupVertices[Group],MATCH(Edges[[#This Row],[Vertex 2]],GroupVertices[Vertex],0)),1,1,"")</f>
        <v>3</v>
      </c>
      <c r="BD267" s="48"/>
      <c r="BE267" s="49"/>
      <c r="BF267" s="48"/>
      <c r="BG267" s="49"/>
      <c r="BH267" s="48"/>
      <c r="BI267" s="49"/>
      <c r="BJ267" s="48"/>
      <c r="BK267" s="49"/>
      <c r="BL267" s="48"/>
    </row>
    <row r="268" spans="1:64" ht="15">
      <c r="A268" s="64" t="s">
        <v>239</v>
      </c>
      <c r="B268" s="64" t="s">
        <v>259</v>
      </c>
      <c r="C268" s="65" t="s">
        <v>2931</v>
      </c>
      <c r="D268" s="66">
        <v>4.166666666666667</v>
      </c>
      <c r="E268" s="67" t="s">
        <v>136</v>
      </c>
      <c r="F268" s="68">
        <v>31.246376811594203</v>
      </c>
      <c r="G268" s="65"/>
      <c r="H268" s="69"/>
      <c r="I268" s="70"/>
      <c r="J268" s="70"/>
      <c r="K268" s="34" t="s">
        <v>66</v>
      </c>
      <c r="L268" s="77">
        <v>268</v>
      </c>
      <c r="M268" s="77"/>
      <c r="N268" s="72"/>
      <c r="O268" s="79" t="s">
        <v>331</v>
      </c>
      <c r="P268" s="81">
        <v>43596.46600694444</v>
      </c>
      <c r="Q268" s="79" t="s">
        <v>345</v>
      </c>
      <c r="R268" s="79"/>
      <c r="S268" s="79"/>
      <c r="T268" s="79" t="s">
        <v>241</v>
      </c>
      <c r="U268" s="79"/>
      <c r="V268" s="83" t="s">
        <v>730</v>
      </c>
      <c r="W268" s="81">
        <v>43596.46600694444</v>
      </c>
      <c r="X268" s="83" t="s">
        <v>787</v>
      </c>
      <c r="Y268" s="79"/>
      <c r="Z268" s="79"/>
      <c r="AA268" s="85" t="s">
        <v>1028</v>
      </c>
      <c r="AB268" s="79"/>
      <c r="AC268" s="79" t="b">
        <v>0</v>
      </c>
      <c r="AD268" s="79">
        <v>0</v>
      </c>
      <c r="AE268" s="85" t="s">
        <v>1243</v>
      </c>
      <c r="AF268" s="79" t="b">
        <v>0</v>
      </c>
      <c r="AG268" s="79" t="s">
        <v>1250</v>
      </c>
      <c r="AH268" s="79"/>
      <c r="AI268" s="85" t="s">
        <v>1243</v>
      </c>
      <c r="AJ268" s="79" t="b">
        <v>0</v>
      </c>
      <c r="AK268" s="79">
        <v>9</v>
      </c>
      <c r="AL268" s="85" t="s">
        <v>1120</v>
      </c>
      <c r="AM268" s="79" t="s">
        <v>1259</v>
      </c>
      <c r="AN268" s="79" t="b">
        <v>0</v>
      </c>
      <c r="AO268" s="85" t="s">
        <v>1120</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3</v>
      </c>
      <c r="BC268" s="78" t="str">
        <f>REPLACE(INDEX(GroupVertices[Group],MATCH(Edges[[#This Row],[Vertex 2]],GroupVertices[Vertex],0)),1,1,"")</f>
        <v>1</v>
      </c>
      <c r="BD268" s="48">
        <v>0</v>
      </c>
      <c r="BE268" s="49">
        <v>0</v>
      </c>
      <c r="BF268" s="48">
        <v>0</v>
      </c>
      <c r="BG268" s="49">
        <v>0</v>
      </c>
      <c r="BH268" s="48">
        <v>0</v>
      </c>
      <c r="BI268" s="49">
        <v>0</v>
      </c>
      <c r="BJ268" s="48">
        <v>19</v>
      </c>
      <c r="BK268" s="49">
        <v>100</v>
      </c>
      <c r="BL268" s="48">
        <v>19</v>
      </c>
    </row>
    <row r="269" spans="1:64" ht="15">
      <c r="A269" s="64" t="s">
        <v>239</v>
      </c>
      <c r="B269" s="64" t="s">
        <v>241</v>
      </c>
      <c r="C269" s="65" t="s">
        <v>2931</v>
      </c>
      <c r="D269" s="66">
        <v>4.166666666666667</v>
      </c>
      <c r="E269" s="67" t="s">
        <v>136</v>
      </c>
      <c r="F269" s="68">
        <v>31.246376811594203</v>
      </c>
      <c r="G269" s="65"/>
      <c r="H269" s="69"/>
      <c r="I269" s="70"/>
      <c r="J269" s="70"/>
      <c r="K269" s="34" t="s">
        <v>65</v>
      </c>
      <c r="L269" s="77">
        <v>269</v>
      </c>
      <c r="M269" s="77"/>
      <c r="N269" s="72"/>
      <c r="O269" s="79" t="s">
        <v>331</v>
      </c>
      <c r="P269" s="81">
        <v>43596.53550925926</v>
      </c>
      <c r="Q269" s="79" t="s">
        <v>395</v>
      </c>
      <c r="R269" s="79"/>
      <c r="S269" s="79"/>
      <c r="T269" s="79" t="s">
        <v>601</v>
      </c>
      <c r="U269" s="83" t="s">
        <v>669</v>
      </c>
      <c r="V269" s="83" t="s">
        <v>669</v>
      </c>
      <c r="W269" s="81">
        <v>43596.53550925926</v>
      </c>
      <c r="X269" s="83" t="s">
        <v>866</v>
      </c>
      <c r="Y269" s="79"/>
      <c r="Z269" s="79"/>
      <c r="AA269" s="85" t="s">
        <v>1107</v>
      </c>
      <c r="AB269" s="79"/>
      <c r="AC269" s="79" t="b">
        <v>0</v>
      </c>
      <c r="AD269" s="79">
        <v>0</v>
      </c>
      <c r="AE269" s="85" t="s">
        <v>1243</v>
      </c>
      <c r="AF269" s="79" t="b">
        <v>0</v>
      </c>
      <c r="AG269" s="79" t="s">
        <v>1250</v>
      </c>
      <c r="AH269" s="79"/>
      <c r="AI269" s="85" t="s">
        <v>1243</v>
      </c>
      <c r="AJ269" s="79" t="b">
        <v>0</v>
      </c>
      <c r="AK269" s="79">
        <v>2</v>
      </c>
      <c r="AL269" s="85" t="s">
        <v>1121</v>
      </c>
      <c r="AM269" s="79" t="s">
        <v>1259</v>
      </c>
      <c r="AN269" s="79" t="b">
        <v>0</v>
      </c>
      <c r="AO269" s="85" t="s">
        <v>1121</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3</v>
      </c>
      <c r="BC269" s="78" t="str">
        <f>REPLACE(INDEX(GroupVertices[Group],MATCH(Edges[[#This Row],[Vertex 2]],GroupVertices[Vertex],0)),1,1,"")</f>
        <v>3</v>
      </c>
      <c r="BD269" s="48"/>
      <c r="BE269" s="49"/>
      <c r="BF269" s="48"/>
      <c r="BG269" s="49"/>
      <c r="BH269" s="48"/>
      <c r="BI269" s="49"/>
      <c r="BJ269" s="48"/>
      <c r="BK269" s="49"/>
      <c r="BL269" s="48"/>
    </row>
    <row r="270" spans="1:64" ht="15">
      <c r="A270" s="64" t="s">
        <v>239</v>
      </c>
      <c r="B270" s="64" t="s">
        <v>259</v>
      </c>
      <c r="C270" s="65" t="s">
        <v>2931</v>
      </c>
      <c r="D270" s="66">
        <v>4.166666666666667</v>
      </c>
      <c r="E270" s="67" t="s">
        <v>136</v>
      </c>
      <c r="F270" s="68">
        <v>31.246376811594203</v>
      </c>
      <c r="G270" s="65"/>
      <c r="H270" s="69"/>
      <c r="I270" s="70"/>
      <c r="J270" s="70"/>
      <c r="K270" s="34" t="s">
        <v>66</v>
      </c>
      <c r="L270" s="77">
        <v>270</v>
      </c>
      <c r="M270" s="77"/>
      <c r="N270" s="72"/>
      <c r="O270" s="79" t="s">
        <v>331</v>
      </c>
      <c r="P270" s="81">
        <v>43596.53550925926</v>
      </c>
      <c r="Q270" s="79" t="s">
        <v>395</v>
      </c>
      <c r="R270" s="79"/>
      <c r="S270" s="79"/>
      <c r="T270" s="79" t="s">
        <v>601</v>
      </c>
      <c r="U270" s="83" t="s">
        <v>669</v>
      </c>
      <c r="V270" s="83" t="s">
        <v>669</v>
      </c>
      <c r="W270" s="81">
        <v>43596.53550925926</v>
      </c>
      <c r="X270" s="83" t="s">
        <v>866</v>
      </c>
      <c r="Y270" s="79"/>
      <c r="Z270" s="79"/>
      <c r="AA270" s="85" t="s">
        <v>1107</v>
      </c>
      <c r="AB270" s="79"/>
      <c r="AC270" s="79" t="b">
        <v>0</v>
      </c>
      <c r="AD270" s="79">
        <v>0</v>
      </c>
      <c r="AE270" s="85" t="s">
        <v>1243</v>
      </c>
      <c r="AF270" s="79" t="b">
        <v>0</v>
      </c>
      <c r="AG270" s="79" t="s">
        <v>1250</v>
      </c>
      <c r="AH270" s="79"/>
      <c r="AI270" s="85" t="s">
        <v>1243</v>
      </c>
      <c r="AJ270" s="79" t="b">
        <v>0</v>
      </c>
      <c r="AK270" s="79">
        <v>2</v>
      </c>
      <c r="AL270" s="85" t="s">
        <v>1121</v>
      </c>
      <c r="AM270" s="79" t="s">
        <v>1259</v>
      </c>
      <c r="AN270" s="79" t="b">
        <v>0</v>
      </c>
      <c r="AO270" s="85" t="s">
        <v>1121</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3</v>
      </c>
      <c r="BC270" s="78" t="str">
        <f>REPLACE(INDEX(GroupVertices[Group],MATCH(Edges[[#This Row],[Vertex 2]],GroupVertices[Vertex],0)),1,1,"")</f>
        <v>1</v>
      </c>
      <c r="BD270" s="48">
        <v>0</v>
      </c>
      <c r="BE270" s="49">
        <v>0</v>
      </c>
      <c r="BF270" s="48">
        <v>0</v>
      </c>
      <c r="BG270" s="49">
        <v>0</v>
      </c>
      <c r="BH270" s="48">
        <v>0</v>
      </c>
      <c r="BI270" s="49">
        <v>0</v>
      </c>
      <c r="BJ270" s="48">
        <v>7</v>
      </c>
      <c r="BK270" s="49">
        <v>100</v>
      </c>
      <c r="BL270" s="48">
        <v>7</v>
      </c>
    </row>
    <row r="271" spans="1:64" ht="15">
      <c r="A271" s="64" t="s">
        <v>239</v>
      </c>
      <c r="B271" s="64" t="s">
        <v>241</v>
      </c>
      <c r="C271" s="65" t="s">
        <v>2931</v>
      </c>
      <c r="D271" s="66">
        <v>4.166666666666667</v>
      </c>
      <c r="E271" s="67" t="s">
        <v>136</v>
      </c>
      <c r="F271" s="68">
        <v>31.246376811594203</v>
      </c>
      <c r="G271" s="65"/>
      <c r="H271" s="69"/>
      <c r="I271" s="70"/>
      <c r="J271" s="70"/>
      <c r="K271" s="34" t="s">
        <v>65</v>
      </c>
      <c r="L271" s="77">
        <v>271</v>
      </c>
      <c r="M271" s="77"/>
      <c r="N271" s="72"/>
      <c r="O271" s="79" t="s">
        <v>331</v>
      </c>
      <c r="P271" s="81">
        <v>43596.71618055556</v>
      </c>
      <c r="Q271" s="79" t="s">
        <v>393</v>
      </c>
      <c r="R271" s="79"/>
      <c r="S271" s="79"/>
      <c r="T271" s="79" t="s">
        <v>241</v>
      </c>
      <c r="U271" s="79"/>
      <c r="V271" s="83" t="s">
        <v>730</v>
      </c>
      <c r="W271" s="81">
        <v>43596.71618055556</v>
      </c>
      <c r="X271" s="83" t="s">
        <v>867</v>
      </c>
      <c r="Y271" s="79"/>
      <c r="Z271" s="79"/>
      <c r="AA271" s="85" t="s">
        <v>1108</v>
      </c>
      <c r="AB271" s="79"/>
      <c r="AC271" s="79" t="b">
        <v>0</v>
      </c>
      <c r="AD271" s="79">
        <v>0</v>
      </c>
      <c r="AE271" s="85" t="s">
        <v>1243</v>
      </c>
      <c r="AF271" s="79" t="b">
        <v>0</v>
      </c>
      <c r="AG271" s="79" t="s">
        <v>1250</v>
      </c>
      <c r="AH271" s="79"/>
      <c r="AI271" s="85" t="s">
        <v>1243</v>
      </c>
      <c r="AJ271" s="79" t="b">
        <v>0</v>
      </c>
      <c r="AK271" s="79">
        <v>7</v>
      </c>
      <c r="AL271" s="85" t="s">
        <v>1103</v>
      </c>
      <c r="AM271" s="79" t="s">
        <v>1259</v>
      </c>
      <c r="AN271" s="79" t="b">
        <v>0</v>
      </c>
      <c r="AO271" s="85" t="s">
        <v>1103</v>
      </c>
      <c r="AP271" s="79" t="s">
        <v>176</v>
      </c>
      <c r="AQ271" s="79">
        <v>0</v>
      </c>
      <c r="AR271" s="79">
        <v>0</v>
      </c>
      <c r="AS271" s="79"/>
      <c r="AT271" s="79"/>
      <c r="AU271" s="79"/>
      <c r="AV271" s="79"/>
      <c r="AW271" s="79"/>
      <c r="AX271" s="79"/>
      <c r="AY271" s="79"/>
      <c r="AZ271" s="79"/>
      <c r="BA271">
        <v>3</v>
      </c>
      <c r="BB271" s="78" t="str">
        <f>REPLACE(INDEX(GroupVertices[Group],MATCH(Edges[[#This Row],[Vertex 1]],GroupVertices[Vertex],0)),1,1,"")</f>
        <v>3</v>
      </c>
      <c r="BC271" s="78" t="str">
        <f>REPLACE(INDEX(GroupVertices[Group],MATCH(Edges[[#This Row],[Vertex 2]],GroupVertices[Vertex],0)),1,1,"")</f>
        <v>3</v>
      </c>
      <c r="BD271" s="48"/>
      <c r="BE271" s="49"/>
      <c r="BF271" s="48"/>
      <c r="BG271" s="49"/>
      <c r="BH271" s="48"/>
      <c r="BI271" s="49"/>
      <c r="BJ271" s="48"/>
      <c r="BK271" s="49"/>
      <c r="BL271" s="48"/>
    </row>
    <row r="272" spans="1:64" ht="15">
      <c r="A272" s="64" t="s">
        <v>239</v>
      </c>
      <c r="B272" s="64" t="s">
        <v>264</v>
      </c>
      <c r="C272" s="65" t="s">
        <v>2928</v>
      </c>
      <c r="D272" s="66">
        <v>3</v>
      </c>
      <c r="E272" s="67" t="s">
        <v>132</v>
      </c>
      <c r="F272" s="68">
        <v>32</v>
      </c>
      <c r="G272" s="65"/>
      <c r="H272" s="69"/>
      <c r="I272" s="70"/>
      <c r="J272" s="70"/>
      <c r="K272" s="34" t="s">
        <v>65</v>
      </c>
      <c r="L272" s="77">
        <v>272</v>
      </c>
      <c r="M272" s="77"/>
      <c r="N272" s="72"/>
      <c r="O272" s="79" t="s">
        <v>331</v>
      </c>
      <c r="P272" s="81">
        <v>43596.71618055556</v>
      </c>
      <c r="Q272" s="79" t="s">
        <v>393</v>
      </c>
      <c r="R272" s="79"/>
      <c r="S272" s="79"/>
      <c r="T272" s="79" t="s">
        <v>241</v>
      </c>
      <c r="U272" s="79"/>
      <c r="V272" s="83" t="s">
        <v>730</v>
      </c>
      <c r="W272" s="81">
        <v>43596.71618055556</v>
      </c>
      <c r="X272" s="83" t="s">
        <v>867</v>
      </c>
      <c r="Y272" s="79"/>
      <c r="Z272" s="79"/>
      <c r="AA272" s="85" t="s">
        <v>1108</v>
      </c>
      <c r="AB272" s="79"/>
      <c r="AC272" s="79" t="b">
        <v>0</v>
      </c>
      <c r="AD272" s="79">
        <v>0</v>
      </c>
      <c r="AE272" s="85" t="s">
        <v>1243</v>
      </c>
      <c r="AF272" s="79" t="b">
        <v>0</v>
      </c>
      <c r="AG272" s="79" t="s">
        <v>1250</v>
      </c>
      <c r="AH272" s="79"/>
      <c r="AI272" s="85" t="s">
        <v>1243</v>
      </c>
      <c r="AJ272" s="79" t="b">
        <v>0</v>
      </c>
      <c r="AK272" s="79">
        <v>7</v>
      </c>
      <c r="AL272" s="85" t="s">
        <v>1103</v>
      </c>
      <c r="AM272" s="79" t="s">
        <v>1259</v>
      </c>
      <c r="AN272" s="79" t="b">
        <v>0</v>
      </c>
      <c r="AO272" s="85" t="s">
        <v>1103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3</v>
      </c>
      <c r="BC272" s="78" t="str">
        <f>REPLACE(INDEX(GroupVertices[Group],MATCH(Edges[[#This Row],[Vertex 2]],GroupVertices[Vertex],0)),1,1,"")</f>
        <v>3</v>
      </c>
      <c r="BD272" s="48"/>
      <c r="BE272" s="49"/>
      <c r="BF272" s="48"/>
      <c r="BG272" s="49"/>
      <c r="BH272" s="48"/>
      <c r="BI272" s="49"/>
      <c r="BJ272" s="48"/>
      <c r="BK272" s="49"/>
      <c r="BL272" s="48"/>
    </row>
    <row r="273" spans="1:64" ht="15">
      <c r="A273" s="64" t="s">
        <v>239</v>
      </c>
      <c r="B273" s="64" t="s">
        <v>243</v>
      </c>
      <c r="C273" s="65" t="s">
        <v>2928</v>
      </c>
      <c r="D273" s="66">
        <v>3</v>
      </c>
      <c r="E273" s="67" t="s">
        <v>132</v>
      </c>
      <c r="F273" s="68">
        <v>32</v>
      </c>
      <c r="G273" s="65"/>
      <c r="H273" s="69"/>
      <c r="I273" s="70"/>
      <c r="J273" s="70"/>
      <c r="K273" s="34" t="s">
        <v>65</v>
      </c>
      <c r="L273" s="77">
        <v>273</v>
      </c>
      <c r="M273" s="77"/>
      <c r="N273" s="72"/>
      <c r="O273" s="79" t="s">
        <v>331</v>
      </c>
      <c r="P273" s="81">
        <v>43596.71618055556</v>
      </c>
      <c r="Q273" s="79" t="s">
        <v>393</v>
      </c>
      <c r="R273" s="79"/>
      <c r="S273" s="79"/>
      <c r="T273" s="79" t="s">
        <v>241</v>
      </c>
      <c r="U273" s="79"/>
      <c r="V273" s="83" t="s">
        <v>730</v>
      </c>
      <c r="W273" s="81">
        <v>43596.71618055556</v>
      </c>
      <c r="X273" s="83" t="s">
        <v>867</v>
      </c>
      <c r="Y273" s="79"/>
      <c r="Z273" s="79"/>
      <c r="AA273" s="85" t="s">
        <v>1108</v>
      </c>
      <c r="AB273" s="79"/>
      <c r="AC273" s="79" t="b">
        <v>0</v>
      </c>
      <c r="AD273" s="79">
        <v>0</v>
      </c>
      <c r="AE273" s="85" t="s">
        <v>1243</v>
      </c>
      <c r="AF273" s="79" t="b">
        <v>0</v>
      </c>
      <c r="AG273" s="79" t="s">
        <v>1250</v>
      </c>
      <c r="AH273" s="79"/>
      <c r="AI273" s="85" t="s">
        <v>1243</v>
      </c>
      <c r="AJ273" s="79" t="b">
        <v>0</v>
      </c>
      <c r="AK273" s="79">
        <v>7</v>
      </c>
      <c r="AL273" s="85" t="s">
        <v>1103</v>
      </c>
      <c r="AM273" s="79" t="s">
        <v>1259</v>
      </c>
      <c r="AN273" s="79" t="b">
        <v>0</v>
      </c>
      <c r="AO273" s="85" t="s">
        <v>1103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239</v>
      </c>
      <c r="B274" s="64" t="s">
        <v>244</v>
      </c>
      <c r="C274" s="65" t="s">
        <v>2928</v>
      </c>
      <c r="D274" s="66">
        <v>3</v>
      </c>
      <c r="E274" s="67" t="s">
        <v>132</v>
      </c>
      <c r="F274" s="68">
        <v>32</v>
      </c>
      <c r="G274" s="65"/>
      <c r="H274" s="69"/>
      <c r="I274" s="70"/>
      <c r="J274" s="70"/>
      <c r="K274" s="34" t="s">
        <v>65</v>
      </c>
      <c r="L274" s="77">
        <v>274</v>
      </c>
      <c r="M274" s="77"/>
      <c r="N274" s="72"/>
      <c r="O274" s="79" t="s">
        <v>331</v>
      </c>
      <c r="P274" s="81">
        <v>43596.71618055556</v>
      </c>
      <c r="Q274" s="79" t="s">
        <v>393</v>
      </c>
      <c r="R274" s="79"/>
      <c r="S274" s="79"/>
      <c r="T274" s="79" t="s">
        <v>241</v>
      </c>
      <c r="U274" s="79"/>
      <c r="V274" s="83" t="s">
        <v>730</v>
      </c>
      <c r="W274" s="81">
        <v>43596.71618055556</v>
      </c>
      <c r="X274" s="83" t="s">
        <v>867</v>
      </c>
      <c r="Y274" s="79"/>
      <c r="Z274" s="79"/>
      <c r="AA274" s="85" t="s">
        <v>1108</v>
      </c>
      <c r="AB274" s="79"/>
      <c r="AC274" s="79" t="b">
        <v>0</v>
      </c>
      <c r="AD274" s="79">
        <v>0</v>
      </c>
      <c r="AE274" s="85" t="s">
        <v>1243</v>
      </c>
      <c r="AF274" s="79" t="b">
        <v>0</v>
      </c>
      <c r="AG274" s="79" t="s">
        <v>1250</v>
      </c>
      <c r="AH274" s="79"/>
      <c r="AI274" s="85" t="s">
        <v>1243</v>
      </c>
      <c r="AJ274" s="79" t="b">
        <v>0</v>
      </c>
      <c r="AK274" s="79">
        <v>7</v>
      </c>
      <c r="AL274" s="85" t="s">
        <v>1103</v>
      </c>
      <c r="AM274" s="79" t="s">
        <v>1259</v>
      </c>
      <c r="AN274" s="79" t="b">
        <v>0</v>
      </c>
      <c r="AO274" s="85" t="s">
        <v>1103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3</v>
      </c>
      <c r="BC274" s="78" t="str">
        <f>REPLACE(INDEX(GroupVertices[Group],MATCH(Edges[[#This Row],[Vertex 2]],GroupVertices[Vertex],0)),1,1,"")</f>
        <v>3</v>
      </c>
      <c r="BD274" s="48"/>
      <c r="BE274" s="49"/>
      <c r="BF274" s="48"/>
      <c r="BG274" s="49"/>
      <c r="BH274" s="48"/>
      <c r="BI274" s="49"/>
      <c r="BJ274" s="48"/>
      <c r="BK274" s="49"/>
      <c r="BL274" s="48"/>
    </row>
    <row r="275" spans="1:64" ht="15">
      <c r="A275" s="64" t="s">
        <v>239</v>
      </c>
      <c r="B275" s="64" t="s">
        <v>263</v>
      </c>
      <c r="C275" s="65" t="s">
        <v>2928</v>
      </c>
      <c r="D275" s="66">
        <v>3</v>
      </c>
      <c r="E275" s="67" t="s">
        <v>132</v>
      </c>
      <c r="F275" s="68">
        <v>32</v>
      </c>
      <c r="G275" s="65"/>
      <c r="H275" s="69"/>
      <c r="I275" s="70"/>
      <c r="J275" s="70"/>
      <c r="K275" s="34" t="s">
        <v>65</v>
      </c>
      <c r="L275" s="77">
        <v>275</v>
      </c>
      <c r="M275" s="77"/>
      <c r="N275" s="72"/>
      <c r="O275" s="79" t="s">
        <v>331</v>
      </c>
      <c r="P275" s="81">
        <v>43596.71618055556</v>
      </c>
      <c r="Q275" s="79" t="s">
        <v>393</v>
      </c>
      <c r="R275" s="79"/>
      <c r="S275" s="79"/>
      <c r="T275" s="79" t="s">
        <v>241</v>
      </c>
      <c r="U275" s="79"/>
      <c r="V275" s="83" t="s">
        <v>730</v>
      </c>
      <c r="W275" s="81">
        <v>43596.71618055556</v>
      </c>
      <c r="X275" s="83" t="s">
        <v>867</v>
      </c>
      <c r="Y275" s="79"/>
      <c r="Z275" s="79"/>
      <c r="AA275" s="85" t="s">
        <v>1108</v>
      </c>
      <c r="AB275" s="79"/>
      <c r="AC275" s="79" t="b">
        <v>0</v>
      </c>
      <c r="AD275" s="79">
        <v>0</v>
      </c>
      <c r="AE275" s="85" t="s">
        <v>1243</v>
      </c>
      <c r="AF275" s="79" t="b">
        <v>0</v>
      </c>
      <c r="AG275" s="79" t="s">
        <v>1250</v>
      </c>
      <c r="AH275" s="79"/>
      <c r="AI275" s="85" t="s">
        <v>1243</v>
      </c>
      <c r="AJ275" s="79" t="b">
        <v>0</v>
      </c>
      <c r="AK275" s="79">
        <v>7</v>
      </c>
      <c r="AL275" s="85" t="s">
        <v>1103</v>
      </c>
      <c r="AM275" s="79" t="s">
        <v>1259</v>
      </c>
      <c r="AN275" s="79" t="b">
        <v>0</v>
      </c>
      <c r="AO275" s="85" t="s">
        <v>1103</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3</v>
      </c>
      <c r="BC275" s="78" t="str">
        <f>REPLACE(INDEX(GroupVertices[Group],MATCH(Edges[[#This Row],[Vertex 2]],GroupVertices[Vertex],0)),1,1,"")</f>
        <v>3</v>
      </c>
      <c r="BD275" s="48">
        <v>0</v>
      </c>
      <c r="BE275" s="49">
        <v>0</v>
      </c>
      <c r="BF275" s="48">
        <v>0</v>
      </c>
      <c r="BG275" s="49">
        <v>0</v>
      </c>
      <c r="BH275" s="48">
        <v>0</v>
      </c>
      <c r="BI275" s="49">
        <v>0</v>
      </c>
      <c r="BJ275" s="48">
        <v>16</v>
      </c>
      <c r="BK275" s="49">
        <v>100</v>
      </c>
      <c r="BL275" s="48">
        <v>16</v>
      </c>
    </row>
    <row r="276" spans="1:64" ht="15">
      <c r="A276" s="64" t="s">
        <v>239</v>
      </c>
      <c r="B276" s="64" t="s">
        <v>259</v>
      </c>
      <c r="C276" s="65" t="s">
        <v>2931</v>
      </c>
      <c r="D276" s="66">
        <v>4.166666666666667</v>
      </c>
      <c r="E276" s="67" t="s">
        <v>136</v>
      </c>
      <c r="F276" s="68">
        <v>31.246376811594203</v>
      </c>
      <c r="G276" s="65"/>
      <c r="H276" s="69"/>
      <c r="I276" s="70"/>
      <c r="J276" s="70"/>
      <c r="K276" s="34" t="s">
        <v>66</v>
      </c>
      <c r="L276" s="77">
        <v>276</v>
      </c>
      <c r="M276" s="77"/>
      <c r="N276" s="72"/>
      <c r="O276" s="79" t="s">
        <v>331</v>
      </c>
      <c r="P276" s="81">
        <v>43596.71618055556</v>
      </c>
      <c r="Q276" s="79" t="s">
        <v>393</v>
      </c>
      <c r="R276" s="79"/>
      <c r="S276" s="79"/>
      <c r="T276" s="79" t="s">
        <v>241</v>
      </c>
      <c r="U276" s="79"/>
      <c r="V276" s="83" t="s">
        <v>730</v>
      </c>
      <c r="W276" s="81">
        <v>43596.71618055556</v>
      </c>
      <c r="X276" s="83" t="s">
        <v>867</v>
      </c>
      <c r="Y276" s="79"/>
      <c r="Z276" s="79"/>
      <c r="AA276" s="85" t="s">
        <v>1108</v>
      </c>
      <c r="AB276" s="79"/>
      <c r="AC276" s="79" t="b">
        <v>0</v>
      </c>
      <c r="AD276" s="79">
        <v>0</v>
      </c>
      <c r="AE276" s="85" t="s">
        <v>1243</v>
      </c>
      <c r="AF276" s="79" t="b">
        <v>0</v>
      </c>
      <c r="AG276" s="79" t="s">
        <v>1250</v>
      </c>
      <c r="AH276" s="79"/>
      <c r="AI276" s="85" t="s">
        <v>1243</v>
      </c>
      <c r="AJ276" s="79" t="b">
        <v>0</v>
      </c>
      <c r="AK276" s="79">
        <v>7</v>
      </c>
      <c r="AL276" s="85" t="s">
        <v>1103</v>
      </c>
      <c r="AM276" s="79" t="s">
        <v>1259</v>
      </c>
      <c r="AN276" s="79" t="b">
        <v>0</v>
      </c>
      <c r="AO276" s="85" t="s">
        <v>1103</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3</v>
      </c>
      <c r="BC276" s="78" t="str">
        <f>REPLACE(INDEX(GroupVertices[Group],MATCH(Edges[[#This Row],[Vertex 2]],GroupVertices[Vertex],0)),1,1,"")</f>
        <v>1</v>
      </c>
      <c r="BD276" s="48"/>
      <c r="BE276" s="49"/>
      <c r="BF276" s="48"/>
      <c r="BG276" s="49"/>
      <c r="BH276" s="48"/>
      <c r="BI276" s="49"/>
      <c r="BJ276" s="48"/>
      <c r="BK276" s="49"/>
      <c r="BL276" s="48"/>
    </row>
    <row r="277" spans="1:64" ht="15">
      <c r="A277" s="64" t="s">
        <v>259</v>
      </c>
      <c r="B277" s="64" t="s">
        <v>239</v>
      </c>
      <c r="C277" s="65" t="s">
        <v>2928</v>
      </c>
      <c r="D277" s="66">
        <v>3</v>
      </c>
      <c r="E277" s="67" t="s">
        <v>132</v>
      </c>
      <c r="F277" s="68">
        <v>32</v>
      </c>
      <c r="G277" s="65"/>
      <c r="H277" s="69"/>
      <c r="I277" s="70"/>
      <c r="J277" s="70"/>
      <c r="K277" s="34" t="s">
        <v>66</v>
      </c>
      <c r="L277" s="77">
        <v>277</v>
      </c>
      <c r="M277" s="77"/>
      <c r="N277" s="72"/>
      <c r="O277" s="79" t="s">
        <v>331</v>
      </c>
      <c r="P277" s="81">
        <v>43596.714780092596</v>
      </c>
      <c r="Q277" s="79" t="s">
        <v>394</v>
      </c>
      <c r="R277" s="79"/>
      <c r="S277" s="79"/>
      <c r="T277" s="79" t="s">
        <v>596</v>
      </c>
      <c r="U277" s="83" t="s">
        <v>668</v>
      </c>
      <c r="V277" s="83" t="s">
        <v>668</v>
      </c>
      <c r="W277" s="81">
        <v>43596.714780092596</v>
      </c>
      <c r="X277" s="83" t="s">
        <v>862</v>
      </c>
      <c r="Y277" s="79"/>
      <c r="Z277" s="79"/>
      <c r="AA277" s="85" t="s">
        <v>1103</v>
      </c>
      <c r="AB277" s="85" t="s">
        <v>1089</v>
      </c>
      <c r="AC277" s="79" t="b">
        <v>0</v>
      </c>
      <c r="AD277" s="79">
        <v>9</v>
      </c>
      <c r="AE277" s="85" t="s">
        <v>1245</v>
      </c>
      <c r="AF277" s="79" t="b">
        <v>0</v>
      </c>
      <c r="AG277" s="79" t="s">
        <v>1250</v>
      </c>
      <c r="AH277" s="79"/>
      <c r="AI277" s="85" t="s">
        <v>1243</v>
      </c>
      <c r="AJ277" s="79" t="b">
        <v>0</v>
      </c>
      <c r="AK277" s="79">
        <v>7</v>
      </c>
      <c r="AL277" s="85" t="s">
        <v>1243</v>
      </c>
      <c r="AM277" s="79" t="s">
        <v>1258</v>
      </c>
      <c r="AN277" s="79" t="b">
        <v>0</v>
      </c>
      <c r="AO277" s="85" t="s">
        <v>1089</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3</v>
      </c>
      <c r="BD277" s="48"/>
      <c r="BE277" s="49"/>
      <c r="BF277" s="48"/>
      <c r="BG277" s="49"/>
      <c r="BH277" s="48"/>
      <c r="BI277" s="49"/>
      <c r="BJ277" s="48"/>
      <c r="BK277" s="49"/>
      <c r="BL277" s="48"/>
    </row>
    <row r="278" spans="1:64" ht="15">
      <c r="A278" s="64" t="s">
        <v>237</v>
      </c>
      <c r="B278" s="64" t="s">
        <v>241</v>
      </c>
      <c r="C278" s="65" t="s">
        <v>2928</v>
      </c>
      <c r="D278" s="66">
        <v>3</v>
      </c>
      <c r="E278" s="67" t="s">
        <v>132</v>
      </c>
      <c r="F278" s="68">
        <v>32</v>
      </c>
      <c r="G278" s="65"/>
      <c r="H278" s="69"/>
      <c r="I278" s="70"/>
      <c r="J278" s="70"/>
      <c r="K278" s="34" t="s">
        <v>65</v>
      </c>
      <c r="L278" s="77">
        <v>278</v>
      </c>
      <c r="M278" s="77"/>
      <c r="N278" s="72"/>
      <c r="O278" s="79" t="s">
        <v>331</v>
      </c>
      <c r="P278" s="81">
        <v>43596.4628125</v>
      </c>
      <c r="Q278" s="79" t="s">
        <v>345</v>
      </c>
      <c r="R278" s="79"/>
      <c r="S278" s="79"/>
      <c r="T278" s="79" t="s">
        <v>241</v>
      </c>
      <c r="U278" s="79"/>
      <c r="V278" s="83" t="s">
        <v>728</v>
      </c>
      <c r="W278" s="81">
        <v>43596.4628125</v>
      </c>
      <c r="X278" s="83" t="s">
        <v>785</v>
      </c>
      <c r="Y278" s="79"/>
      <c r="Z278" s="79"/>
      <c r="AA278" s="85" t="s">
        <v>1026</v>
      </c>
      <c r="AB278" s="79"/>
      <c r="AC278" s="79" t="b">
        <v>0</v>
      </c>
      <c r="AD278" s="79">
        <v>0</v>
      </c>
      <c r="AE278" s="85" t="s">
        <v>1243</v>
      </c>
      <c r="AF278" s="79" t="b">
        <v>0</v>
      </c>
      <c r="AG278" s="79" t="s">
        <v>1250</v>
      </c>
      <c r="AH278" s="79"/>
      <c r="AI278" s="85" t="s">
        <v>1243</v>
      </c>
      <c r="AJ278" s="79" t="b">
        <v>0</v>
      </c>
      <c r="AK278" s="79">
        <v>9</v>
      </c>
      <c r="AL278" s="85" t="s">
        <v>1120</v>
      </c>
      <c r="AM278" s="79" t="s">
        <v>1257</v>
      </c>
      <c r="AN278" s="79" t="b">
        <v>0</v>
      </c>
      <c r="AO278" s="85" t="s">
        <v>1120</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3</v>
      </c>
      <c r="BD278" s="48"/>
      <c r="BE278" s="49"/>
      <c r="BF278" s="48"/>
      <c r="BG278" s="49"/>
      <c r="BH278" s="48"/>
      <c r="BI278" s="49"/>
      <c r="BJ278" s="48"/>
      <c r="BK278" s="49"/>
      <c r="BL278" s="48"/>
    </row>
    <row r="279" spans="1:64" ht="15">
      <c r="A279" s="64" t="s">
        <v>237</v>
      </c>
      <c r="B279" s="64" t="s">
        <v>259</v>
      </c>
      <c r="C279" s="65" t="s">
        <v>2928</v>
      </c>
      <c r="D279" s="66">
        <v>3.5833333333333335</v>
      </c>
      <c r="E279" s="67" t="s">
        <v>136</v>
      </c>
      <c r="F279" s="68">
        <v>31.6231884057971</v>
      </c>
      <c r="G279" s="65"/>
      <c r="H279" s="69"/>
      <c r="I279" s="70"/>
      <c r="J279" s="70"/>
      <c r="K279" s="34" t="s">
        <v>66</v>
      </c>
      <c r="L279" s="77">
        <v>279</v>
      </c>
      <c r="M279" s="77"/>
      <c r="N279" s="72"/>
      <c r="O279" s="79" t="s">
        <v>331</v>
      </c>
      <c r="P279" s="81">
        <v>43596.4628125</v>
      </c>
      <c r="Q279" s="79" t="s">
        <v>345</v>
      </c>
      <c r="R279" s="79"/>
      <c r="S279" s="79"/>
      <c r="T279" s="79" t="s">
        <v>241</v>
      </c>
      <c r="U279" s="79"/>
      <c r="V279" s="83" t="s">
        <v>728</v>
      </c>
      <c r="W279" s="81">
        <v>43596.4628125</v>
      </c>
      <c r="X279" s="83" t="s">
        <v>785</v>
      </c>
      <c r="Y279" s="79"/>
      <c r="Z279" s="79"/>
      <c r="AA279" s="85" t="s">
        <v>1026</v>
      </c>
      <c r="AB279" s="79"/>
      <c r="AC279" s="79" t="b">
        <v>0</v>
      </c>
      <c r="AD279" s="79">
        <v>0</v>
      </c>
      <c r="AE279" s="85" t="s">
        <v>1243</v>
      </c>
      <c r="AF279" s="79" t="b">
        <v>0</v>
      </c>
      <c r="AG279" s="79" t="s">
        <v>1250</v>
      </c>
      <c r="AH279" s="79"/>
      <c r="AI279" s="85" t="s">
        <v>1243</v>
      </c>
      <c r="AJ279" s="79" t="b">
        <v>0</v>
      </c>
      <c r="AK279" s="79">
        <v>9</v>
      </c>
      <c r="AL279" s="85" t="s">
        <v>1120</v>
      </c>
      <c r="AM279" s="79" t="s">
        <v>1257</v>
      </c>
      <c r="AN279" s="79" t="b">
        <v>0</v>
      </c>
      <c r="AO279" s="85" t="s">
        <v>1120</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3</v>
      </c>
      <c r="BC279" s="78" t="str">
        <f>REPLACE(INDEX(GroupVertices[Group],MATCH(Edges[[#This Row],[Vertex 2]],GroupVertices[Vertex],0)),1,1,"")</f>
        <v>1</v>
      </c>
      <c r="BD279" s="48">
        <v>0</v>
      </c>
      <c r="BE279" s="49">
        <v>0</v>
      </c>
      <c r="BF279" s="48">
        <v>0</v>
      </c>
      <c r="BG279" s="49">
        <v>0</v>
      </c>
      <c r="BH279" s="48">
        <v>0</v>
      </c>
      <c r="BI279" s="49">
        <v>0</v>
      </c>
      <c r="BJ279" s="48">
        <v>19</v>
      </c>
      <c r="BK279" s="49">
        <v>100</v>
      </c>
      <c r="BL279" s="48">
        <v>19</v>
      </c>
    </row>
    <row r="280" spans="1:64" ht="15">
      <c r="A280" s="64" t="s">
        <v>237</v>
      </c>
      <c r="B280" s="64" t="s">
        <v>259</v>
      </c>
      <c r="C280" s="65" t="s">
        <v>2928</v>
      </c>
      <c r="D280" s="66">
        <v>3.5833333333333335</v>
      </c>
      <c r="E280" s="67" t="s">
        <v>136</v>
      </c>
      <c r="F280" s="68">
        <v>31.6231884057971</v>
      </c>
      <c r="G280" s="65"/>
      <c r="H280" s="69"/>
      <c r="I280" s="70"/>
      <c r="J280" s="70"/>
      <c r="K280" s="34" t="s">
        <v>66</v>
      </c>
      <c r="L280" s="77">
        <v>280</v>
      </c>
      <c r="M280" s="77"/>
      <c r="N280" s="72"/>
      <c r="O280" s="79" t="s">
        <v>331</v>
      </c>
      <c r="P280" s="81">
        <v>43596.57693287037</v>
      </c>
      <c r="Q280" s="79" t="s">
        <v>346</v>
      </c>
      <c r="R280" s="79"/>
      <c r="S280" s="79"/>
      <c r="T280" s="79" t="s">
        <v>579</v>
      </c>
      <c r="U280" s="79"/>
      <c r="V280" s="83" t="s">
        <v>728</v>
      </c>
      <c r="W280" s="81">
        <v>43596.57693287037</v>
      </c>
      <c r="X280" s="83" t="s">
        <v>868</v>
      </c>
      <c r="Y280" s="79"/>
      <c r="Z280" s="79"/>
      <c r="AA280" s="85" t="s">
        <v>1109</v>
      </c>
      <c r="AB280" s="79"/>
      <c r="AC280" s="79" t="b">
        <v>0</v>
      </c>
      <c r="AD280" s="79">
        <v>0</v>
      </c>
      <c r="AE280" s="85" t="s">
        <v>1243</v>
      </c>
      <c r="AF280" s="79" t="b">
        <v>0</v>
      </c>
      <c r="AG280" s="79" t="s">
        <v>1250</v>
      </c>
      <c r="AH280" s="79"/>
      <c r="AI280" s="85" t="s">
        <v>1243</v>
      </c>
      <c r="AJ280" s="79" t="b">
        <v>0</v>
      </c>
      <c r="AK280" s="79">
        <v>7</v>
      </c>
      <c r="AL280" s="85" t="s">
        <v>1101</v>
      </c>
      <c r="AM280" s="79" t="s">
        <v>1257</v>
      </c>
      <c r="AN280" s="79" t="b">
        <v>0</v>
      </c>
      <c r="AO280" s="85" t="s">
        <v>1101</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3</v>
      </c>
      <c r="BC280" s="78" t="str">
        <f>REPLACE(INDEX(GroupVertices[Group],MATCH(Edges[[#This Row],[Vertex 2]],GroupVertices[Vertex],0)),1,1,"")</f>
        <v>1</v>
      </c>
      <c r="BD280" s="48">
        <v>0</v>
      </c>
      <c r="BE280" s="49">
        <v>0</v>
      </c>
      <c r="BF280" s="48">
        <v>0</v>
      </c>
      <c r="BG280" s="49">
        <v>0</v>
      </c>
      <c r="BH280" s="48">
        <v>0</v>
      </c>
      <c r="BI280" s="49">
        <v>0</v>
      </c>
      <c r="BJ280" s="48">
        <v>21</v>
      </c>
      <c r="BK280" s="49">
        <v>100</v>
      </c>
      <c r="BL280" s="48">
        <v>21</v>
      </c>
    </row>
    <row r="281" spans="1:64" ht="15">
      <c r="A281" s="64" t="s">
        <v>259</v>
      </c>
      <c r="B281" s="64" t="s">
        <v>237</v>
      </c>
      <c r="C281" s="65" t="s">
        <v>2928</v>
      </c>
      <c r="D281" s="66">
        <v>3</v>
      </c>
      <c r="E281" s="67" t="s">
        <v>132</v>
      </c>
      <c r="F281" s="68">
        <v>32</v>
      </c>
      <c r="G281" s="65"/>
      <c r="H281" s="69"/>
      <c r="I281" s="70"/>
      <c r="J281" s="70"/>
      <c r="K281" s="34" t="s">
        <v>66</v>
      </c>
      <c r="L281" s="77">
        <v>281</v>
      </c>
      <c r="M281" s="77"/>
      <c r="N281" s="72"/>
      <c r="O281" s="79" t="s">
        <v>331</v>
      </c>
      <c r="P281" s="81">
        <v>43596.714780092596</v>
      </c>
      <c r="Q281" s="79" t="s">
        <v>394</v>
      </c>
      <c r="R281" s="79"/>
      <c r="S281" s="79"/>
      <c r="T281" s="79" t="s">
        <v>596</v>
      </c>
      <c r="U281" s="83" t="s">
        <v>668</v>
      </c>
      <c r="V281" s="83" t="s">
        <v>668</v>
      </c>
      <c r="W281" s="81">
        <v>43596.714780092596</v>
      </c>
      <c r="X281" s="83" t="s">
        <v>862</v>
      </c>
      <c r="Y281" s="79"/>
      <c r="Z281" s="79"/>
      <c r="AA281" s="85" t="s">
        <v>1103</v>
      </c>
      <c r="AB281" s="85" t="s">
        <v>1089</v>
      </c>
      <c r="AC281" s="79" t="b">
        <v>0</v>
      </c>
      <c r="AD281" s="79">
        <v>9</v>
      </c>
      <c r="AE281" s="85" t="s">
        <v>1245</v>
      </c>
      <c r="AF281" s="79" t="b">
        <v>0</v>
      </c>
      <c r="AG281" s="79" t="s">
        <v>1250</v>
      </c>
      <c r="AH281" s="79"/>
      <c r="AI281" s="85" t="s">
        <v>1243</v>
      </c>
      <c r="AJ281" s="79" t="b">
        <v>0</v>
      </c>
      <c r="AK281" s="79">
        <v>7</v>
      </c>
      <c r="AL281" s="85" t="s">
        <v>1243</v>
      </c>
      <c r="AM281" s="79" t="s">
        <v>1258</v>
      </c>
      <c r="AN281" s="79" t="b">
        <v>0</v>
      </c>
      <c r="AO281" s="85" t="s">
        <v>1089</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3</v>
      </c>
      <c r="BD281" s="48"/>
      <c r="BE281" s="49"/>
      <c r="BF281" s="48"/>
      <c r="BG281" s="49"/>
      <c r="BH281" s="48"/>
      <c r="BI281" s="49"/>
      <c r="BJ281" s="48"/>
      <c r="BK281" s="49"/>
      <c r="BL281" s="48"/>
    </row>
    <row r="282" spans="1:64" ht="15">
      <c r="A282" s="64" t="s">
        <v>244</v>
      </c>
      <c r="B282" s="64" t="s">
        <v>241</v>
      </c>
      <c r="C282" s="65" t="s">
        <v>2931</v>
      </c>
      <c r="D282" s="66">
        <v>4.75</v>
      </c>
      <c r="E282" s="67" t="s">
        <v>136</v>
      </c>
      <c r="F282" s="68">
        <v>30.869565217391305</v>
      </c>
      <c r="G282" s="65"/>
      <c r="H282" s="69"/>
      <c r="I282" s="70"/>
      <c r="J282" s="70"/>
      <c r="K282" s="34" t="s">
        <v>66</v>
      </c>
      <c r="L282" s="77">
        <v>282</v>
      </c>
      <c r="M282" s="77"/>
      <c r="N282" s="72"/>
      <c r="O282" s="79" t="s">
        <v>331</v>
      </c>
      <c r="P282" s="81">
        <v>43596.43247685185</v>
      </c>
      <c r="Q282" s="79" t="s">
        <v>387</v>
      </c>
      <c r="R282" s="79"/>
      <c r="S282" s="79"/>
      <c r="T282" s="79" t="s">
        <v>596</v>
      </c>
      <c r="U282" s="79"/>
      <c r="V282" s="83" t="s">
        <v>735</v>
      </c>
      <c r="W282" s="81">
        <v>43596.43247685185</v>
      </c>
      <c r="X282" s="83" t="s">
        <v>852</v>
      </c>
      <c r="Y282" s="79"/>
      <c r="Z282" s="79"/>
      <c r="AA282" s="85" t="s">
        <v>1093</v>
      </c>
      <c r="AB282" s="79"/>
      <c r="AC282" s="79" t="b">
        <v>0</v>
      </c>
      <c r="AD282" s="79">
        <v>0</v>
      </c>
      <c r="AE282" s="85" t="s">
        <v>1243</v>
      </c>
      <c r="AF282" s="79" t="b">
        <v>0</v>
      </c>
      <c r="AG282" s="79" t="s">
        <v>1250</v>
      </c>
      <c r="AH282" s="79"/>
      <c r="AI282" s="85" t="s">
        <v>1243</v>
      </c>
      <c r="AJ282" s="79" t="b">
        <v>0</v>
      </c>
      <c r="AK282" s="79">
        <v>1</v>
      </c>
      <c r="AL282" s="85" t="s">
        <v>1100</v>
      </c>
      <c r="AM282" s="79" t="s">
        <v>1259</v>
      </c>
      <c r="AN282" s="79" t="b">
        <v>0</v>
      </c>
      <c r="AO282" s="85" t="s">
        <v>1100</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3</v>
      </c>
      <c r="BC282" s="78" t="str">
        <f>REPLACE(INDEX(GroupVertices[Group],MATCH(Edges[[#This Row],[Vertex 2]],GroupVertices[Vertex],0)),1,1,"")</f>
        <v>3</v>
      </c>
      <c r="BD282" s="48"/>
      <c r="BE282" s="49"/>
      <c r="BF282" s="48"/>
      <c r="BG282" s="49"/>
      <c r="BH282" s="48"/>
      <c r="BI282" s="49"/>
      <c r="BJ282" s="48"/>
      <c r="BK282" s="49"/>
      <c r="BL282" s="48"/>
    </row>
    <row r="283" spans="1:64" ht="15">
      <c r="A283" s="64" t="s">
        <v>244</v>
      </c>
      <c r="B283" s="64" t="s">
        <v>241</v>
      </c>
      <c r="C283" s="65" t="s">
        <v>2931</v>
      </c>
      <c r="D283" s="66">
        <v>4.75</v>
      </c>
      <c r="E283" s="67" t="s">
        <v>136</v>
      </c>
      <c r="F283" s="68">
        <v>30.869565217391305</v>
      </c>
      <c r="G283" s="65"/>
      <c r="H283" s="69"/>
      <c r="I283" s="70"/>
      <c r="J283" s="70"/>
      <c r="K283" s="34" t="s">
        <v>66</v>
      </c>
      <c r="L283" s="77">
        <v>283</v>
      </c>
      <c r="M283" s="77"/>
      <c r="N283" s="72"/>
      <c r="O283" s="79" t="s">
        <v>331</v>
      </c>
      <c r="P283" s="81">
        <v>43596.472962962966</v>
      </c>
      <c r="Q283" s="79" t="s">
        <v>343</v>
      </c>
      <c r="R283" s="79"/>
      <c r="S283" s="79"/>
      <c r="T283" s="79" t="s">
        <v>577</v>
      </c>
      <c r="U283" s="79"/>
      <c r="V283" s="83" t="s">
        <v>735</v>
      </c>
      <c r="W283" s="81">
        <v>43596.472962962966</v>
      </c>
      <c r="X283" s="83" t="s">
        <v>869</v>
      </c>
      <c r="Y283" s="79"/>
      <c r="Z283" s="79"/>
      <c r="AA283" s="85" t="s">
        <v>1110</v>
      </c>
      <c r="AB283" s="79"/>
      <c r="AC283" s="79" t="b">
        <v>0</v>
      </c>
      <c r="AD283" s="79">
        <v>0</v>
      </c>
      <c r="AE283" s="85" t="s">
        <v>1243</v>
      </c>
      <c r="AF283" s="79" t="b">
        <v>0</v>
      </c>
      <c r="AG283" s="79" t="s">
        <v>1250</v>
      </c>
      <c r="AH283" s="79"/>
      <c r="AI283" s="85" t="s">
        <v>1243</v>
      </c>
      <c r="AJ283" s="79" t="b">
        <v>0</v>
      </c>
      <c r="AK283" s="79">
        <v>5</v>
      </c>
      <c r="AL283" s="85" t="s">
        <v>1119</v>
      </c>
      <c r="AM283" s="79" t="s">
        <v>1259</v>
      </c>
      <c r="AN283" s="79" t="b">
        <v>0</v>
      </c>
      <c r="AO283" s="85" t="s">
        <v>1119</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3</v>
      </c>
      <c r="BC283" s="78" t="str">
        <f>REPLACE(INDEX(GroupVertices[Group],MATCH(Edges[[#This Row],[Vertex 2]],GroupVertices[Vertex],0)),1,1,"")</f>
        <v>3</v>
      </c>
      <c r="BD283" s="48"/>
      <c r="BE283" s="49"/>
      <c r="BF283" s="48"/>
      <c r="BG283" s="49"/>
      <c r="BH283" s="48"/>
      <c r="BI283" s="49"/>
      <c r="BJ283" s="48"/>
      <c r="BK283" s="49"/>
      <c r="BL283" s="48"/>
    </row>
    <row r="284" spans="1:64" ht="15">
      <c r="A284" s="64" t="s">
        <v>244</v>
      </c>
      <c r="B284" s="64" t="s">
        <v>241</v>
      </c>
      <c r="C284" s="65" t="s">
        <v>2931</v>
      </c>
      <c r="D284" s="66">
        <v>4.75</v>
      </c>
      <c r="E284" s="67" t="s">
        <v>136</v>
      </c>
      <c r="F284" s="68">
        <v>30.869565217391305</v>
      </c>
      <c r="G284" s="65"/>
      <c r="H284" s="69"/>
      <c r="I284" s="70"/>
      <c r="J284" s="70"/>
      <c r="K284" s="34" t="s">
        <v>66</v>
      </c>
      <c r="L284" s="77">
        <v>284</v>
      </c>
      <c r="M284" s="77"/>
      <c r="N284" s="72"/>
      <c r="O284" s="79" t="s">
        <v>331</v>
      </c>
      <c r="P284" s="81">
        <v>43596.715625</v>
      </c>
      <c r="Q284" s="79" t="s">
        <v>350</v>
      </c>
      <c r="R284" s="79"/>
      <c r="S284" s="79"/>
      <c r="T284" s="79" t="s">
        <v>241</v>
      </c>
      <c r="U284" s="79"/>
      <c r="V284" s="83" t="s">
        <v>735</v>
      </c>
      <c r="W284" s="81">
        <v>43596.715625</v>
      </c>
      <c r="X284" s="83" t="s">
        <v>796</v>
      </c>
      <c r="Y284" s="79"/>
      <c r="Z284" s="79"/>
      <c r="AA284" s="85" t="s">
        <v>1037</v>
      </c>
      <c r="AB284" s="79"/>
      <c r="AC284" s="79" t="b">
        <v>0</v>
      </c>
      <c r="AD284" s="79">
        <v>0</v>
      </c>
      <c r="AE284" s="85" t="s">
        <v>1243</v>
      </c>
      <c r="AF284" s="79" t="b">
        <v>0</v>
      </c>
      <c r="AG284" s="79" t="s">
        <v>1250</v>
      </c>
      <c r="AH284" s="79"/>
      <c r="AI284" s="85" t="s">
        <v>1243</v>
      </c>
      <c r="AJ284" s="79" t="b">
        <v>0</v>
      </c>
      <c r="AK284" s="79">
        <v>5</v>
      </c>
      <c r="AL284" s="85" t="s">
        <v>1088</v>
      </c>
      <c r="AM284" s="79" t="s">
        <v>1259</v>
      </c>
      <c r="AN284" s="79" t="b">
        <v>0</v>
      </c>
      <c r="AO284" s="85" t="s">
        <v>1088</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3</v>
      </c>
      <c r="BC284" s="78" t="str">
        <f>REPLACE(INDEX(GroupVertices[Group],MATCH(Edges[[#This Row],[Vertex 2]],GroupVertices[Vertex],0)),1,1,"")</f>
        <v>3</v>
      </c>
      <c r="BD284" s="48"/>
      <c r="BE284" s="49"/>
      <c r="BF284" s="48"/>
      <c r="BG284" s="49"/>
      <c r="BH284" s="48"/>
      <c r="BI284" s="49"/>
      <c r="BJ284" s="48"/>
      <c r="BK284" s="49"/>
      <c r="BL284" s="48"/>
    </row>
    <row r="285" spans="1:64" ht="15">
      <c r="A285" s="64" t="s">
        <v>244</v>
      </c>
      <c r="B285" s="64" t="s">
        <v>241</v>
      </c>
      <c r="C285" s="65" t="s">
        <v>2931</v>
      </c>
      <c r="D285" s="66">
        <v>4.75</v>
      </c>
      <c r="E285" s="67" t="s">
        <v>136</v>
      </c>
      <c r="F285" s="68">
        <v>30.869565217391305</v>
      </c>
      <c r="G285" s="65"/>
      <c r="H285" s="69"/>
      <c r="I285" s="70"/>
      <c r="J285" s="70"/>
      <c r="K285" s="34" t="s">
        <v>66</v>
      </c>
      <c r="L285" s="77">
        <v>285</v>
      </c>
      <c r="M285" s="77"/>
      <c r="N285" s="72"/>
      <c r="O285" s="79" t="s">
        <v>331</v>
      </c>
      <c r="P285" s="81">
        <v>43596.71574074074</v>
      </c>
      <c r="Q285" s="79" t="s">
        <v>393</v>
      </c>
      <c r="R285" s="79"/>
      <c r="S285" s="79"/>
      <c r="T285" s="79" t="s">
        <v>241</v>
      </c>
      <c r="U285" s="79"/>
      <c r="V285" s="83" t="s">
        <v>735</v>
      </c>
      <c r="W285" s="81">
        <v>43596.71574074074</v>
      </c>
      <c r="X285" s="83" t="s">
        <v>870</v>
      </c>
      <c r="Y285" s="79"/>
      <c r="Z285" s="79"/>
      <c r="AA285" s="85" t="s">
        <v>1111</v>
      </c>
      <c r="AB285" s="79"/>
      <c r="AC285" s="79" t="b">
        <v>0</v>
      </c>
      <c r="AD285" s="79">
        <v>0</v>
      </c>
      <c r="AE285" s="85" t="s">
        <v>1243</v>
      </c>
      <c r="AF285" s="79" t="b">
        <v>0</v>
      </c>
      <c r="AG285" s="79" t="s">
        <v>1250</v>
      </c>
      <c r="AH285" s="79"/>
      <c r="AI285" s="85" t="s">
        <v>1243</v>
      </c>
      <c r="AJ285" s="79" t="b">
        <v>0</v>
      </c>
      <c r="AK285" s="79">
        <v>7</v>
      </c>
      <c r="AL285" s="85" t="s">
        <v>1103</v>
      </c>
      <c r="AM285" s="79" t="s">
        <v>1259</v>
      </c>
      <c r="AN285" s="79" t="b">
        <v>0</v>
      </c>
      <c r="AO285" s="85" t="s">
        <v>1103</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3</v>
      </c>
      <c r="BC285" s="78" t="str">
        <f>REPLACE(INDEX(GroupVertices[Group],MATCH(Edges[[#This Row],[Vertex 2]],GroupVertices[Vertex],0)),1,1,"")</f>
        <v>3</v>
      </c>
      <c r="BD285" s="48"/>
      <c r="BE285" s="49"/>
      <c r="BF285" s="48"/>
      <c r="BG285" s="49"/>
      <c r="BH285" s="48"/>
      <c r="BI285" s="49"/>
      <c r="BJ285" s="48"/>
      <c r="BK285" s="49"/>
      <c r="BL285" s="48"/>
    </row>
    <row r="286" spans="1:64" ht="15">
      <c r="A286" s="64" t="s">
        <v>241</v>
      </c>
      <c r="B286" s="64" t="s">
        <v>259</v>
      </c>
      <c r="C286" s="65" t="s">
        <v>2933</v>
      </c>
      <c r="D286" s="66">
        <v>7.666666666666667</v>
      </c>
      <c r="E286" s="67" t="s">
        <v>136</v>
      </c>
      <c r="F286" s="68">
        <v>28.985507246376812</v>
      </c>
      <c r="G286" s="65"/>
      <c r="H286" s="69"/>
      <c r="I286" s="70"/>
      <c r="J286" s="70"/>
      <c r="K286" s="34" t="s">
        <v>66</v>
      </c>
      <c r="L286" s="77">
        <v>286</v>
      </c>
      <c r="M286" s="77"/>
      <c r="N286" s="72"/>
      <c r="O286" s="79" t="s">
        <v>331</v>
      </c>
      <c r="P286" s="81">
        <v>43596.41873842593</v>
      </c>
      <c r="Q286" s="79" t="s">
        <v>343</v>
      </c>
      <c r="R286" s="79"/>
      <c r="S286" s="79"/>
      <c r="T286" s="79" t="s">
        <v>577</v>
      </c>
      <c r="U286" s="79"/>
      <c r="V286" s="83" t="s">
        <v>732</v>
      </c>
      <c r="W286" s="81">
        <v>43596.41873842593</v>
      </c>
      <c r="X286" s="83" t="s">
        <v>871</v>
      </c>
      <c r="Y286" s="79"/>
      <c r="Z286" s="79"/>
      <c r="AA286" s="85" t="s">
        <v>1112</v>
      </c>
      <c r="AB286" s="79"/>
      <c r="AC286" s="79" t="b">
        <v>0</v>
      </c>
      <c r="AD286" s="79">
        <v>0</v>
      </c>
      <c r="AE286" s="85" t="s">
        <v>1243</v>
      </c>
      <c r="AF286" s="79" t="b">
        <v>0</v>
      </c>
      <c r="AG286" s="79" t="s">
        <v>1250</v>
      </c>
      <c r="AH286" s="79"/>
      <c r="AI286" s="85" t="s">
        <v>1243</v>
      </c>
      <c r="AJ286" s="79" t="b">
        <v>0</v>
      </c>
      <c r="AK286" s="79">
        <v>5</v>
      </c>
      <c r="AL286" s="85" t="s">
        <v>1119</v>
      </c>
      <c r="AM286" s="79" t="s">
        <v>1257</v>
      </c>
      <c r="AN286" s="79" t="b">
        <v>0</v>
      </c>
      <c r="AO286" s="85" t="s">
        <v>1119</v>
      </c>
      <c r="AP286" s="79" t="s">
        <v>176</v>
      </c>
      <c r="AQ286" s="79">
        <v>0</v>
      </c>
      <c r="AR286" s="79">
        <v>0</v>
      </c>
      <c r="AS286" s="79"/>
      <c r="AT286" s="79"/>
      <c r="AU286" s="79"/>
      <c r="AV286" s="79"/>
      <c r="AW286" s="79"/>
      <c r="AX286" s="79"/>
      <c r="AY286" s="79"/>
      <c r="AZ286" s="79"/>
      <c r="BA286">
        <v>9</v>
      </c>
      <c r="BB286" s="78" t="str">
        <f>REPLACE(INDEX(GroupVertices[Group],MATCH(Edges[[#This Row],[Vertex 1]],GroupVertices[Vertex],0)),1,1,"")</f>
        <v>3</v>
      </c>
      <c r="BC286" s="78" t="str">
        <f>REPLACE(INDEX(GroupVertices[Group],MATCH(Edges[[#This Row],[Vertex 2]],GroupVertices[Vertex],0)),1,1,"")</f>
        <v>1</v>
      </c>
      <c r="BD286" s="48">
        <v>0</v>
      </c>
      <c r="BE286" s="49">
        <v>0</v>
      </c>
      <c r="BF286" s="48">
        <v>0</v>
      </c>
      <c r="BG286" s="49">
        <v>0</v>
      </c>
      <c r="BH286" s="48">
        <v>0</v>
      </c>
      <c r="BI286" s="49">
        <v>0</v>
      </c>
      <c r="BJ286" s="48">
        <v>17</v>
      </c>
      <c r="BK286" s="49">
        <v>100</v>
      </c>
      <c r="BL286" s="48">
        <v>17</v>
      </c>
    </row>
    <row r="287" spans="1:64" ht="15">
      <c r="A287" s="64" t="s">
        <v>241</v>
      </c>
      <c r="B287" s="64" t="s">
        <v>259</v>
      </c>
      <c r="C287" s="65" t="s">
        <v>2933</v>
      </c>
      <c r="D287" s="66">
        <v>7.666666666666667</v>
      </c>
      <c r="E287" s="67" t="s">
        <v>136</v>
      </c>
      <c r="F287" s="68">
        <v>28.985507246376812</v>
      </c>
      <c r="G287" s="65"/>
      <c r="H287" s="69"/>
      <c r="I287" s="70"/>
      <c r="J287" s="70"/>
      <c r="K287" s="34" t="s">
        <v>66</v>
      </c>
      <c r="L287" s="77">
        <v>287</v>
      </c>
      <c r="M287" s="77"/>
      <c r="N287" s="72"/>
      <c r="O287" s="79" t="s">
        <v>331</v>
      </c>
      <c r="P287" s="81">
        <v>43596.41887731481</v>
      </c>
      <c r="Q287" s="79" t="s">
        <v>388</v>
      </c>
      <c r="R287" s="79"/>
      <c r="S287" s="79"/>
      <c r="T287" s="79" t="s">
        <v>596</v>
      </c>
      <c r="U287" s="79"/>
      <c r="V287" s="83" t="s">
        <v>732</v>
      </c>
      <c r="W287" s="81">
        <v>43596.41887731481</v>
      </c>
      <c r="X287" s="83" t="s">
        <v>855</v>
      </c>
      <c r="Y287" s="79"/>
      <c r="Z287" s="79"/>
      <c r="AA287" s="85" t="s">
        <v>1096</v>
      </c>
      <c r="AB287" s="79"/>
      <c r="AC287" s="79" t="b">
        <v>0</v>
      </c>
      <c r="AD287" s="79">
        <v>0</v>
      </c>
      <c r="AE287" s="85" t="s">
        <v>1243</v>
      </c>
      <c r="AF287" s="79" t="b">
        <v>1</v>
      </c>
      <c r="AG287" s="79" t="s">
        <v>1250</v>
      </c>
      <c r="AH287" s="79"/>
      <c r="AI287" s="85" t="s">
        <v>1254</v>
      </c>
      <c r="AJ287" s="79" t="b">
        <v>0</v>
      </c>
      <c r="AK287" s="79">
        <v>4</v>
      </c>
      <c r="AL287" s="85" t="s">
        <v>1098</v>
      </c>
      <c r="AM287" s="79" t="s">
        <v>1257</v>
      </c>
      <c r="AN287" s="79" t="b">
        <v>0</v>
      </c>
      <c r="AO287" s="85" t="s">
        <v>1098</v>
      </c>
      <c r="AP287" s="79" t="s">
        <v>176</v>
      </c>
      <c r="AQ287" s="79">
        <v>0</v>
      </c>
      <c r="AR287" s="79">
        <v>0</v>
      </c>
      <c r="AS287" s="79"/>
      <c r="AT287" s="79"/>
      <c r="AU287" s="79"/>
      <c r="AV287" s="79"/>
      <c r="AW287" s="79"/>
      <c r="AX287" s="79"/>
      <c r="AY287" s="79"/>
      <c r="AZ287" s="79"/>
      <c r="BA287">
        <v>9</v>
      </c>
      <c r="BB287" s="78" t="str">
        <f>REPLACE(INDEX(GroupVertices[Group],MATCH(Edges[[#This Row],[Vertex 1]],GroupVertices[Vertex],0)),1,1,"")</f>
        <v>3</v>
      </c>
      <c r="BC287" s="78" t="str">
        <f>REPLACE(INDEX(GroupVertices[Group],MATCH(Edges[[#This Row],[Vertex 2]],GroupVertices[Vertex],0)),1,1,"")</f>
        <v>1</v>
      </c>
      <c r="BD287" s="48"/>
      <c r="BE287" s="49"/>
      <c r="BF287" s="48"/>
      <c r="BG287" s="49"/>
      <c r="BH287" s="48"/>
      <c r="BI287" s="49"/>
      <c r="BJ287" s="48"/>
      <c r="BK287" s="49"/>
      <c r="BL287" s="48"/>
    </row>
    <row r="288" spans="1:64" ht="15">
      <c r="A288" s="64" t="s">
        <v>241</v>
      </c>
      <c r="B288" s="64" t="s">
        <v>259</v>
      </c>
      <c r="C288" s="65" t="s">
        <v>2933</v>
      </c>
      <c r="D288" s="66">
        <v>7.666666666666667</v>
      </c>
      <c r="E288" s="67" t="s">
        <v>136</v>
      </c>
      <c r="F288" s="68">
        <v>28.985507246376812</v>
      </c>
      <c r="G288" s="65"/>
      <c r="H288" s="69"/>
      <c r="I288" s="70"/>
      <c r="J288" s="70"/>
      <c r="K288" s="34" t="s">
        <v>66</v>
      </c>
      <c r="L288" s="77">
        <v>288</v>
      </c>
      <c r="M288" s="77"/>
      <c r="N288" s="72"/>
      <c r="O288" s="79" t="s">
        <v>331</v>
      </c>
      <c r="P288" s="81">
        <v>43596.41998842593</v>
      </c>
      <c r="Q288" s="79" t="s">
        <v>344</v>
      </c>
      <c r="R288" s="79"/>
      <c r="S288" s="79"/>
      <c r="T288" s="79" t="s">
        <v>578</v>
      </c>
      <c r="U288" s="79"/>
      <c r="V288" s="83" t="s">
        <v>732</v>
      </c>
      <c r="W288" s="81">
        <v>43596.41998842593</v>
      </c>
      <c r="X288" s="83" t="s">
        <v>872</v>
      </c>
      <c r="Y288" s="79"/>
      <c r="Z288" s="79"/>
      <c r="AA288" s="85" t="s">
        <v>1113</v>
      </c>
      <c r="AB288" s="79"/>
      <c r="AC288" s="79" t="b">
        <v>0</v>
      </c>
      <c r="AD288" s="79">
        <v>0</v>
      </c>
      <c r="AE288" s="85" t="s">
        <v>1243</v>
      </c>
      <c r="AF288" s="79" t="b">
        <v>0</v>
      </c>
      <c r="AG288" s="79" t="s">
        <v>1250</v>
      </c>
      <c r="AH288" s="79"/>
      <c r="AI288" s="85" t="s">
        <v>1243</v>
      </c>
      <c r="AJ288" s="79" t="b">
        <v>0</v>
      </c>
      <c r="AK288" s="79">
        <v>6</v>
      </c>
      <c r="AL288" s="85" t="s">
        <v>1099</v>
      </c>
      <c r="AM288" s="79" t="s">
        <v>1257</v>
      </c>
      <c r="AN288" s="79" t="b">
        <v>0</v>
      </c>
      <c r="AO288" s="85" t="s">
        <v>1099</v>
      </c>
      <c r="AP288" s="79" t="s">
        <v>176</v>
      </c>
      <c r="AQ288" s="79">
        <v>0</v>
      </c>
      <c r="AR288" s="79">
        <v>0</v>
      </c>
      <c r="AS288" s="79"/>
      <c r="AT288" s="79"/>
      <c r="AU288" s="79"/>
      <c r="AV288" s="79"/>
      <c r="AW288" s="79"/>
      <c r="AX288" s="79"/>
      <c r="AY288" s="79"/>
      <c r="AZ288" s="79"/>
      <c r="BA288">
        <v>9</v>
      </c>
      <c r="BB288" s="78" t="str">
        <f>REPLACE(INDEX(GroupVertices[Group],MATCH(Edges[[#This Row],[Vertex 1]],GroupVertices[Vertex],0)),1,1,"")</f>
        <v>3</v>
      </c>
      <c r="BC288" s="78" t="str">
        <f>REPLACE(INDEX(GroupVertices[Group],MATCH(Edges[[#This Row],[Vertex 2]],GroupVertices[Vertex],0)),1,1,"")</f>
        <v>1</v>
      </c>
      <c r="BD288" s="48">
        <v>0</v>
      </c>
      <c r="BE288" s="49">
        <v>0</v>
      </c>
      <c r="BF288" s="48">
        <v>0</v>
      </c>
      <c r="BG288" s="49">
        <v>0</v>
      </c>
      <c r="BH288" s="48">
        <v>0</v>
      </c>
      <c r="BI288" s="49">
        <v>0</v>
      </c>
      <c r="BJ288" s="48">
        <v>12</v>
      </c>
      <c r="BK288" s="49">
        <v>100</v>
      </c>
      <c r="BL288" s="48">
        <v>12</v>
      </c>
    </row>
    <row r="289" spans="1:64" ht="15">
      <c r="A289" s="64" t="s">
        <v>241</v>
      </c>
      <c r="B289" s="64" t="s">
        <v>259</v>
      </c>
      <c r="C289" s="65" t="s">
        <v>2933</v>
      </c>
      <c r="D289" s="66">
        <v>7.666666666666667</v>
      </c>
      <c r="E289" s="67" t="s">
        <v>136</v>
      </c>
      <c r="F289" s="68">
        <v>28.985507246376812</v>
      </c>
      <c r="G289" s="65"/>
      <c r="H289" s="69"/>
      <c r="I289" s="70"/>
      <c r="J289" s="70"/>
      <c r="K289" s="34" t="s">
        <v>66</v>
      </c>
      <c r="L289" s="77">
        <v>289</v>
      </c>
      <c r="M289" s="77"/>
      <c r="N289" s="72"/>
      <c r="O289" s="79" t="s">
        <v>331</v>
      </c>
      <c r="P289" s="81">
        <v>43596.467094907406</v>
      </c>
      <c r="Q289" s="79" t="s">
        <v>345</v>
      </c>
      <c r="R289" s="79"/>
      <c r="S289" s="79"/>
      <c r="T289" s="79" t="s">
        <v>241</v>
      </c>
      <c r="U289" s="79"/>
      <c r="V289" s="83" t="s">
        <v>732</v>
      </c>
      <c r="W289" s="81">
        <v>43596.467094907406</v>
      </c>
      <c r="X289" s="83" t="s">
        <v>789</v>
      </c>
      <c r="Y289" s="79"/>
      <c r="Z289" s="79"/>
      <c r="AA289" s="85" t="s">
        <v>1030</v>
      </c>
      <c r="AB289" s="79"/>
      <c r="AC289" s="79" t="b">
        <v>0</v>
      </c>
      <c r="AD289" s="79">
        <v>0</v>
      </c>
      <c r="AE289" s="85" t="s">
        <v>1243</v>
      </c>
      <c r="AF289" s="79" t="b">
        <v>0</v>
      </c>
      <c r="AG289" s="79" t="s">
        <v>1250</v>
      </c>
      <c r="AH289" s="79"/>
      <c r="AI289" s="85" t="s">
        <v>1243</v>
      </c>
      <c r="AJ289" s="79" t="b">
        <v>0</v>
      </c>
      <c r="AK289" s="79">
        <v>9</v>
      </c>
      <c r="AL289" s="85" t="s">
        <v>1120</v>
      </c>
      <c r="AM289" s="79" t="s">
        <v>1257</v>
      </c>
      <c r="AN289" s="79" t="b">
        <v>0</v>
      </c>
      <c r="AO289" s="85" t="s">
        <v>1120</v>
      </c>
      <c r="AP289" s="79" t="s">
        <v>176</v>
      </c>
      <c r="AQ289" s="79">
        <v>0</v>
      </c>
      <c r="AR289" s="79">
        <v>0</v>
      </c>
      <c r="AS289" s="79"/>
      <c r="AT289" s="79"/>
      <c r="AU289" s="79"/>
      <c r="AV289" s="79"/>
      <c r="AW289" s="79"/>
      <c r="AX289" s="79"/>
      <c r="AY289" s="79"/>
      <c r="AZ289" s="79"/>
      <c r="BA289">
        <v>9</v>
      </c>
      <c r="BB289" s="78" t="str">
        <f>REPLACE(INDEX(GroupVertices[Group],MATCH(Edges[[#This Row],[Vertex 1]],GroupVertices[Vertex],0)),1,1,"")</f>
        <v>3</v>
      </c>
      <c r="BC289" s="78" t="str">
        <f>REPLACE(INDEX(GroupVertices[Group],MATCH(Edges[[#This Row],[Vertex 2]],GroupVertices[Vertex],0)),1,1,"")</f>
        <v>1</v>
      </c>
      <c r="BD289" s="48"/>
      <c r="BE289" s="49"/>
      <c r="BF289" s="48"/>
      <c r="BG289" s="49"/>
      <c r="BH289" s="48"/>
      <c r="BI289" s="49"/>
      <c r="BJ289" s="48"/>
      <c r="BK289" s="49"/>
      <c r="BL289" s="48"/>
    </row>
    <row r="290" spans="1:64" ht="15">
      <c r="A290" s="64" t="s">
        <v>241</v>
      </c>
      <c r="B290" s="64" t="s">
        <v>259</v>
      </c>
      <c r="C290" s="65" t="s">
        <v>2933</v>
      </c>
      <c r="D290" s="66">
        <v>7.666666666666667</v>
      </c>
      <c r="E290" s="67" t="s">
        <v>136</v>
      </c>
      <c r="F290" s="68">
        <v>28.985507246376812</v>
      </c>
      <c r="G290" s="65"/>
      <c r="H290" s="69"/>
      <c r="I290" s="70"/>
      <c r="J290" s="70"/>
      <c r="K290" s="34" t="s">
        <v>66</v>
      </c>
      <c r="L290" s="77">
        <v>290</v>
      </c>
      <c r="M290" s="77"/>
      <c r="N290" s="72"/>
      <c r="O290" s="79" t="s">
        <v>331</v>
      </c>
      <c r="P290" s="81">
        <v>43596.681875</v>
      </c>
      <c r="Q290" s="79" t="s">
        <v>395</v>
      </c>
      <c r="R290" s="79"/>
      <c r="S290" s="79"/>
      <c r="T290" s="79" t="s">
        <v>601</v>
      </c>
      <c r="U290" s="83" t="s">
        <v>669</v>
      </c>
      <c r="V290" s="83" t="s">
        <v>669</v>
      </c>
      <c r="W290" s="81">
        <v>43596.681875</v>
      </c>
      <c r="X290" s="83" t="s">
        <v>873</v>
      </c>
      <c r="Y290" s="79"/>
      <c r="Z290" s="79"/>
      <c r="AA290" s="85" t="s">
        <v>1114</v>
      </c>
      <c r="AB290" s="79"/>
      <c r="AC290" s="79" t="b">
        <v>0</v>
      </c>
      <c r="AD290" s="79">
        <v>0</v>
      </c>
      <c r="AE290" s="85" t="s">
        <v>1243</v>
      </c>
      <c r="AF290" s="79" t="b">
        <v>0</v>
      </c>
      <c r="AG290" s="79" t="s">
        <v>1250</v>
      </c>
      <c r="AH290" s="79"/>
      <c r="AI290" s="85" t="s">
        <v>1243</v>
      </c>
      <c r="AJ290" s="79" t="b">
        <v>0</v>
      </c>
      <c r="AK290" s="79">
        <v>2</v>
      </c>
      <c r="AL290" s="85" t="s">
        <v>1121</v>
      </c>
      <c r="AM290" s="79" t="s">
        <v>1257</v>
      </c>
      <c r="AN290" s="79" t="b">
        <v>0</v>
      </c>
      <c r="AO290" s="85" t="s">
        <v>1121</v>
      </c>
      <c r="AP290" s="79" t="s">
        <v>176</v>
      </c>
      <c r="AQ290" s="79">
        <v>0</v>
      </c>
      <c r="AR290" s="79">
        <v>0</v>
      </c>
      <c r="AS290" s="79"/>
      <c r="AT290" s="79"/>
      <c r="AU290" s="79"/>
      <c r="AV290" s="79"/>
      <c r="AW290" s="79"/>
      <c r="AX290" s="79"/>
      <c r="AY290" s="79"/>
      <c r="AZ290" s="79"/>
      <c r="BA290">
        <v>9</v>
      </c>
      <c r="BB290" s="78" t="str">
        <f>REPLACE(INDEX(GroupVertices[Group],MATCH(Edges[[#This Row],[Vertex 1]],GroupVertices[Vertex],0)),1,1,"")</f>
        <v>3</v>
      </c>
      <c r="BC290" s="78" t="str">
        <f>REPLACE(INDEX(GroupVertices[Group],MATCH(Edges[[#This Row],[Vertex 2]],GroupVertices[Vertex],0)),1,1,"")</f>
        <v>1</v>
      </c>
      <c r="BD290" s="48">
        <v>0</v>
      </c>
      <c r="BE290" s="49">
        <v>0</v>
      </c>
      <c r="BF290" s="48">
        <v>0</v>
      </c>
      <c r="BG290" s="49">
        <v>0</v>
      </c>
      <c r="BH290" s="48">
        <v>0</v>
      </c>
      <c r="BI290" s="49">
        <v>0</v>
      </c>
      <c r="BJ290" s="48">
        <v>7</v>
      </c>
      <c r="BK290" s="49">
        <v>100</v>
      </c>
      <c r="BL290" s="48">
        <v>7</v>
      </c>
    </row>
    <row r="291" spans="1:64" ht="15">
      <c r="A291" s="64" t="s">
        <v>241</v>
      </c>
      <c r="B291" s="64" t="s">
        <v>259</v>
      </c>
      <c r="C291" s="65" t="s">
        <v>2933</v>
      </c>
      <c r="D291" s="66">
        <v>7.666666666666667</v>
      </c>
      <c r="E291" s="67" t="s">
        <v>136</v>
      </c>
      <c r="F291" s="68">
        <v>28.985507246376812</v>
      </c>
      <c r="G291" s="65"/>
      <c r="H291" s="69"/>
      <c r="I291" s="70"/>
      <c r="J291" s="70"/>
      <c r="K291" s="34" t="s">
        <v>66</v>
      </c>
      <c r="L291" s="77">
        <v>291</v>
      </c>
      <c r="M291" s="77"/>
      <c r="N291" s="72"/>
      <c r="O291" s="79" t="s">
        <v>331</v>
      </c>
      <c r="P291" s="81">
        <v>43596.682650462964</v>
      </c>
      <c r="Q291" s="79" t="s">
        <v>346</v>
      </c>
      <c r="R291" s="79"/>
      <c r="S291" s="79"/>
      <c r="T291" s="79" t="s">
        <v>579</v>
      </c>
      <c r="U291" s="79"/>
      <c r="V291" s="83" t="s">
        <v>732</v>
      </c>
      <c r="W291" s="81">
        <v>43596.682650462964</v>
      </c>
      <c r="X291" s="83" t="s">
        <v>874</v>
      </c>
      <c r="Y291" s="79"/>
      <c r="Z291" s="79"/>
      <c r="AA291" s="85" t="s">
        <v>1115</v>
      </c>
      <c r="AB291" s="79"/>
      <c r="AC291" s="79" t="b">
        <v>0</v>
      </c>
      <c r="AD291" s="79">
        <v>0</v>
      </c>
      <c r="AE291" s="85" t="s">
        <v>1243</v>
      </c>
      <c r="AF291" s="79" t="b">
        <v>0</v>
      </c>
      <c r="AG291" s="79" t="s">
        <v>1250</v>
      </c>
      <c r="AH291" s="79"/>
      <c r="AI291" s="85" t="s">
        <v>1243</v>
      </c>
      <c r="AJ291" s="79" t="b">
        <v>0</v>
      </c>
      <c r="AK291" s="79">
        <v>7</v>
      </c>
      <c r="AL291" s="85" t="s">
        <v>1101</v>
      </c>
      <c r="AM291" s="79" t="s">
        <v>1257</v>
      </c>
      <c r="AN291" s="79" t="b">
        <v>0</v>
      </c>
      <c r="AO291" s="85" t="s">
        <v>1101</v>
      </c>
      <c r="AP291" s="79" t="s">
        <v>176</v>
      </c>
      <c r="AQ291" s="79">
        <v>0</v>
      </c>
      <c r="AR291" s="79">
        <v>0</v>
      </c>
      <c r="AS291" s="79"/>
      <c r="AT291" s="79"/>
      <c r="AU291" s="79"/>
      <c r="AV291" s="79"/>
      <c r="AW291" s="79"/>
      <c r="AX291" s="79"/>
      <c r="AY291" s="79"/>
      <c r="AZ291" s="79"/>
      <c r="BA291">
        <v>9</v>
      </c>
      <c r="BB291" s="78" t="str">
        <f>REPLACE(INDEX(GroupVertices[Group],MATCH(Edges[[#This Row],[Vertex 1]],GroupVertices[Vertex],0)),1,1,"")</f>
        <v>3</v>
      </c>
      <c r="BC291" s="78" t="str">
        <f>REPLACE(INDEX(GroupVertices[Group],MATCH(Edges[[#This Row],[Vertex 2]],GroupVertices[Vertex],0)),1,1,"")</f>
        <v>1</v>
      </c>
      <c r="BD291" s="48">
        <v>0</v>
      </c>
      <c r="BE291" s="49">
        <v>0</v>
      </c>
      <c r="BF291" s="48">
        <v>0</v>
      </c>
      <c r="BG291" s="49">
        <v>0</v>
      </c>
      <c r="BH291" s="48">
        <v>0</v>
      </c>
      <c r="BI291" s="49">
        <v>0</v>
      </c>
      <c r="BJ291" s="48">
        <v>21</v>
      </c>
      <c r="BK291" s="49">
        <v>100</v>
      </c>
      <c r="BL291" s="48">
        <v>21</v>
      </c>
    </row>
    <row r="292" spans="1:64" ht="15">
      <c r="A292" s="64" t="s">
        <v>241</v>
      </c>
      <c r="B292" s="64" t="s">
        <v>259</v>
      </c>
      <c r="C292" s="65" t="s">
        <v>2933</v>
      </c>
      <c r="D292" s="66">
        <v>7.666666666666667</v>
      </c>
      <c r="E292" s="67" t="s">
        <v>136</v>
      </c>
      <c r="F292" s="68">
        <v>28.985507246376812</v>
      </c>
      <c r="G292" s="65"/>
      <c r="H292" s="69"/>
      <c r="I292" s="70"/>
      <c r="J292" s="70"/>
      <c r="K292" s="34" t="s">
        <v>66</v>
      </c>
      <c r="L292" s="77">
        <v>292</v>
      </c>
      <c r="M292" s="77"/>
      <c r="N292" s="72"/>
      <c r="O292" s="79" t="s">
        <v>331</v>
      </c>
      <c r="P292" s="81">
        <v>43596.75714120371</v>
      </c>
      <c r="Q292" s="79" t="s">
        <v>350</v>
      </c>
      <c r="R292" s="79"/>
      <c r="S292" s="79"/>
      <c r="T292" s="79" t="s">
        <v>241</v>
      </c>
      <c r="U292" s="79"/>
      <c r="V292" s="83" t="s">
        <v>732</v>
      </c>
      <c r="W292" s="81">
        <v>43596.75714120371</v>
      </c>
      <c r="X292" s="83" t="s">
        <v>798</v>
      </c>
      <c r="Y292" s="79"/>
      <c r="Z292" s="79"/>
      <c r="AA292" s="85" t="s">
        <v>1039</v>
      </c>
      <c r="AB292" s="79"/>
      <c r="AC292" s="79" t="b">
        <v>0</v>
      </c>
      <c r="AD292" s="79">
        <v>0</v>
      </c>
      <c r="AE292" s="85" t="s">
        <v>1243</v>
      </c>
      <c r="AF292" s="79" t="b">
        <v>0</v>
      </c>
      <c r="AG292" s="79" t="s">
        <v>1250</v>
      </c>
      <c r="AH292" s="79"/>
      <c r="AI292" s="85" t="s">
        <v>1243</v>
      </c>
      <c r="AJ292" s="79" t="b">
        <v>0</v>
      </c>
      <c r="AK292" s="79">
        <v>5</v>
      </c>
      <c r="AL292" s="85" t="s">
        <v>1088</v>
      </c>
      <c r="AM292" s="79" t="s">
        <v>1257</v>
      </c>
      <c r="AN292" s="79" t="b">
        <v>0</v>
      </c>
      <c r="AO292" s="85" t="s">
        <v>1088</v>
      </c>
      <c r="AP292" s="79" t="s">
        <v>176</v>
      </c>
      <c r="AQ292" s="79">
        <v>0</v>
      </c>
      <c r="AR292" s="79">
        <v>0</v>
      </c>
      <c r="AS292" s="79"/>
      <c r="AT292" s="79"/>
      <c r="AU292" s="79"/>
      <c r="AV292" s="79"/>
      <c r="AW292" s="79"/>
      <c r="AX292" s="79"/>
      <c r="AY292" s="79"/>
      <c r="AZ292" s="79"/>
      <c r="BA292">
        <v>9</v>
      </c>
      <c r="BB292" s="78" t="str">
        <f>REPLACE(INDEX(GroupVertices[Group],MATCH(Edges[[#This Row],[Vertex 1]],GroupVertices[Vertex],0)),1,1,"")</f>
        <v>3</v>
      </c>
      <c r="BC292" s="78" t="str">
        <f>REPLACE(INDEX(GroupVertices[Group],MATCH(Edges[[#This Row],[Vertex 2]],GroupVertices[Vertex],0)),1,1,"")</f>
        <v>1</v>
      </c>
      <c r="BD292" s="48"/>
      <c r="BE292" s="49"/>
      <c r="BF292" s="48"/>
      <c r="BG292" s="49"/>
      <c r="BH292" s="48"/>
      <c r="BI292" s="49"/>
      <c r="BJ292" s="48"/>
      <c r="BK292" s="49"/>
      <c r="BL292" s="48"/>
    </row>
    <row r="293" spans="1:64" ht="15">
      <c r="A293" s="64" t="s">
        <v>241</v>
      </c>
      <c r="B293" s="64" t="s">
        <v>259</v>
      </c>
      <c r="C293" s="65" t="s">
        <v>2933</v>
      </c>
      <c r="D293" s="66">
        <v>7.666666666666667</v>
      </c>
      <c r="E293" s="67" t="s">
        <v>136</v>
      </c>
      <c r="F293" s="68">
        <v>28.985507246376812</v>
      </c>
      <c r="G293" s="65"/>
      <c r="H293" s="69"/>
      <c r="I293" s="70"/>
      <c r="J293" s="70"/>
      <c r="K293" s="34" t="s">
        <v>66</v>
      </c>
      <c r="L293" s="77">
        <v>293</v>
      </c>
      <c r="M293" s="77"/>
      <c r="N293" s="72"/>
      <c r="O293" s="79" t="s">
        <v>331</v>
      </c>
      <c r="P293" s="81">
        <v>43596.75733796296</v>
      </c>
      <c r="Q293" s="79" t="s">
        <v>349</v>
      </c>
      <c r="R293" s="79"/>
      <c r="S293" s="79"/>
      <c r="T293" s="79" t="s">
        <v>241</v>
      </c>
      <c r="U293" s="79"/>
      <c r="V293" s="83" t="s">
        <v>732</v>
      </c>
      <c r="W293" s="81">
        <v>43596.75733796296</v>
      </c>
      <c r="X293" s="83" t="s">
        <v>793</v>
      </c>
      <c r="Y293" s="79"/>
      <c r="Z293" s="79"/>
      <c r="AA293" s="85" t="s">
        <v>1034</v>
      </c>
      <c r="AB293" s="79"/>
      <c r="AC293" s="79" t="b">
        <v>0</v>
      </c>
      <c r="AD293" s="79">
        <v>0</v>
      </c>
      <c r="AE293" s="85" t="s">
        <v>1243</v>
      </c>
      <c r="AF293" s="79" t="b">
        <v>0</v>
      </c>
      <c r="AG293" s="79" t="s">
        <v>1250</v>
      </c>
      <c r="AH293" s="79"/>
      <c r="AI293" s="85" t="s">
        <v>1243</v>
      </c>
      <c r="AJ293" s="79" t="b">
        <v>0</v>
      </c>
      <c r="AK293" s="79">
        <v>3</v>
      </c>
      <c r="AL293" s="85" t="s">
        <v>1089</v>
      </c>
      <c r="AM293" s="79" t="s">
        <v>1257</v>
      </c>
      <c r="AN293" s="79" t="b">
        <v>0</v>
      </c>
      <c r="AO293" s="85" t="s">
        <v>1089</v>
      </c>
      <c r="AP293" s="79" t="s">
        <v>176</v>
      </c>
      <c r="AQ293" s="79">
        <v>0</v>
      </c>
      <c r="AR293" s="79">
        <v>0</v>
      </c>
      <c r="AS293" s="79"/>
      <c r="AT293" s="79"/>
      <c r="AU293" s="79"/>
      <c r="AV293" s="79"/>
      <c r="AW293" s="79"/>
      <c r="AX293" s="79"/>
      <c r="AY293" s="79"/>
      <c r="AZ293" s="79"/>
      <c r="BA293">
        <v>9</v>
      </c>
      <c r="BB293" s="78" t="str">
        <f>REPLACE(INDEX(GroupVertices[Group],MATCH(Edges[[#This Row],[Vertex 1]],GroupVertices[Vertex],0)),1,1,"")</f>
        <v>3</v>
      </c>
      <c r="BC293" s="78" t="str">
        <f>REPLACE(INDEX(GroupVertices[Group],MATCH(Edges[[#This Row],[Vertex 2]],GroupVertices[Vertex],0)),1,1,"")</f>
        <v>1</v>
      </c>
      <c r="BD293" s="48"/>
      <c r="BE293" s="49"/>
      <c r="BF293" s="48"/>
      <c r="BG293" s="49"/>
      <c r="BH293" s="48"/>
      <c r="BI293" s="49"/>
      <c r="BJ293" s="48"/>
      <c r="BK293" s="49"/>
      <c r="BL293" s="48"/>
    </row>
    <row r="294" spans="1:64" ht="15">
      <c r="A294" s="64" t="s">
        <v>241</v>
      </c>
      <c r="B294" s="64" t="s">
        <v>264</v>
      </c>
      <c r="C294" s="65" t="s">
        <v>2928</v>
      </c>
      <c r="D294" s="66">
        <v>3</v>
      </c>
      <c r="E294" s="67" t="s">
        <v>132</v>
      </c>
      <c r="F294" s="68">
        <v>32</v>
      </c>
      <c r="G294" s="65"/>
      <c r="H294" s="69"/>
      <c r="I294" s="70"/>
      <c r="J294" s="70"/>
      <c r="K294" s="34" t="s">
        <v>65</v>
      </c>
      <c r="L294" s="77">
        <v>294</v>
      </c>
      <c r="M294" s="77"/>
      <c r="N294" s="72"/>
      <c r="O294" s="79" t="s">
        <v>331</v>
      </c>
      <c r="P294" s="81">
        <v>43596.75746527778</v>
      </c>
      <c r="Q294" s="79" t="s">
        <v>393</v>
      </c>
      <c r="R294" s="79"/>
      <c r="S294" s="79"/>
      <c r="T294" s="79" t="s">
        <v>241</v>
      </c>
      <c r="U294" s="79"/>
      <c r="V294" s="83" t="s">
        <v>732</v>
      </c>
      <c r="W294" s="81">
        <v>43596.75746527778</v>
      </c>
      <c r="X294" s="83" t="s">
        <v>875</v>
      </c>
      <c r="Y294" s="79"/>
      <c r="Z294" s="79"/>
      <c r="AA294" s="85" t="s">
        <v>1116</v>
      </c>
      <c r="AB294" s="79"/>
      <c r="AC294" s="79" t="b">
        <v>0</v>
      </c>
      <c r="AD294" s="79">
        <v>0</v>
      </c>
      <c r="AE294" s="85" t="s">
        <v>1243</v>
      </c>
      <c r="AF294" s="79" t="b">
        <v>0</v>
      </c>
      <c r="AG294" s="79" t="s">
        <v>1250</v>
      </c>
      <c r="AH294" s="79"/>
      <c r="AI294" s="85" t="s">
        <v>1243</v>
      </c>
      <c r="AJ294" s="79" t="b">
        <v>0</v>
      </c>
      <c r="AK294" s="79">
        <v>7</v>
      </c>
      <c r="AL294" s="85" t="s">
        <v>1103</v>
      </c>
      <c r="AM294" s="79" t="s">
        <v>1257</v>
      </c>
      <c r="AN294" s="79" t="b">
        <v>0</v>
      </c>
      <c r="AO294" s="85" t="s">
        <v>1103</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3</v>
      </c>
      <c r="BD294" s="48"/>
      <c r="BE294" s="49"/>
      <c r="BF294" s="48"/>
      <c r="BG294" s="49"/>
      <c r="BH294" s="48"/>
      <c r="BI294" s="49"/>
      <c r="BJ294" s="48"/>
      <c r="BK294" s="49"/>
      <c r="BL294" s="48"/>
    </row>
    <row r="295" spans="1:64" ht="15">
      <c r="A295" s="64" t="s">
        <v>241</v>
      </c>
      <c r="B295" s="64" t="s">
        <v>243</v>
      </c>
      <c r="C295" s="65" t="s">
        <v>2928</v>
      </c>
      <c r="D295" s="66">
        <v>3</v>
      </c>
      <c r="E295" s="67" t="s">
        <v>132</v>
      </c>
      <c r="F295" s="68">
        <v>32</v>
      </c>
      <c r="G295" s="65"/>
      <c r="H295" s="69"/>
      <c r="I295" s="70"/>
      <c r="J295" s="70"/>
      <c r="K295" s="34" t="s">
        <v>66</v>
      </c>
      <c r="L295" s="77">
        <v>295</v>
      </c>
      <c r="M295" s="77"/>
      <c r="N295" s="72"/>
      <c r="O295" s="79" t="s">
        <v>331</v>
      </c>
      <c r="P295" s="81">
        <v>43596.75746527778</v>
      </c>
      <c r="Q295" s="79" t="s">
        <v>393</v>
      </c>
      <c r="R295" s="79"/>
      <c r="S295" s="79"/>
      <c r="T295" s="79" t="s">
        <v>241</v>
      </c>
      <c r="U295" s="79"/>
      <c r="V295" s="83" t="s">
        <v>732</v>
      </c>
      <c r="W295" s="81">
        <v>43596.75746527778</v>
      </c>
      <c r="X295" s="83" t="s">
        <v>875</v>
      </c>
      <c r="Y295" s="79"/>
      <c r="Z295" s="79"/>
      <c r="AA295" s="85" t="s">
        <v>1116</v>
      </c>
      <c r="AB295" s="79"/>
      <c r="AC295" s="79" t="b">
        <v>0</v>
      </c>
      <c r="AD295" s="79">
        <v>0</v>
      </c>
      <c r="AE295" s="85" t="s">
        <v>1243</v>
      </c>
      <c r="AF295" s="79" t="b">
        <v>0</v>
      </c>
      <c r="AG295" s="79" t="s">
        <v>1250</v>
      </c>
      <c r="AH295" s="79"/>
      <c r="AI295" s="85" t="s">
        <v>1243</v>
      </c>
      <c r="AJ295" s="79" t="b">
        <v>0</v>
      </c>
      <c r="AK295" s="79">
        <v>7</v>
      </c>
      <c r="AL295" s="85" t="s">
        <v>1103</v>
      </c>
      <c r="AM295" s="79" t="s">
        <v>1257</v>
      </c>
      <c r="AN295" s="79" t="b">
        <v>0</v>
      </c>
      <c r="AO295" s="85" t="s">
        <v>1103</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3</v>
      </c>
      <c r="BC295" s="78" t="str">
        <f>REPLACE(INDEX(GroupVertices[Group],MATCH(Edges[[#This Row],[Vertex 2]],GroupVertices[Vertex],0)),1,1,"")</f>
        <v>3</v>
      </c>
      <c r="BD295" s="48"/>
      <c r="BE295" s="49"/>
      <c r="BF295" s="48"/>
      <c r="BG295" s="49"/>
      <c r="BH295" s="48"/>
      <c r="BI295" s="49"/>
      <c r="BJ295" s="48"/>
      <c r="BK295" s="49"/>
      <c r="BL295" s="48"/>
    </row>
    <row r="296" spans="1:64" ht="15">
      <c r="A296" s="64" t="s">
        <v>241</v>
      </c>
      <c r="B296" s="64" t="s">
        <v>244</v>
      </c>
      <c r="C296" s="65" t="s">
        <v>2928</v>
      </c>
      <c r="D296" s="66">
        <v>3</v>
      </c>
      <c r="E296" s="67" t="s">
        <v>132</v>
      </c>
      <c r="F296" s="68">
        <v>32</v>
      </c>
      <c r="G296" s="65"/>
      <c r="H296" s="69"/>
      <c r="I296" s="70"/>
      <c r="J296" s="70"/>
      <c r="K296" s="34" t="s">
        <v>66</v>
      </c>
      <c r="L296" s="77">
        <v>296</v>
      </c>
      <c r="M296" s="77"/>
      <c r="N296" s="72"/>
      <c r="O296" s="79" t="s">
        <v>331</v>
      </c>
      <c r="P296" s="81">
        <v>43596.75746527778</v>
      </c>
      <c r="Q296" s="79" t="s">
        <v>393</v>
      </c>
      <c r="R296" s="79"/>
      <c r="S296" s="79"/>
      <c r="T296" s="79" t="s">
        <v>241</v>
      </c>
      <c r="U296" s="79"/>
      <c r="V296" s="83" t="s">
        <v>732</v>
      </c>
      <c r="W296" s="81">
        <v>43596.75746527778</v>
      </c>
      <c r="X296" s="83" t="s">
        <v>875</v>
      </c>
      <c r="Y296" s="79"/>
      <c r="Z296" s="79"/>
      <c r="AA296" s="85" t="s">
        <v>1116</v>
      </c>
      <c r="AB296" s="79"/>
      <c r="AC296" s="79" t="b">
        <v>0</v>
      </c>
      <c r="AD296" s="79">
        <v>0</v>
      </c>
      <c r="AE296" s="85" t="s">
        <v>1243</v>
      </c>
      <c r="AF296" s="79" t="b">
        <v>0</v>
      </c>
      <c r="AG296" s="79" t="s">
        <v>1250</v>
      </c>
      <c r="AH296" s="79"/>
      <c r="AI296" s="85" t="s">
        <v>1243</v>
      </c>
      <c r="AJ296" s="79" t="b">
        <v>0</v>
      </c>
      <c r="AK296" s="79">
        <v>7</v>
      </c>
      <c r="AL296" s="85" t="s">
        <v>1103</v>
      </c>
      <c r="AM296" s="79" t="s">
        <v>1257</v>
      </c>
      <c r="AN296" s="79" t="b">
        <v>0</v>
      </c>
      <c r="AO296" s="85" t="s">
        <v>1103</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3</v>
      </c>
      <c r="BC296" s="78" t="str">
        <f>REPLACE(INDEX(GroupVertices[Group],MATCH(Edges[[#This Row],[Vertex 2]],GroupVertices[Vertex],0)),1,1,"")</f>
        <v>3</v>
      </c>
      <c r="BD296" s="48"/>
      <c r="BE296" s="49"/>
      <c r="BF296" s="48"/>
      <c r="BG296" s="49"/>
      <c r="BH296" s="48"/>
      <c r="BI296" s="49"/>
      <c r="BJ296" s="48"/>
      <c r="BK296" s="49"/>
      <c r="BL296" s="48"/>
    </row>
    <row r="297" spans="1:64" ht="15">
      <c r="A297" s="64" t="s">
        <v>241</v>
      </c>
      <c r="B297" s="64" t="s">
        <v>263</v>
      </c>
      <c r="C297" s="65" t="s">
        <v>2928</v>
      </c>
      <c r="D297" s="66">
        <v>3</v>
      </c>
      <c r="E297" s="67" t="s">
        <v>132</v>
      </c>
      <c r="F297" s="68">
        <v>32</v>
      </c>
      <c r="G297" s="65"/>
      <c r="H297" s="69"/>
      <c r="I297" s="70"/>
      <c r="J297" s="70"/>
      <c r="K297" s="34" t="s">
        <v>66</v>
      </c>
      <c r="L297" s="77">
        <v>297</v>
      </c>
      <c r="M297" s="77"/>
      <c r="N297" s="72"/>
      <c r="O297" s="79" t="s">
        <v>331</v>
      </c>
      <c r="P297" s="81">
        <v>43596.75746527778</v>
      </c>
      <c r="Q297" s="79" t="s">
        <v>393</v>
      </c>
      <c r="R297" s="79"/>
      <c r="S297" s="79"/>
      <c r="T297" s="79" t="s">
        <v>241</v>
      </c>
      <c r="U297" s="79"/>
      <c r="V297" s="83" t="s">
        <v>732</v>
      </c>
      <c r="W297" s="81">
        <v>43596.75746527778</v>
      </c>
      <c r="X297" s="83" t="s">
        <v>875</v>
      </c>
      <c r="Y297" s="79"/>
      <c r="Z297" s="79"/>
      <c r="AA297" s="85" t="s">
        <v>1116</v>
      </c>
      <c r="AB297" s="79"/>
      <c r="AC297" s="79" t="b">
        <v>0</v>
      </c>
      <c r="AD297" s="79">
        <v>0</v>
      </c>
      <c r="AE297" s="85" t="s">
        <v>1243</v>
      </c>
      <c r="AF297" s="79" t="b">
        <v>0</v>
      </c>
      <c r="AG297" s="79" t="s">
        <v>1250</v>
      </c>
      <c r="AH297" s="79"/>
      <c r="AI297" s="85" t="s">
        <v>1243</v>
      </c>
      <c r="AJ297" s="79" t="b">
        <v>0</v>
      </c>
      <c r="AK297" s="79">
        <v>7</v>
      </c>
      <c r="AL297" s="85" t="s">
        <v>1103</v>
      </c>
      <c r="AM297" s="79" t="s">
        <v>1257</v>
      </c>
      <c r="AN297" s="79" t="b">
        <v>0</v>
      </c>
      <c r="AO297" s="85" t="s">
        <v>1103</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3</v>
      </c>
      <c r="BD297" s="48">
        <v>0</v>
      </c>
      <c r="BE297" s="49">
        <v>0</v>
      </c>
      <c r="BF297" s="48">
        <v>0</v>
      </c>
      <c r="BG297" s="49">
        <v>0</v>
      </c>
      <c r="BH297" s="48">
        <v>0</v>
      </c>
      <c r="BI297" s="49">
        <v>0</v>
      </c>
      <c r="BJ297" s="48">
        <v>16</v>
      </c>
      <c r="BK297" s="49">
        <v>100</v>
      </c>
      <c r="BL297" s="48">
        <v>16</v>
      </c>
    </row>
    <row r="298" spans="1:64" ht="15">
      <c r="A298" s="64" t="s">
        <v>241</v>
      </c>
      <c r="B298" s="64" t="s">
        <v>259</v>
      </c>
      <c r="C298" s="65" t="s">
        <v>2933</v>
      </c>
      <c r="D298" s="66">
        <v>7.666666666666667</v>
      </c>
      <c r="E298" s="67" t="s">
        <v>136</v>
      </c>
      <c r="F298" s="68">
        <v>28.985507246376812</v>
      </c>
      <c r="G298" s="65"/>
      <c r="H298" s="69"/>
      <c r="I298" s="70"/>
      <c r="J298" s="70"/>
      <c r="K298" s="34" t="s">
        <v>66</v>
      </c>
      <c r="L298" s="77">
        <v>298</v>
      </c>
      <c r="M298" s="77"/>
      <c r="N298" s="72"/>
      <c r="O298" s="79" t="s">
        <v>331</v>
      </c>
      <c r="P298" s="81">
        <v>43596.75746527778</v>
      </c>
      <c r="Q298" s="79" t="s">
        <v>393</v>
      </c>
      <c r="R298" s="79"/>
      <c r="S298" s="79"/>
      <c r="T298" s="79" t="s">
        <v>241</v>
      </c>
      <c r="U298" s="79"/>
      <c r="V298" s="83" t="s">
        <v>732</v>
      </c>
      <c r="W298" s="81">
        <v>43596.75746527778</v>
      </c>
      <c r="X298" s="83" t="s">
        <v>875</v>
      </c>
      <c r="Y298" s="79"/>
      <c r="Z298" s="79"/>
      <c r="AA298" s="85" t="s">
        <v>1116</v>
      </c>
      <c r="AB298" s="79"/>
      <c r="AC298" s="79" t="b">
        <v>0</v>
      </c>
      <c r="AD298" s="79">
        <v>0</v>
      </c>
      <c r="AE298" s="85" t="s">
        <v>1243</v>
      </c>
      <c r="AF298" s="79" t="b">
        <v>0</v>
      </c>
      <c r="AG298" s="79" t="s">
        <v>1250</v>
      </c>
      <c r="AH298" s="79"/>
      <c r="AI298" s="85" t="s">
        <v>1243</v>
      </c>
      <c r="AJ298" s="79" t="b">
        <v>0</v>
      </c>
      <c r="AK298" s="79">
        <v>7</v>
      </c>
      <c r="AL298" s="85" t="s">
        <v>1103</v>
      </c>
      <c r="AM298" s="79" t="s">
        <v>1257</v>
      </c>
      <c r="AN298" s="79" t="b">
        <v>0</v>
      </c>
      <c r="AO298" s="85" t="s">
        <v>1103</v>
      </c>
      <c r="AP298" s="79" t="s">
        <v>176</v>
      </c>
      <c r="AQ298" s="79">
        <v>0</v>
      </c>
      <c r="AR298" s="79">
        <v>0</v>
      </c>
      <c r="AS298" s="79"/>
      <c r="AT298" s="79"/>
      <c r="AU298" s="79"/>
      <c r="AV298" s="79"/>
      <c r="AW298" s="79"/>
      <c r="AX298" s="79"/>
      <c r="AY298" s="79"/>
      <c r="AZ298" s="79"/>
      <c r="BA298">
        <v>9</v>
      </c>
      <c r="BB298" s="78" t="str">
        <f>REPLACE(INDEX(GroupVertices[Group],MATCH(Edges[[#This Row],[Vertex 1]],GroupVertices[Vertex],0)),1,1,"")</f>
        <v>3</v>
      </c>
      <c r="BC298" s="78" t="str">
        <f>REPLACE(INDEX(GroupVertices[Group],MATCH(Edges[[#This Row],[Vertex 2]],GroupVertices[Vertex],0)),1,1,"")</f>
        <v>1</v>
      </c>
      <c r="BD298" s="48"/>
      <c r="BE298" s="49"/>
      <c r="BF298" s="48"/>
      <c r="BG298" s="49"/>
      <c r="BH298" s="48"/>
      <c r="BI298" s="49"/>
      <c r="BJ298" s="48"/>
      <c r="BK298" s="49"/>
      <c r="BL298" s="48"/>
    </row>
    <row r="299" spans="1:64" ht="15">
      <c r="A299" s="64" t="s">
        <v>263</v>
      </c>
      <c r="B299" s="64" t="s">
        <v>241</v>
      </c>
      <c r="C299" s="65" t="s">
        <v>2928</v>
      </c>
      <c r="D299" s="66">
        <v>3</v>
      </c>
      <c r="E299" s="67" t="s">
        <v>132</v>
      </c>
      <c r="F299" s="68">
        <v>32</v>
      </c>
      <c r="G299" s="65"/>
      <c r="H299" s="69"/>
      <c r="I299" s="70"/>
      <c r="J299" s="70"/>
      <c r="K299" s="34" t="s">
        <v>66</v>
      </c>
      <c r="L299" s="77">
        <v>299</v>
      </c>
      <c r="M299" s="77"/>
      <c r="N299" s="72"/>
      <c r="O299" s="79" t="s">
        <v>331</v>
      </c>
      <c r="P299" s="81">
        <v>43598.40377314815</v>
      </c>
      <c r="Q299" s="79" t="s">
        <v>393</v>
      </c>
      <c r="R299" s="79"/>
      <c r="S299" s="79"/>
      <c r="T299" s="79" t="s">
        <v>241</v>
      </c>
      <c r="U299" s="79"/>
      <c r="V299" s="83" t="s">
        <v>753</v>
      </c>
      <c r="W299" s="81">
        <v>43598.40377314815</v>
      </c>
      <c r="X299" s="83" t="s">
        <v>876</v>
      </c>
      <c r="Y299" s="79"/>
      <c r="Z299" s="79"/>
      <c r="AA299" s="85" t="s">
        <v>1117</v>
      </c>
      <c r="AB299" s="79"/>
      <c r="AC299" s="79" t="b">
        <v>0</v>
      </c>
      <c r="AD299" s="79">
        <v>0</v>
      </c>
      <c r="AE299" s="85" t="s">
        <v>1243</v>
      </c>
      <c r="AF299" s="79" t="b">
        <v>0</v>
      </c>
      <c r="AG299" s="79" t="s">
        <v>1250</v>
      </c>
      <c r="AH299" s="79"/>
      <c r="AI299" s="85" t="s">
        <v>1243</v>
      </c>
      <c r="AJ299" s="79" t="b">
        <v>0</v>
      </c>
      <c r="AK299" s="79">
        <v>7</v>
      </c>
      <c r="AL299" s="85" t="s">
        <v>1103</v>
      </c>
      <c r="AM299" s="79" t="s">
        <v>1259</v>
      </c>
      <c r="AN299" s="79" t="b">
        <v>0</v>
      </c>
      <c r="AO299" s="85" t="s">
        <v>1103</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3</v>
      </c>
      <c r="BC299" s="78" t="str">
        <f>REPLACE(INDEX(GroupVertices[Group],MATCH(Edges[[#This Row],[Vertex 2]],GroupVertices[Vertex],0)),1,1,"")</f>
        <v>3</v>
      </c>
      <c r="BD299" s="48"/>
      <c r="BE299" s="49"/>
      <c r="BF299" s="48"/>
      <c r="BG299" s="49"/>
      <c r="BH299" s="48"/>
      <c r="BI299" s="49"/>
      <c r="BJ299" s="48"/>
      <c r="BK299" s="49"/>
      <c r="BL299" s="48"/>
    </row>
    <row r="300" spans="1:64" ht="15">
      <c r="A300" s="64" t="s">
        <v>243</v>
      </c>
      <c r="B300" s="64" t="s">
        <v>241</v>
      </c>
      <c r="C300" s="65" t="s">
        <v>2930</v>
      </c>
      <c r="D300" s="66">
        <v>5.333333333333334</v>
      </c>
      <c r="E300" s="67" t="s">
        <v>136</v>
      </c>
      <c r="F300" s="68">
        <v>30.492753623188406</v>
      </c>
      <c r="G300" s="65"/>
      <c r="H300" s="69"/>
      <c r="I300" s="70"/>
      <c r="J300" s="70"/>
      <c r="K300" s="34" t="s">
        <v>66</v>
      </c>
      <c r="L300" s="77">
        <v>300</v>
      </c>
      <c r="M300" s="77"/>
      <c r="N300" s="72"/>
      <c r="O300" s="79" t="s">
        <v>331</v>
      </c>
      <c r="P300" s="81">
        <v>43596.41913194444</v>
      </c>
      <c r="Q300" s="79" t="s">
        <v>388</v>
      </c>
      <c r="R300" s="79"/>
      <c r="S300" s="79"/>
      <c r="T300" s="79" t="s">
        <v>596</v>
      </c>
      <c r="U300" s="79"/>
      <c r="V300" s="83" t="s">
        <v>734</v>
      </c>
      <c r="W300" s="81">
        <v>43596.41913194444</v>
      </c>
      <c r="X300" s="83" t="s">
        <v>856</v>
      </c>
      <c r="Y300" s="79"/>
      <c r="Z300" s="79"/>
      <c r="AA300" s="85" t="s">
        <v>1097</v>
      </c>
      <c r="AB300" s="79"/>
      <c r="AC300" s="79" t="b">
        <v>0</v>
      </c>
      <c r="AD300" s="79">
        <v>0</v>
      </c>
      <c r="AE300" s="85" t="s">
        <v>1243</v>
      </c>
      <c r="AF300" s="79" t="b">
        <v>1</v>
      </c>
      <c r="AG300" s="79" t="s">
        <v>1250</v>
      </c>
      <c r="AH300" s="79"/>
      <c r="AI300" s="85" t="s">
        <v>1254</v>
      </c>
      <c r="AJ300" s="79" t="b">
        <v>0</v>
      </c>
      <c r="AK300" s="79">
        <v>4</v>
      </c>
      <c r="AL300" s="85" t="s">
        <v>1098</v>
      </c>
      <c r="AM300" s="79" t="s">
        <v>1259</v>
      </c>
      <c r="AN300" s="79" t="b">
        <v>0</v>
      </c>
      <c r="AO300" s="85" t="s">
        <v>1098</v>
      </c>
      <c r="AP300" s="79" t="s">
        <v>176</v>
      </c>
      <c r="AQ300" s="79">
        <v>0</v>
      </c>
      <c r="AR300" s="79">
        <v>0</v>
      </c>
      <c r="AS300" s="79"/>
      <c r="AT300" s="79"/>
      <c r="AU300" s="79"/>
      <c r="AV300" s="79"/>
      <c r="AW300" s="79"/>
      <c r="AX300" s="79"/>
      <c r="AY300" s="79"/>
      <c r="AZ300" s="79"/>
      <c r="BA300">
        <v>5</v>
      </c>
      <c r="BB300" s="78" t="str">
        <f>REPLACE(INDEX(GroupVertices[Group],MATCH(Edges[[#This Row],[Vertex 1]],GroupVertices[Vertex],0)),1,1,"")</f>
        <v>3</v>
      </c>
      <c r="BC300" s="78" t="str">
        <f>REPLACE(INDEX(GroupVertices[Group],MATCH(Edges[[#This Row],[Vertex 2]],GroupVertices[Vertex],0)),1,1,"")</f>
        <v>3</v>
      </c>
      <c r="BD300" s="48"/>
      <c r="BE300" s="49"/>
      <c r="BF300" s="48"/>
      <c r="BG300" s="49"/>
      <c r="BH300" s="48"/>
      <c r="BI300" s="49"/>
      <c r="BJ300" s="48"/>
      <c r="BK300" s="49"/>
      <c r="BL300" s="48"/>
    </row>
    <row r="301" spans="1:64" ht="15">
      <c r="A301" s="64" t="s">
        <v>243</v>
      </c>
      <c r="B301" s="64" t="s">
        <v>241</v>
      </c>
      <c r="C301" s="65" t="s">
        <v>2930</v>
      </c>
      <c r="D301" s="66">
        <v>5.333333333333334</v>
      </c>
      <c r="E301" s="67" t="s">
        <v>136</v>
      </c>
      <c r="F301" s="68">
        <v>30.492753623188406</v>
      </c>
      <c r="G301" s="65"/>
      <c r="H301" s="69"/>
      <c r="I301" s="70"/>
      <c r="J301" s="70"/>
      <c r="K301" s="34" t="s">
        <v>66</v>
      </c>
      <c r="L301" s="77">
        <v>301</v>
      </c>
      <c r="M301" s="77"/>
      <c r="N301" s="72"/>
      <c r="O301" s="79" t="s">
        <v>331</v>
      </c>
      <c r="P301" s="81">
        <v>43596.46738425926</v>
      </c>
      <c r="Q301" s="79" t="s">
        <v>345</v>
      </c>
      <c r="R301" s="79"/>
      <c r="S301" s="79"/>
      <c r="T301" s="79" t="s">
        <v>241</v>
      </c>
      <c r="U301" s="79"/>
      <c r="V301" s="83" t="s">
        <v>734</v>
      </c>
      <c r="W301" s="81">
        <v>43596.46738425926</v>
      </c>
      <c r="X301" s="83" t="s">
        <v>791</v>
      </c>
      <c r="Y301" s="79"/>
      <c r="Z301" s="79"/>
      <c r="AA301" s="85" t="s">
        <v>1032</v>
      </c>
      <c r="AB301" s="79"/>
      <c r="AC301" s="79" t="b">
        <v>0</v>
      </c>
      <c r="AD301" s="79">
        <v>0</v>
      </c>
      <c r="AE301" s="85" t="s">
        <v>1243</v>
      </c>
      <c r="AF301" s="79" t="b">
        <v>0</v>
      </c>
      <c r="AG301" s="79" t="s">
        <v>1250</v>
      </c>
      <c r="AH301" s="79"/>
      <c r="AI301" s="85" t="s">
        <v>1243</v>
      </c>
      <c r="AJ301" s="79" t="b">
        <v>0</v>
      </c>
      <c r="AK301" s="79">
        <v>9</v>
      </c>
      <c r="AL301" s="85" t="s">
        <v>1120</v>
      </c>
      <c r="AM301" s="79" t="s">
        <v>1259</v>
      </c>
      <c r="AN301" s="79" t="b">
        <v>0</v>
      </c>
      <c r="AO301" s="85" t="s">
        <v>1120</v>
      </c>
      <c r="AP301" s="79" t="s">
        <v>176</v>
      </c>
      <c r="AQ301" s="79">
        <v>0</v>
      </c>
      <c r="AR301" s="79">
        <v>0</v>
      </c>
      <c r="AS301" s="79"/>
      <c r="AT301" s="79"/>
      <c r="AU301" s="79"/>
      <c r="AV301" s="79"/>
      <c r="AW301" s="79"/>
      <c r="AX301" s="79"/>
      <c r="AY301" s="79"/>
      <c r="AZ301" s="79"/>
      <c r="BA301">
        <v>5</v>
      </c>
      <c r="BB301" s="78" t="str">
        <f>REPLACE(INDEX(GroupVertices[Group],MATCH(Edges[[#This Row],[Vertex 1]],GroupVertices[Vertex],0)),1,1,"")</f>
        <v>3</v>
      </c>
      <c r="BC301" s="78" t="str">
        <f>REPLACE(INDEX(GroupVertices[Group],MATCH(Edges[[#This Row],[Vertex 2]],GroupVertices[Vertex],0)),1,1,"")</f>
        <v>3</v>
      </c>
      <c r="BD301" s="48"/>
      <c r="BE301" s="49"/>
      <c r="BF301" s="48"/>
      <c r="BG301" s="49"/>
      <c r="BH301" s="48"/>
      <c r="BI301" s="49"/>
      <c r="BJ301" s="48"/>
      <c r="BK301" s="49"/>
      <c r="BL301" s="48"/>
    </row>
    <row r="302" spans="1:64" ht="15">
      <c r="A302" s="64" t="s">
        <v>243</v>
      </c>
      <c r="B302" s="64" t="s">
        <v>241</v>
      </c>
      <c r="C302" s="65" t="s">
        <v>2930</v>
      </c>
      <c r="D302" s="66">
        <v>5.333333333333334</v>
      </c>
      <c r="E302" s="67" t="s">
        <v>136</v>
      </c>
      <c r="F302" s="68">
        <v>30.492753623188406</v>
      </c>
      <c r="G302" s="65"/>
      <c r="H302" s="69"/>
      <c r="I302" s="70"/>
      <c r="J302" s="70"/>
      <c r="K302" s="34" t="s">
        <v>66</v>
      </c>
      <c r="L302" s="77">
        <v>302</v>
      </c>
      <c r="M302" s="77"/>
      <c r="N302" s="72"/>
      <c r="O302" s="79" t="s">
        <v>331</v>
      </c>
      <c r="P302" s="81">
        <v>43596.74909722222</v>
      </c>
      <c r="Q302" s="79" t="s">
        <v>349</v>
      </c>
      <c r="R302" s="79"/>
      <c r="S302" s="79"/>
      <c r="T302" s="79" t="s">
        <v>241</v>
      </c>
      <c r="U302" s="79"/>
      <c r="V302" s="83" t="s">
        <v>734</v>
      </c>
      <c r="W302" s="81">
        <v>43596.74909722222</v>
      </c>
      <c r="X302" s="83" t="s">
        <v>794</v>
      </c>
      <c r="Y302" s="79"/>
      <c r="Z302" s="79"/>
      <c r="AA302" s="85" t="s">
        <v>1035</v>
      </c>
      <c r="AB302" s="79"/>
      <c r="AC302" s="79" t="b">
        <v>0</v>
      </c>
      <c r="AD302" s="79">
        <v>0</v>
      </c>
      <c r="AE302" s="85" t="s">
        <v>1243</v>
      </c>
      <c r="AF302" s="79" t="b">
        <v>0</v>
      </c>
      <c r="AG302" s="79" t="s">
        <v>1250</v>
      </c>
      <c r="AH302" s="79"/>
      <c r="AI302" s="85" t="s">
        <v>1243</v>
      </c>
      <c r="AJ302" s="79" t="b">
        <v>0</v>
      </c>
      <c r="AK302" s="79">
        <v>3</v>
      </c>
      <c r="AL302" s="85" t="s">
        <v>1089</v>
      </c>
      <c r="AM302" s="79" t="s">
        <v>1259</v>
      </c>
      <c r="AN302" s="79" t="b">
        <v>0</v>
      </c>
      <c r="AO302" s="85" t="s">
        <v>1089</v>
      </c>
      <c r="AP302" s="79" t="s">
        <v>176</v>
      </c>
      <c r="AQ302" s="79">
        <v>0</v>
      </c>
      <c r="AR302" s="79">
        <v>0</v>
      </c>
      <c r="AS302" s="79"/>
      <c r="AT302" s="79"/>
      <c r="AU302" s="79"/>
      <c r="AV302" s="79"/>
      <c r="AW302" s="79"/>
      <c r="AX302" s="79"/>
      <c r="AY302" s="79"/>
      <c r="AZ302" s="79"/>
      <c r="BA302">
        <v>5</v>
      </c>
      <c r="BB302" s="78" t="str">
        <f>REPLACE(INDEX(GroupVertices[Group],MATCH(Edges[[#This Row],[Vertex 1]],GroupVertices[Vertex],0)),1,1,"")</f>
        <v>3</v>
      </c>
      <c r="BC302" s="78" t="str">
        <f>REPLACE(INDEX(GroupVertices[Group],MATCH(Edges[[#This Row],[Vertex 2]],GroupVertices[Vertex],0)),1,1,"")</f>
        <v>3</v>
      </c>
      <c r="BD302" s="48"/>
      <c r="BE302" s="49"/>
      <c r="BF302" s="48"/>
      <c r="BG302" s="49"/>
      <c r="BH302" s="48"/>
      <c r="BI302" s="49"/>
      <c r="BJ302" s="48"/>
      <c r="BK302" s="49"/>
      <c r="BL302" s="48"/>
    </row>
    <row r="303" spans="1:64" ht="15">
      <c r="A303" s="64" t="s">
        <v>243</v>
      </c>
      <c r="B303" s="64" t="s">
        <v>241</v>
      </c>
      <c r="C303" s="65" t="s">
        <v>2930</v>
      </c>
      <c r="D303" s="66">
        <v>5.333333333333334</v>
      </c>
      <c r="E303" s="67" t="s">
        <v>136</v>
      </c>
      <c r="F303" s="68">
        <v>30.492753623188406</v>
      </c>
      <c r="G303" s="65"/>
      <c r="H303" s="69"/>
      <c r="I303" s="70"/>
      <c r="J303" s="70"/>
      <c r="K303" s="34" t="s">
        <v>66</v>
      </c>
      <c r="L303" s="77">
        <v>303</v>
      </c>
      <c r="M303" s="77"/>
      <c r="N303" s="72"/>
      <c r="O303" s="79" t="s">
        <v>331</v>
      </c>
      <c r="P303" s="81">
        <v>43596.749189814815</v>
      </c>
      <c r="Q303" s="79" t="s">
        <v>393</v>
      </c>
      <c r="R303" s="79"/>
      <c r="S303" s="79"/>
      <c r="T303" s="79" t="s">
        <v>241</v>
      </c>
      <c r="U303" s="79"/>
      <c r="V303" s="83" t="s">
        <v>734</v>
      </c>
      <c r="W303" s="81">
        <v>43596.749189814815</v>
      </c>
      <c r="X303" s="83" t="s">
        <v>877</v>
      </c>
      <c r="Y303" s="79"/>
      <c r="Z303" s="79"/>
      <c r="AA303" s="85" t="s">
        <v>1118</v>
      </c>
      <c r="AB303" s="79"/>
      <c r="AC303" s="79" t="b">
        <v>0</v>
      </c>
      <c r="AD303" s="79">
        <v>0</v>
      </c>
      <c r="AE303" s="85" t="s">
        <v>1243</v>
      </c>
      <c r="AF303" s="79" t="b">
        <v>0</v>
      </c>
      <c r="AG303" s="79" t="s">
        <v>1250</v>
      </c>
      <c r="AH303" s="79"/>
      <c r="AI303" s="85" t="s">
        <v>1243</v>
      </c>
      <c r="AJ303" s="79" t="b">
        <v>0</v>
      </c>
      <c r="AK303" s="79">
        <v>7</v>
      </c>
      <c r="AL303" s="85" t="s">
        <v>1103</v>
      </c>
      <c r="AM303" s="79" t="s">
        <v>1259</v>
      </c>
      <c r="AN303" s="79" t="b">
        <v>0</v>
      </c>
      <c r="AO303" s="85" t="s">
        <v>1103</v>
      </c>
      <c r="AP303" s="79" t="s">
        <v>176</v>
      </c>
      <c r="AQ303" s="79">
        <v>0</v>
      </c>
      <c r="AR303" s="79">
        <v>0</v>
      </c>
      <c r="AS303" s="79"/>
      <c r="AT303" s="79"/>
      <c r="AU303" s="79"/>
      <c r="AV303" s="79"/>
      <c r="AW303" s="79"/>
      <c r="AX303" s="79"/>
      <c r="AY303" s="79"/>
      <c r="AZ303" s="79"/>
      <c r="BA303">
        <v>5</v>
      </c>
      <c r="BB303" s="78" t="str">
        <f>REPLACE(INDEX(GroupVertices[Group],MATCH(Edges[[#This Row],[Vertex 1]],GroupVertices[Vertex],0)),1,1,"")</f>
        <v>3</v>
      </c>
      <c r="BC303" s="78" t="str">
        <f>REPLACE(INDEX(GroupVertices[Group],MATCH(Edges[[#This Row],[Vertex 2]],GroupVertices[Vertex],0)),1,1,"")</f>
        <v>3</v>
      </c>
      <c r="BD303" s="48"/>
      <c r="BE303" s="49"/>
      <c r="BF303" s="48"/>
      <c r="BG303" s="49"/>
      <c r="BH303" s="48"/>
      <c r="BI303" s="49"/>
      <c r="BJ303" s="48"/>
      <c r="BK303" s="49"/>
      <c r="BL303" s="48"/>
    </row>
    <row r="304" spans="1:64" ht="15">
      <c r="A304" s="64" t="s">
        <v>243</v>
      </c>
      <c r="B304" s="64" t="s">
        <v>241</v>
      </c>
      <c r="C304" s="65" t="s">
        <v>2930</v>
      </c>
      <c r="D304" s="66">
        <v>5.333333333333334</v>
      </c>
      <c r="E304" s="67" t="s">
        <v>136</v>
      </c>
      <c r="F304" s="68">
        <v>30.492753623188406</v>
      </c>
      <c r="G304" s="65"/>
      <c r="H304" s="69"/>
      <c r="I304" s="70"/>
      <c r="J304" s="70"/>
      <c r="K304" s="34" t="s">
        <v>66</v>
      </c>
      <c r="L304" s="77">
        <v>304</v>
      </c>
      <c r="M304" s="77"/>
      <c r="N304" s="72"/>
      <c r="O304" s="79" t="s">
        <v>331</v>
      </c>
      <c r="P304" s="81">
        <v>43596.749375</v>
      </c>
      <c r="Q304" s="79" t="s">
        <v>350</v>
      </c>
      <c r="R304" s="79"/>
      <c r="S304" s="79"/>
      <c r="T304" s="79" t="s">
        <v>241</v>
      </c>
      <c r="U304" s="79"/>
      <c r="V304" s="83" t="s">
        <v>734</v>
      </c>
      <c r="W304" s="81">
        <v>43596.749375</v>
      </c>
      <c r="X304" s="83" t="s">
        <v>799</v>
      </c>
      <c r="Y304" s="79"/>
      <c r="Z304" s="79"/>
      <c r="AA304" s="85" t="s">
        <v>1040</v>
      </c>
      <c r="AB304" s="79"/>
      <c r="AC304" s="79" t="b">
        <v>0</v>
      </c>
      <c r="AD304" s="79">
        <v>0</v>
      </c>
      <c r="AE304" s="85" t="s">
        <v>1243</v>
      </c>
      <c r="AF304" s="79" t="b">
        <v>0</v>
      </c>
      <c r="AG304" s="79" t="s">
        <v>1250</v>
      </c>
      <c r="AH304" s="79"/>
      <c r="AI304" s="85" t="s">
        <v>1243</v>
      </c>
      <c r="AJ304" s="79" t="b">
        <v>0</v>
      </c>
      <c r="AK304" s="79">
        <v>5</v>
      </c>
      <c r="AL304" s="85" t="s">
        <v>1088</v>
      </c>
      <c r="AM304" s="79" t="s">
        <v>1259</v>
      </c>
      <c r="AN304" s="79" t="b">
        <v>0</v>
      </c>
      <c r="AO304" s="85" t="s">
        <v>1088</v>
      </c>
      <c r="AP304" s="79" t="s">
        <v>176</v>
      </c>
      <c r="AQ304" s="79">
        <v>0</v>
      </c>
      <c r="AR304" s="79">
        <v>0</v>
      </c>
      <c r="AS304" s="79"/>
      <c r="AT304" s="79"/>
      <c r="AU304" s="79"/>
      <c r="AV304" s="79"/>
      <c r="AW304" s="79"/>
      <c r="AX304" s="79"/>
      <c r="AY304" s="79"/>
      <c r="AZ304" s="79"/>
      <c r="BA304">
        <v>5</v>
      </c>
      <c r="BB304" s="78" t="str">
        <f>REPLACE(INDEX(GroupVertices[Group],MATCH(Edges[[#This Row],[Vertex 1]],GroupVertices[Vertex],0)),1,1,"")</f>
        <v>3</v>
      </c>
      <c r="BC304" s="78" t="str">
        <f>REPLACE(INDEX(GroupVertices[Group],MATCH(Edges[[#This Row],[Vertex 2]],GroupVertices[Vertex],0)),1,1,"")</f>
        <v>3</v>
      </c>
      <c r="BD304" s="48"/>
      <c r="BE304" s="49"/>
      <c r="BF304" s="48"/>
      <c r="BG304" s="49"/>
      <c r="BH304" s="48"/>
      <c r="BI304" s="49"/>
      <c r="BJ304" s="48"/>
      <c r="BK304" s="49"/>
      <c r="BL304" s="48"/>
    </row>
    <row r="305" spans="1:64" ht="15">
      <c r="A305" s="64" t="s">
        <v>259</v>
      </c>
      <c r="B305" s="64" t="s">
        <v>241</v>
      </c>
      <c r="C305" s="65" t="s">
        <v>2929</v>
      </c>
      <c r="D305" s="66">
        <v>8.833333333333332</v>
      </c>
      <c r="E305" s="67" t="s">
        <v>136</v>
      </c>
      <c r="F305" s="68">
        <v>28.231884057971016</v>
      </c>
      <c r="G305" s="65"/>
      <c r="H305" s="69"/>
      <c r="I305" s="70"/>
      <c r="J305" s="70"/>
      <c r="K305" s="34" t="s">
        <v>66</v>
      </c>
      <c r="L305" s="77">
        <v>305</v>
      </c>
      <c r="M305" s="77"/>
      <c r="N305" s="72"/>
      <c r="O305" s="79" t="s">
        <v>331</v>
      </c>
      <c r="P305" s="81">
        <v>43596.38618055556</v>
      </c>
      <c r="Q305" s="79" t="s">
        <v>396</v>
      </c>
      <c r="R305" s="79"/>
      <c r="S305" s="79"/>
      <c r="T305" s="79" t="s">
        <v>602</v>
      </c>
      <c r="U305" s="83" t="s">
        <v>670</v>
      </c>
      <c r="V305" s="83" t="s">
        <v>670</v>
      </c>
      <c r="W305" s="81">
        <v>43596.38618055556</v>
      </c>
      <c r="X305" s="83" t="s">
        <v>878</v>
      </c>
      <c r="Y305" s="79"/>
      <c r="Z305" s="79"/>
      <c r="AA305" s="85" t="s">
        <v>1119</v>
      </c>
      <c r="AB305" s="79"/>
      <c r="AC305" s="79" t="b">
        <v>0</v>
      </c>
      <c r="AD305" s="79">
        <v>7</v>
      </c>
      <c r="AE305" s="85" t="s">
        <v>1243</v>
      </c>
      <c r="AF305" s="79" t="b">
        <v>0</v>
      </c>
      <c r="AG305" s="79" t="s">
        <v>1250</v>
      </c>
      <c r="AH305" s="79"/>
      <c r="AI305" s="85" t="s">
        <v>1243</v>
      </c>
      <c r="AJ305" s="79" t="b">
        <v>0</v>
      </c>
      <c r="AK305" s="79">
        <v>5</v>
      </c>
      <c r="AL305" s="85" t="s">
        <v>1243</v>
      </c>
      <c r="AM305" s="79" t="s">
        <v>1258</v>
      </c>
      <c r="AN305" s="79" t="b">
        <v>0</v>
      </c>
      <c r="AO305" s="85" t="s">
        <v>1119</v>
      </c>
      <c r="AP305" s="79" t="s">
        <v>176</v>
      </c>
      <c r="AQ305" s="79">
        <v>0</v>
      </c>
      <c r="AR305" s="79">
        <v>0</v>
      </c>
      <c r="AS305" s="79"/>
      <c r="AT305" s="79"/>
      <c r="AU305" s="79"/>
      <c r="AV305" s="79"/>
      <c r="AW305" s="79"/>
      <c r="AX305" s="79"/>
      <c r="AY305" s="79"/>
      <c r="AZ305" s="79"/>
      <c r="BA305">
        <v>11</v>
      </c>
      <c r="BB305" s="78" t="str">
        <f>REPLACE(INDEX(GroupVertices[Group],MATCH(Edges[[#This Row],[Vertex 1]],GroupVertices[Vertex],0)),1,1,"")</f>
        <v>1</v>
      </c>
      <c r="BC305" s="78" t="str">
        <f>REPLACE(INDEX(GroupVertices[Group],MATCH(Edges[[#This Row],[Vertex 2]],GroupVertices[Vertex],0)),1,1,"")</f>
        <v>3</v>
      </c>
      <c r="BD305" s="48">
        <v>0</v>
      </c>
      <c r="BE305" s="49">
        <v>0</v>
      </c>
      <c r="BF305" s="48">
        <v>0</v>
      </c>
      <c r="BG305" s="49">
        <v>0</v>
      </c>
      <c r="BH305" s="48">
        <v>0</v>
      </c>
      <c r="BI305" s="49">
        <v>0</v>
      </c>
      <c r="BJ305" s="48">
        <v>36</v>
      </c>
      <c r="BK305" s="49">
        <v>100</v>
      </c>
      <c r="BL305" s="48">
        <v>36</v>
      </c>
    </row>
    <row r="306" spans="1:64" ht="15">
      <c r="A306" s="64" t="s">
        <v>259</v>
      </c>
      <c r="B306" s="64" t="s">
        <v>241</v>
      </c>
      <c r="C306" s="65" t="s">
        <v>2929</v>
      </c>
      <c r="D306" s="66">
        <v>8.833333333333332</v>
      </c>
      <c r="E306" s="67" t="s">
        <v>136</v>
      </c>
      <c r="F306" s="68">
        <v>28.231884057971016</v>
      </c>
      <c r="G306" s="65"/>
      <c r="H306" s="69"/>
      <c r="I306" s="70"/>
      <c r="J306" s="70"/>
      <c r="K306" s="34" t="s">
        <v>66</v>
      </c>
      <c r="L306" s="77">
        <v>306</v>
      </c>
      <c r="M306" s="77"/>
      <c r="N306" s="72"/>
      <c r="O306" s="79" t="s">
        <v>331</v>
      </c>
      <c r="P306" s="81">
        <v>43596.41261574074</v>
      </c>
      <c r="Q306" s="79" t="s">
        <v>389</v>
      </c>
      <c r="R306" s="83" t="s">
        <v>510</v>
      </c>
      <c r="S306" s="79" t="s">
        <v>557</v>
      </c>
      <c r="T306" s="79" t="s">
        <v>599</v>
      </c>
      <c r="U306" s="79"/>
      <c r="V306" s="83" t="s">
        <v>749</v>
      </c>
      <c r="W306" s="81">
        <v>43596.41261574074</v>
      </c>
      <c r="X306" s="83" t="s">
        <v>857</v>
      </c>
      <c r="Y306" s="79"/>
      <c r="Z306" s="79"/>
      <c r="AA306" s="85" t="s">
        <v>1098</v>
      </c>
      <c r="AB306" s="79"/>
      <c r="AC306" s="79" t="b">
        <v>0</v>
      </c>
      <c r="AD306" s="79">
        <v>7</v>
      </c>
      <c r="AE306" s="85" t="s">
        <v>1243</v>
      </c>
      <c r="AF306" s="79" t="b">
        <v>1</v>
      </c>
      <c r="AG306" s="79" t="s">
        <v>1250</v>
      </c>
      <c r="AH306" s="79"/>
      <c r="AI306" s="85" t="s">
        <v>1254</v>
      </c>
      <c r="AJ306" s="79" t="b">
        <v>0</v>
      </c>
      <c r="AK306" s="79">
        <v>4</v>
      </c>
      <c r="AL306" s="85" t="s">
        <v>1243</v>
      </c>
      <c r="AM306" s="79" t="s">
        <v>1258</v>
      </c>
      <c r="AN306" s="79" t="b">
        <v>0</v>
      </c>
      <c r="AO306" s="85" t="s">
        <v>1098</v>
      </c>
      <c r="AP306" s="79" t="s">
        <v>176</v>
      </c>
      <c r="AQ306" s="79">
        <v>0</v>
      </c>
      <c r="AR306" s="79">
        <v>0</v>
      </c>
      <c r="AS306" s="79"/>
      <c r="AT306" s="79"/>
      <c r="AU306" s="79"/>
      <c r="AV306" s="79"/>
      <c r="AW306" s="79"/>
      <c r="AX306" s="79"/>
      <c r="AY306" s="79"/>
      <c r="AZ306" s="79"/>
      <c r="BA306">
        <v>11</v>
      </c>
      <c r="BB306" s="78" t="str">
        <f>REPLACE(INDEX(GroupVertices[Group],MATCH(Edges[[#This Row],[Vertex 1]],GroupVertices[Vertex],0)),1,1,"")</f>
        <v>1</v>
      </c>
      <c r="BC306" s="78" t="str">
        <f>REPLACE(INDEX(GroupVertices[Group],MATCH(Edges[[#This Row],[Vertex 2]],GroupVertices[Vertex],0)),1,1,"")</f>
        <v>3</v>
      </c>
      <c r="BD306" s="48"/>
      <c r="BE306" s="49"/>
      <c r="BF306" s="48"/>
      <c r="BG306" s="49"/>
      <c r="BH306" s="48"/>
      <c r="BI306" s="49"/>
      <c r="BJ306" s="48"/>
      <c r="BK306" s="49"/>
      <c r="BL306" s="48"/>
    </row>
    <row r="307" spans="1:64" ht="15">
      <c r="A307" s="64" t="s">
        <v>259</v>
      </c>
      <c r="B307" s="64" t="s">
        <v>241</v>
      </c>
      <c r="C307" s="65" t="s">
        <v>2929</v>
      </c>
      <c r="D307" s="66">
        <v>8.833333333333332</v>
      </c>
      <c r="E307" s="67" t="s">
        <v>136</v>
      </c>
      <c r="F307" s="68">
        <v>28.231884057971016</v>
      </c>
      <c r="G307" s="65"/>
      <c r="H307" s="69"/>
      <c r="I307" s="70"/>
      <c r="J307" s="70"/>
      <c r="K307" s="34" t="s">
        <v>66</v>
      </c>
      <c r="L307" s="77">
        <v>307</v>
      </c>
      <c r="M307" s="77"/>
      <c r="N307" s="72"/>
      <c r="O307" s="79" t="s">
        <v>331</v>
      </c>
      <c r="P307" s="81">
        <v>43596.41792824074</v>
      </c>
      <c r="Q307" s="79" t="s">
        <v>390</v>
      </c>
      <c r="R307" s="79"/>
      <c r="S307" s="79"/>
      <c r="T307" s="79" t="s">
        <v>600</v>
      </c>
      <c r="U307" s="83" t="s">
        <v>665</v>
      </c>
      <c r="V307" s="83" t="s">
        <v>665</v>
      </c>
      <c r="W307" s="81">
        <v>43596.41792824074</v>
      </c>
      <c r="X307" s="83" t="s">
        <v>858</v>
      </c>
      <c r="Y307" s="79"/>
      <c r="Z307" s="79"/>
      <c r="AA307" s="85" t="s">
        <v>1099</v>
      </c>
      <c r="AB307" s="79"/>
      <c r="AC307" s="79" t="b">
        <v>0</v>
      </c>
      <c r="AD307" s="79">
        <v>8</v>
      </c>
      <c r="AE307" s="85" t="s">
        <v>1243</v>
      </c>
      <c r="AF307" s="79" t="b">
        <v>0</v>
      </c>
      <c r="AG307" s="79" t="s">
        <v>1250</v>
      </c>
      <c r="AH307" s="79"/>
      <c r="AI307" s="85" t="s">
        <v>1243</v>
      </c>
      <c r="AJ307" s="79" t="b">
        <v>0</v>
      </c>
      <c r="AK307" s="79">
        <v>6</v>
      </c>
      <c r="AL307" s="85" t="s">
        <v>1243</v>
      </c>
      <c r="AM307" s="79" t="s">
        <v>1258</v>
      </c>
      <c r="AN307" s="79" t="b">
        <v>0</v>
      </c>
      <c r="AO307" s="85" t="s">
        <v>1099</v>
      </c>
      <c r="AP307" s="79" t="s">
        <v>176</v>
      </c>
      <c r="AQ307" s="79">
        <v>0</v>
      </c>
      <c r="AR307" s="79">
        <v>0</v>
      </c>
      <c r="AS307" s="79"/>
      <c r="AT307" s="79"/>
      <c r="AU307" s="79"/>
      <c r="AV307" s="79"/>
      <c r="AW307" s="79"/>
      <c r="AX307" s="79"/>
      <c r="AY307" s="79"/>
      <c r="AZ307" s="79"/>
      <c r="BA307">
        <v>11</v>
      </c>
      <c r="BB307" s="78" t="str">
        <f>REPLACE(INDEX(GroupVertices[Group],MATCH(Edges[[#This Row],[Vertex 1]],GroupVertices[Vertex],0)),1,1,"")</f>
        <v>1</v>
      </c>
      <c r="BC307" s="78" t="str">
        <f>REPLACE(INDEX(GroupVertices[Group],MATCH(Edges[[#This Row],[Vertex 2]],GroupVertices[Vertex],0)),1,1,"")</f>
        <v>3</v>
      </c>
      <c r="BD307" s="48"/>
      <c r="BE307" s="49"/>
      <c r="BF307" s="48"/>
      <c r="BG307" s="49"/>
      <c r="BH307" s="48"/>
      <c r="BI307" s="49"/>
      <c r="BJ307" s="48"/>
      <c r="BK307" s="49"/>
      <c r="BL307" s="48"/>
    </row>
    <row r="308" spans="1:64" ht="15">
      <c r="A308" s="64" t="s">
        <v>259</v>
      </c>
      <c r="B308" s="64" t="s">
        <v>241</v>
      </c>
      <c r="C308" s="65" t="s">
        <v>2929</v>
      </c>
      <c r="D308" s="66">
        <v>8.833333333333332</v>
      </c>
      <c r="E308" s="67" t="s">
        <v>136</v>
      </c>
      <c r="F308" s="68">
        <v>28.231884057971016</v>
      </c>
      <c r="G308" s="65"/>
      <c r="H308" s="69"/>
      <c r="I308" s="70"/>
      <c r="J308" s="70"/>
      <c r="K308" s="34" t="s">
        <v>66</v>
      </c>
      <c r="L308" s="77">
        <v>308</v>
      </c>
      <c r="M308" s="77"/>
      <c r="N308" s="72"/>
      <c r="O308" s="79" t="s">
        <v>331</v>
      </c>
      <c r="P308" s="81">
        <v>43596.428622685184</v>
      </c>
      <c r="Q308" s="79" t="s">
        <v>391</v>
      </c>
      <c r="R308" s="79"/>
      <c r="S308" s="79"/>
      <c r="T308" s="79" t="s">
        <v>599</v>
      </c>
      <c r="U308" s="83" t="s">
        <v>666</v>
      </c>
      <c r="V308" s="83" t="s">
        <v>666</v>
      </c>
      <c r="W308" s="81">
        <v>43596.428622685184</v>
      </c>
      <c r="X308" s="83" t="s">
        <v>859</v>
      </c>
      <c r="Y308" s="79"/>
      <c r="Z308" s="79"/>
      <c r="AA308" s="85" t="s">
        <v>1100</v>
      </c>
      <c r="AB308" s="79"/>
      <c r="AC308" s="79" t="b">
        <v>0</v>
      </c>
      <c r="AD308" s="79">
        <v>3</v>
      </c>
      <c r="AE308" s="85" t="s">
        <v>1243</v>
      </c>
      <c r="AF308" s="79" t="b">
        <v>0</v>
      </c>
      <c r="AG308" s="79" t="s">
        <v>1250</v>
      </c>
      <c r="AH308" s="79"/>
      <c r="AI308" s="85" t="s">
        <v>1243</v>
      </c>
      <c r="AJ308" s="79" t="b">
        <v>0</v>
      </c>
      <c r="AK308" s="79">
        <v>1</v>
      </c>
      <c r="AL308" s="85" t="s">
        <v>1243</v>
      </c>
      <c r="AM308" s="79" t="s">
        <v>1258</v>
      </c>
      <c r="AN308" s="79" t="b">
        <v>0</v>
      </c>
      <c r="AO308" s="85" t="s">
        <v>1100</v>
      </c>
      <c r="AP308" s="79" t="s">
        <v>176</v>
      </c>
      <c r="AQ308" s="79">
        <v>0</v>
      </c>
      <c r="AR308" s="79">
        <v>0</v>
      </c>
      <c r="AS308" s="79"/>
      <c r="AT308" s="79"/>
      <c r="AU308" s="79"/>
      <c r="AV308" s="79"/>
      <c r="AW308" s="79"/>
      <c r="AX308" s="79"/>
      <c r="AY308" s="79"/>
      <c r="AZ308" s="79"/>
      <c r="BA308">
        <v>11</v>
      </c>
      <c r="BB308" s="78" t="str">
        <f>REPLACE(INDEX(GroupVertices[Group],MATCH(Edges[[#This Row],[Vertex 1]],GroupVertices[Vertex],0)),1,1,"")</f>
        <v>1</v>
      </c>
      <c r="BC308" s="78" t="str">
        <f>REPLACE(INDEX(GroupVertices[Group],MATCH(Edges[[#This Row],[Vertex 2]],GroupVertices[Vertex],0)),1,1,"")</f>
        <v>3</v>
      </c>
      <c r="BD308" s="48"/>
      <c r="BE308" s="49"/>
      <c r="BF308" s="48"/>
      <c r="BG308" s="49"/>
      <c r="BH308" s="48"/>
      <c r="BI308" s="49"/>
      <c r="BJ308" s="48"/>
      <c r="BK308" s="49"/>
      <c r="BL308" s="48"/>
    </row>
    <row r="309" spans="1:64" ht="15">
      <c r="A309" s="64" t="s">
        <v>259</v>
      </c>
      <c r="B309" s="64" t="s">
        <v>241</v>
      </c>
      <c r="C309" s="65" t="s">
        <v>2929</v>
      </c>
      <c r="D309" s="66">
        <v>8.833333333333332</v>
      </c>
      <c r="E309" s="67" t="s">
        <v>136</v>
      </c>
      <c r="F309" s="68">
        <v>28.231884057971016</v>
      </c>
      <c r="G309" s="65"/>
      <c r="H309" s="69"/>
      <c r="I309" s="70"/>
      <c r="J309" s="70"/>
      <c r="K309" s="34" t="s">
        <v>66</v>
      </c>
      <c r="L309" s="77">
        <v>309</v>
      </c>
      <c r="M309" s="77"/>
      <c r="N309" s="72"/>
      <c r="O309" s="79" t="s">
        <v>331</v>
      </c>
      <c r="P309" s="81">
        <v>43596.45894675926</v>
      </c>
      <c r="Q309" s="79" t="s">
        <v>397</v>
      </c>
      <c r="R309" s="79"/>
      <c r="S309" s="79"/>
      <c r="T309" s="79" t="s">
        <v>596</v>
      </c>
      <c r="U309" s="83" t="s">
        <v>671</v>
      </c>
      <c r="V309" s="83" t="s">
        <v>671</v>
      </c>
      <c r="W309" s="81">
        <v>43596.45894675926</v>
      </c>
      <c r="X309" s="83" t="s">
        <v>879</v>
      </c>
      <c r="Y309" s="79"/>
      <c r="Z309" s="79"/>
      <c r="AA309" s="85" t="s">
        <v>1120</v>
      </c>
      <c r="AB309" s="79"/>
      <c r="AC309" s="79" t="b">
        <v>0</v>
      </c>
      <c r="AD309" s="79">
        <v>10</v>
      </c>
      <c r="AE309" s="85" t="s">
        <v>1243</v>
      </c>
      <c r="AF309" s="79" t="b">
        <v>0</v>
      </c>
      <c r="AG309" s="79" t="s">
        <v>1250</v>
      </c>
      <c r="AH309" s="79"/>
      <c r="AI309" s="85" t="s">
        <v>1243</v>
      </c>
      <c r="AJ309" s="79" t="b">
        <v>0</v>
      </c>
      <c r="AK309" s="79">
        <v>9</v>
      </c>
      <c r="AL309" s="85" t="s">
        <v>1243</v>
      </c>
      <c r="AM309" s="79" t="s">
        <v>1258</v>
      </c>
      <c r="AN309" s="79" t="b">
        <v>0</v>
      </c>
      <c r="AO309" s="85" t="s">
        <v>1120</v>
      </c>
      <c r="AP309" s="79" t="s">
        <v>176</v>
      </c>
      <c r="AQ309" s="79">
        <v>0</v>
      </c>
      <c r="AR309" s="79">
        <v>0</v>
      </c>
      <c r="AS309" s="79"/>
      <c r="AT309" s="79"/>
      <c r="AU309" s="79"/>
      <c r="AV309" s="79"/>
      <c r="AW309" s="79"/>
      <c r="AX309" s="79"/>
      <c r="AY309" s="79"/>
      <c r="AZ309" s="79"/>
      <c r="BA309">
        <v>11</v>
      </c>
      <c r="BB309" s="78" t="str">
        <f>REPLACE(INDEX(GroupVertices[Group],MATCH(Edges[[#This Row],[Vertex 1]],GroupVertices[Vertex],0)),1,1,"")</f>
        <v>1</v>
      </c>
      <c r="BC309" s="78" t="str">
        <f>REPLACE(INDEX(GroupVertices[Group],MATCH(Edges[[#This Row],[Vertex 2]],GroupVertices[Vertex],0)),1,1,"")</f>
        <v>3</v>
      </c>
      <c r="BD309" s="48"/>
      <c r="BE309" s="49"/>
      <c r="BF309" s="48"/>
      <c r="BG309" s="49"/>
      <c r="BH309" s="48"/>
      <c r="BI309" s="49"/>
      <c r="BJ309" s="48"/>
      <c r="BK309" s="49"/>
      <c r="BL309" s="48"/>
    </row>
    <row r="310" spans="1:64" ht="15">
      <c r="A310" s="64" t="s">
        <v>259</v>
      </c>
      <c r="B310" s="64" t="s">
        <v>241</v>
      </c>
      <c r="C310" s="65" t="s">
        <v>2929</v>
      </c>
      <c r="D310" s="66">
        <v>8.833333333333332</v>
      </c>
      <c r="E310" s="67" t="s">
        <v>136</v>
      </c>
      <c r="F310" s="68">
        <v>28.231884057971016</v>
      </c>
      <c r="G310" s="65"/>
      <c r="H310" s="69"/>
      <c r="I310" s="70"/>
      <c r="J310" s="70"/>
      <c r="K310" s="34" t="s">
        <v>66</v>
      </c>
      <c r="L310" s="77">
        <v>310</v>
      </c>
      <c r="M310" s="77"/>
      <c r="N310" s="72"/>
      <c r="O310" s="79" t="s">
        <v>331</v>
      </c>
      <c r="P310" s="81">
        <v>43596.48292824074</v>
      </c>
      <c r="Q310" s="79" t="s">
        <v>386</v>
      </c>
      <c r="R310" s="79"/>
      <c r="S310" s="79"/>
      <c r="T310" s="79" t="s">
        <v>598</v>
      </c>
      <c r="U310" s="83" t="s">
        <v>664</v>
      </c>
      <c r="V310" s="83" t="s">
        <v>664</v>
      </c>
      <c r="W310" s="81">
        <v>43596.48292824074</v>
      </c>
      <c r="X310" s="83" t="s">
        <v>849</v>
      </c>
      <c r="Y310" s="79"/>
      <c r="Z310" s="79"/>
      <c r="AA310" s="85" t="s">
        <v>1090</v>
      </c>
      <c r="AB310" s="85" t="s">
        <v>1239</v>
      </c>
      <c r="AC310" s="79" t="b">
        <v>0</v>
      </c>
      <c r="AD310" s="79">
        <v>2</v>
      </c>
      <c r="AE310" s="85" t="s">
        <v>1246</v>
      </c>
      <c r="AF310" s="79" t="b">
        <v>0</v>
      </c>
      <c r="AG310" s="79" t="s">
        <v>1250</v>
      </c>
      <c r="AH310" s="79"/>
      <c r="AI310" s="85" t="s">
        <v>1243</v>
      </c>
      <c r="AJ310" s="79" t="b">
        <v>0</v>
      </c>
      <c r="AK310" s="79">
        <v>0</v>
      </c>
      <c r="AL310" s="85" t="s">
        <v>1243</v>
      </c>
      <c r="AM310" s="79" t="s">
        <v>1258</v>
      </c>
      <c r="AN310" s="79" t="b">
        <v>0</v>
      </c>
      <c r="AO310" s="85" t="s">
        <v>1239</v>
      </c>
      <c r="AP310" s="79" t="s">
        <v>176</v>
      </c>
      <c r="AQ310" s="79">
        <v>0</v>
      </c>
      <c r="AR310" s="79">
        <v>0</v>
      </c>
      <c r="AS310" s="79"/>
      <c r="AT310" s="79"/>
      <c r="AU310" s="79"/>
      <c r="AV310" s="79"/>
      <c r="AW310" s="79"/>
      <c r="AX310" s="79"/>
      <c r="AY310" s="79"/>
      <c r="AZ310" s="79"/>
      <c r="BA310">
        <v>11</v>
      </c>
      <c r="BB310" s="78" t="str">
        <f>REPLACE(INDEX(GroupVertices[Group],MATCH(Edges[[#This Row],[Vertex 1]],GroupVertices[Vertex],0)),1,1,"")</f>
        <v>1</v>
      </c>
      <c r="BC310" s="78" t="str">
        <f>REPLACE(INDEX(GroupVertices[Group],MATCH(Edges[[#This Row],[Vertex 2]],GroupVertices[Vertex],0)),1,1,"")</f>
        <v>3</v>
      </c>
      <c r="BD310" s="48"/>
      <c r="BE310" s="49"/>
      <c r="BF310" s="48"/>
      <c r="BG310" s="49"/>
      <c r="BH310" s="48"/>
      <c r="BI310" s="49"/>
      <c r="BJ310" s="48"/>
      <c r="BK310" s="49"/>
      <c r="BL310" s="48"/>
    </row>
    <row r="311" spans="1:64" ht="15">
      <c r="A311" s="64" t="s">
        <v>259</v>
      </c>
      <c r="B311" s="64" t="s">
        <v>241</v>
      </c>
      <c r="C311" s="65" t="s">
        <v>2929</v>
      </c>
      <c r="D311" s="66">
        <v>8.833333333333332</v>
      </c>
      <c r="E311" s="67" t="s">
        <v>136</v>
      </c>
      <c r="F311" s="68">
        <v>28.231884057971016</v>
      </c>
      <c r="G311" s="65"/>
      <c r="H311" s="69"/>
      <c r="I311" s="70"/>
      <c r="J311" s="70"/>
      <c r="K311" s="34" t="s">
        <v>66</v>
      </c>
      <c r="L311" s="77">
        <v>311</v>
      </c>
      <c r="M311" s="77"/>
      <c r="N311" s="72"/>
      <c r="O311" s="79" t="s">
        <v>331</v>
      </c>
      <c r="P311" s="81">
        <v>43596.53241898148</v>
      </c>
      <c r="Q311" s="79" t="s">
        <v>398</v>
      </c>
      <c r="R311" s="79"/>
      <c r="S311" s="79"/>
      <c r="T311" s="79" t="s">
        <v>601</v>
      </c>
      <c r="U311" s="83" t="s">
        <v>669</v>
      </c>
      <c r="V311" s="83" t="s">
        <v>669</v>
      </c>
      <c r="W311" s="81">
        <v>43596.53241898148</v>
      </c>
      <c r="X311" s="83" t="s">
        <v>880</v>
      </c>
      <c r="Y311" s="79"/>
      <c r="Z311" s="79"/>
      <c r="AA311" s="85" t="s">
        <v>1121</v>
      </c>
      <c r="AB311" s="79"/>
      <c r="AC311" s="79" t="b">
        <v>0</v>
      </c>
      <c r="AD311" s="79">
        <v>2</v>
      </c>
      <c r="AE311" s="85" t="s">
        <v>1243</v>
      </c>
      <c r="AF311" s="79" t="b">
        <v>0</v>
      </c>
      <c r="AG311" s="79" t="s">
        <v>1250</v>
      </c>
      <c r="AH311" s="79"/>
      <c r="AI311" s="85" t="s">
        <v>1243</v>
      </c>
      <c r="AJ311" s="79" t="b">
        <v>0</v>
      </c>
      <c r="AK311" s="79">
        <v>2</v>
      </c>
      <c r="AL311" s="85" t="s">
        <v>1243</v>
      </c>
      <c r="AM311" s="79" t="s">
        <v>1258</v>
      </c>
      <c r="AN311" s="79" t="b">
        <v>0</v>
      </c>
      <c r="AO311" s="85" t="s">
        <v>1121</v>
      </c>
      <c r="AP311" s="79" t="s">
        <v>176</v>
      </c>
      <c r="AQ311" s="79">
        <v>0</v>
      </c>
      <c r="AR311" s="79">
        <v>0</v>
      </c>
      <c r="AS311" s="79"/>
      <c r="AT311" s="79"/>
      <c r="AU311" s="79"/>
      <c r="AV311" s="79"/>
      <c r="AW311" s="79"/>
      <c r="AX311" s="79"/>
      <c r="AY311" s="79"/>
      <c r="AZ311" s="79"/>
      <c r="BA311">
        <v>11</v>
      </c>
      <c r="BB311" s="78" t="str">
        <f>REPLACE(INDEX(GroupVertices[Group],MATCH(Edges[[#This Row],[Vertex 1]],GroupVertices[Vertex],0)),1,1,"")</f>
        <v>1</v>
      </c>
      <c r="BC311" s="78" t="str">
        <f>REPLACE(INDEX(GroupVertices[Group],MATCH(Edges[[#This Row],[Vertex 2]],GroupVertices[Vertex],0)),1,1,"")</f>
        <v>3</v>
      </c>
      <c r="BD311" s="48">
        <v>0</v>
      </c>
      <c r="BE311" s="49">
        <v>0</v>
      </c>
      <c r="BF311" s="48">
        <v>0</v>
      </c>
      <c r="BG311" s="49">
        <v>0</v>
      </c>
      <c r="BH311" s="48">
        <v>0</v>
      </c>
      <c r="BI311" s="49">
        <v>0</v>
      </c>
      <c r="BJ311" s="48">
        <v>5</v>
      </c>
      <c r="BK311" s="49">
        <v>100</v>
      </c>
      <c r="BL311" s="48">
        <v>5</v>
      </c>
    </row>
    <row r="312" spans="1:64" ht="15">
      <c r="A312" s="64" t="s">
        <v>259</v>
      </c>
      <c r="B312" s="64" t="s">
        <v>241</v>
      </c>
      <c r="C312" s="65" t="s">
        <v>2929</v>
      </c>
      <c r="D312" s="66">
        <v>8.833333333333332</v>
      </c>
      <c r="E312" s="67" t="s">
        <v>136</v>
      </c>
      <c r="F312" s="68">
        <v>28.231884057971016</v>
      </c>
      <c r="G312" s="65"/>
      <c r="H312" s="69"/>
      <c r="I312" s="70"/>
      <c r="J312" s="70"/>
      <c r="K312" s="34" t="s">
        <v>66</v>
      </c>
      <c r="L312" s="77">
        <v>312</v>
      </c>
      <c r="M312" s="77"/>
      <c r="N312" s="72"/>
      <c r="O312" s="79" t="s">
        <v>331</v>
      </c>
      <c r="P312" s="81">
        <v>43596.556296296294</v>
      </c>
      <c r="Q312" s="79" t="s">
        <v>392</v>
      </c>
      <c r="R312" s="79"/>
      <c r="S312" s="79"/>
      <c r="T312" s="79" t="s">
        <v>582</v>
      </c>
      <c r="U312" s="83" t="s">
        <v>667</v>
      </c>
      <c r="V312" s="83" t="s">
        <v>667</v>
      </c>
      <c r="W312" s="81">
        <v>43596.556296296294</v>
      </c>
      <c r="X312" s="83" t="s">
        <v>860</v>
      </c>
      <c r="Y312" s="79"/>
      <c r="Z312" s="79"/>
      <c r="AA312" s="85" t="s">
        <v>1101</v>
      </c>
      <c r="AB312" s="79"/>
      <c r="AC312" s="79" t="b">
        <v>0</v>
      </c>
      <c r="AD312" s="79">
        <v>11</v>
      </c>
      <c r="AE312" s="85" t="s">
        <v>1243</v>
      </c>
      <c r="AF312" s="79" t="b">
        <v>0</v>
      </c>
      <c r="AG312" s="79" t="s">
        <v>1250</v>
      </c>
      <c r="AH312" s="79"/>
      <c r="AI312" s="85" t="s">
        <v>1243</v>
      </c>
      <c r="AJ312" s="79" t="b">
        <v>0</v>
      </c>
      <c r="AK312" s="79">
        <v>7</v>
      </c>
      <c r="AL312" s="85" t="s">
        <v>1243</v>
      </c>
      <c r="AM312" s="79" t="s">
        <v>1258</v>
      </c>
      <c r="AN312" s="79" t="b">
        <v>0</v>
      </c>
      <c r="AO312" s="85" t="s">
        <v>1101</v>
      </c>
      <c r="AP312" s="79" t="s">
        <v>176</v>
      </c>
      <c r="AQ312" s="79">
        <v>0</v>
      </c>
      <c r="AR312" s="79">
        <v>0</v>
      </c>
      <c r="AS312" s="79"/>
      <c r="AT312" s="79"/>
      <c r="AU312" s="79"/>
      <c r="AV312" s="79"/>
      <c r="AW312" s="79"/>
      <c r="AX312" s="79"/>
      <c r="AY312" s="79"/>
      <c r="AZ312" s="79"/>
      <c r="BA312">
        <v>11</v>
      </c>
      <c r="BB312" s="78" t="str">
        <f>REPLACE(INDEX(GroupVertices[Group],MATCH(Edges[[#This Row],[Vertex 1]],GroupVertices[Vertex],0)),1,1,"")</f>
        <v>1</v>
      </c>
      <c r="BC312" s="78" t="str">
        <f>REPLACE(INDEX(GroupVertices[Group],MATCH(Edges[[#This Row],[Vertex 2]],GroupVertices[Vertex],0)),1,1,"")</f>
        <v>3</v>
      </c>
      <c r="BD312" s="48"/>
      <c r="BE312" s="49"/>
      <c r="BF312" s="48"/>
      <c r="BG312" s="49"/>
      <c r="BH312" s="48"/>
      <c r="BI312" s="49"/>
      <c r="BJ312" s="48"/>
      <c r="BK312" s="49"/>
      <c r="BL312" s="48"/>
    </row>
    <row r="313" spans="1:64" ht="15">
      <c r="A313" s="64" t="s">
        <v>259</v>
      </c>
      <c r="B313" s="64" t="s">
        <v>241</v>
      </c>
      <c r="C313" s="65" t="s">
        <v>2929</v>
      </c>
      <c r="D313" s="66">
        <v>8.833333333333332</v>
      </c>
      <c r="E313" s="67" t="s">
        <v>136</v>
      </c>
      <c r="F313" s="68">
        <v>28.231884057971016</v>
      </c>
      <c r="G313" s="65"/>
      <c r="H313" s="69"/>
      <c r="I313" s="70"/>
      <c r="J313" s="70"/>
      <c r="K313" s="34" t="s">
        <v>66</v>
      </c>
      <c r="L313" s="77">
        <v>313</v>
      </c>
      <c r="M313" s="77"/>
      <c r="N313" s="72"/>
      <c r="O313" s="79" t="s">
        <v>331</v>
      </c>
      <c r="P313" s="81">
        <v>43596.70853009259</v>
      </c>
      <c r="Q313" s="79" t="s">
        <v>384</v>
      </c>
      <c r="R313" s="79"/>
      <c r="S313" s="79"/>
      <c r="T313" s="79" t="s">
        <v>596</v>
      </c>
      <c r="U313" s="83" t="s">
        <v>662</v>
      </c>
      <c r="V313" s="83" t="s">
        <v>662</v>
      </c>
      <c r="W313" s="81">
        <v>43596.70853009259</v>
      </c>
      <c r="X313" s="83" t="s">
        <v>847</v>
      </c>
      <c r="Y313" s="79"/>
      <c r="Z313" s="79"/>
      <c r="AA313" s="85" t="s">
        <v>1088</v>
      </c>
      <c r="AB313" s="79"/>
      <c r="AC313" s="79" t="b">
        <v>0</v>
      </c>
      <c r="AD313" s="79">
        <v>8</v>
      </c>
      <c r="AE313" s="85" t="s">
        <v>1243</v>
      </c>
      <c r="AF313" s="79" t="b">
        <v>0</v>
      </c>
      <c r="AG313" s="79" t="s">
        <v>1250</v>
      </c>
      <c r="AH313" s="79"/>
      <c r="AI313" s="85" t="s">
        <v>1243</v>
      </c>
      <c r="AJ313" s="79" t="b">
        <v>0</v>
      </c>
      <c r="AK313" s="79">
        <v>5</v>
      </c>
      <c r="AL313" s="85" t="s">
        <v>1243</v>
      </c>
      <c r="AM313" s="79" t="s">
        <v>1258</v>
      </c>
      <c r="AN313" s="79" t="b">
        <v>0</v>
      </c>
      <c r="AO313" s="85" t="s">
        <v>1088</v>
      </c>
      <c r="AP313" s="79" t="s">
        <v>176</v>
      </c>
      <c r="AQ313" s="79">
        <v>0</v>
      </c>
      <c r="AR313" s="79">
        <v>0</v>
      </c>
      <c r="AS313" s="79"/>
      <c r="AT313" s="79"/>
      <c r="AU313" s="79"/>
      <c r="AV313" s="79"/>
      <c r="AW313" s="79"/>
      <c r="AX313" s="79"/>
      <c r="AY313" s="79"/>
      <c r="AZ313" s="79"/>
      <c r="BA313">
        <v>11</v>
      </c>
      <c r="BB313" s="78" t="str">
        <f>REPLACE(INDEX(GroupVertices[Group],MATCH(Edges[[#This Row],[Vertex 1]],GroupVertices[Vertex],0)),1,1,"")</f>
        <v>1</v>
      </c>
      <c r="BC313" s="78" t="str">
        <f>REPLACE(INDEX(GroupVertices[Group],MATCH(Edges[[#This Row],[Vertex 2]],GroupVertices[Vertex],0)),1,1,"")</f>
        <v>3</v>
      </c>
      <c r="BD313" s="48"/>
      <c r="BE313" s="49"/>
      <c r="BF313" s="48"/>
      <c r="BG313" s="49"/>
      <c r="BH313" s="48"/>
      <c r="BI313" s="49"/>
      <c r="BJ313" s="48"/>
      <c r="BK313" s="49"/>
      <c r="BL313" s="48"/>
    </row>
    <row r="314" spans="1:64" ht="15">
      <c r="A314" s="64" t="s">
        <v>259</v>
      </c>
      <c r="B314" s="64" t="s">
        <v>241</v>
      </c>
      <c r="C314" s="65" t="s">
        <v>2929</v>
      </c>
      <c r="D314" s="66">
        <v>8.833333333333332</v>
      </c>
      <c r="E314" s="67" t="s">
        <v>136</v>
      </c>
      <c r="F314" s="68">
        <v>28.231884057971016</v>
      </c>
      <c r="G314" s="65"/>
      <c r="H314" s="69"/>
      <c r="I314" s="70"/>
      <c r="J314" s="70"/>
      <c r="K314" s="34" t="s">
        <v>66</v>
      </c>
      <c r="L314" s="77">
        <v>314</v>
      </c>
      <c r="M314" s="77"/>
      <c r="N314" s="72"/>
      <c r="O314" s="79" t="s">
        <v>331</v>
      </c>
      <c r="P314" s="81">
        <v>43596.71476851852</v>
      </c>
      <c r="Q314" s="79" t="s">
        <v>385</v>
      </c>
      <c r="R314" s="79"/>
      <c r="S314" s="79"/>
      <c r="T314" s="79" t="s">
        <v>597</v>
      </c>
      <c r="U314" s="83" t="s">
        <v>663</v>
      </c>
      <c r="V314" s="83" t="s">
        <v>663</v>
      </c>
      <c r="W314" s="81">
        <v>43596.71476851852</v>
      </c>
      <c r="X314" s="83" t="s">
        <v>848</v>
      </c>
      <c r="Y314" s="79"/>
      <c r="Z314" s="79"/>
      <c r="AA314" s="85" t="s">
        <v>1089</v>
      </c>
      <c r="AB314" s="85" t="s">
        <v>1088</v>
      </c>
      <c r="AC314" s="79" t="b">
        <v>0</v>
      </c>
      <c r="AD314" s="79">
        <v>5</v>
      </c>
      <c r="AE314" s="85" t="s">
        <v>1245</v>
      </c>
      <c r="AF314" s="79" t="b">
        <v>0</v>
      </c>
      <c r="AG314" s="79" t="s">
        <v>1250</v>
      </c>
      <c r="AH314" s="79"/>
      <c r="AI314" s="85" t="s">
        <v>1243</v>
      </c>
      <c r="AJ314" s="79" t="b">
        <v>0</v>
      </c>
      <c r="AK314" s="79">
        <v>3</v>
      </c>
      <c r="AL314" s="85" t="s">
        <v>1243</v>
      </c>
      <c r="AM314" s="79" t="s">
        <v>1258</v>
      </c>
      <c r="AN314" s="79" t="b">
        <v>0</v>
      </c>
      <c r="AO314" s="85" t="s">
        <v>1088</v>
      </c>
      <c r="AP314" s="79" t="s">
        <v>176</v>
      </c>
      <c r="AQ314" s="79">
        <v>0</v>
      </c>
      <c r="AR314" s="79">
        <v>0</v>
      </c>
      <c r="AS314" s="79"/>
      <c r="AT314" s="79"/>
      <c r="AU314" s="79"/>
      <c r="AV314" s="79"/>
      <c r="AW314" s="79"/>
      <c r="AX314" s="79"/>
      <c r="AY314" s="79"/>
      <c r="AZ314" s="79"/>
      <c r="BA314">
        <v>11</v>
      </c>
      <c r="BB314" s="78" t="str">
        <f>REPLACE(INDEX(GroupVertices[Group],MATCH(Edges[[#This Row],[Vertex 1]],GroupVertices[Vertex],0)),1,1,"")</f>
        <v>1</v>
      </c>
      <c r="BC314" s="78" t="str">
        <f>REPLACE(INDEX(GroupVertices[Group],MATCH(Edges[[#This Row],[Vertex 2]],GroupVertices[Vertex],0)),1,1,"")</f>
        <v>3</v>
      </c>
      <c r="BD314" s="48"/>
      <c r="BE314" s="49"/>
      <c r="BF314" s="48"/>
      <c r="BG314" s="49"/>
      <c r="BH314" s="48"/>
      <c r="BI314" s="49"/>
      <c r="BJ314" s="48"/>
      <c r="BK314" s="49"/>
      <c r="BL314" s="48"/>
    </row>
    <row r="315" spans="1:64" ht="15">
      <c r="A315" s="64" t="s">
        <v>259</v>
      </c>
      <c r="B315" s="64" t="s">
        <v>241</v>
      </c>
      <c r="C315" s="65" t="s">
        <v>2929</v>
      </c>
      <c r="D315" s="66">
        <v>8.833333333333332</v>
      </c>
      <c r="E315" s="67" t="s">
        <v>136</v>
      </c>
      <c r="F315" s="68">
        <v>28.231884057971016</v>
      </c>
      <c r="G315" s="65"/>
      <c r="H315" s="69"/>
      <c r="I315" s="70"/>
      <c r="J315" s="70"/>
      <c r="K315" s="34" t="s">
        <v>66</v>
      </c>
      <c r="L315" s="77">
        <v>315</v>
      </c>
      <c r="M315" s="77"/>
      <c r="N315" s="72"/>
      <c r="O315" s="79" t="s">
        <v>331</v>
      </c>
      <c r="P315" s="81">
        <v>43596.714780092596</v>
      </c>
      <c r="Q315" s="79" t="s">
        <v>394</v>
      </c>
      <c r="R315" s="79"/>
      <c r="S315" s="79"/>
      <c r="T315" s="79" t="s">
        <v>596</v>
      </c>
      <c r="U315" s="83" t="s">
        <v>668</v>
      </c>
      <c r="V315" s="83" t="s">
        <v>668</v>
      </c>
      <c r="W315" s="81">
        <v>43596.714780092596</v>
      </c>
      <c r="X315" s="83" t="s">
        <v>862</v>
      </c>
      <c r="Y315" s="79"/>
      <c r="Z315" s="79"/>
      <c r="AA315" s="85" t="s">
        <v>1103</v>
      </c>
      <c r="AB315" s="85" t="s">
        <v>1089</v>
      </c>
      <c r="AC315" s="79" t="b">
        <v>0</v>
      </c>
      <c r="AD315" s="79">
        <v>9</v>
      </c>
      <c r="AE315" s="85" t="s">
        <v>1245</v>
      </c>
      <c r="AF315" s="79" t="b">
        <v>0</v>
      </c>
      <c r="AG315" s="79" t="s">
        <v>1250</v>
      </c>
      <c r="AH315" s="79"/>
      <c r="AI315" s="85" t="s">
        <v>1243</v>
      </c>
      <c r="AJ315" s="79" t="b">
        <v>0</v>
      </c>
      <c r="AK315" s="79">
        <v>7</v>
      </c>
      <c r="AL315" s="85" t="s">
        <v>1243</v>
      </c>
      <c r="AM315" s="79" t="s">
        <v>1258</v>
      </c>
      <c r="AN315" s="79" t="b">
        <v>0</v>
      </c>
      <c r="AO315" s="85" t="s">
        <v>1089</v>
      </c>
      <c r="AP315" s="79" t="s">
        <v>176</v>
      </c>
      <c r="AQ315" s="79">
        <v>0</v>
      </c>
      <c r="AR315" s="79">
        <v>0</v>
      </c>
      <c r="AS315" s="79"/>
      <c r="AT315" s="79"/>
      <c r="AU315" s="79"/>
      <c r="AV315" s="79"/>
      <c r="AW315" s="79"/>
      <c r="AX315" s="79"/>
      <c r="AY315" s="79"/>
      <c r="AZ315" s="79"/>
      <c r="BA315">
        <v>11</v>
      </c>
      <c r="BB315" s="78" t="str">
        <f>REPLACE(INDEX(GroupVertices[Group],MATCH(Edges[[#This Row],[Vertex 1]],GroupVertices[Vertex],0)),1,1,"")</f>
        <v>1</v>
      </c>
      <c r="BC315" s="78" t="str">
        <f>REPLACE(INDEX(GroupVertices[Group],MATCH(Edges[[#This Row],[Vertex 2]],GroupVertices[Vertex],0)),1,1,"")</f>
        <v>3</v>
      </c>
      <c r="BD315" s="48"/>
      <c r="BE315" s="49"/>
      <c r="BF315" s="48"/>
      <c r="BG315" s="49"/>
      <c r="BH315" s="48"/>
      <c r="BI315" s="49"/>
      <c r="BJ315" s="48"/>
      <c r="BK315" s="49"/>
      <c r="BL315" s="48"/>
    </row>
    <row r="316" spans="1:64" ht="15">
      <c r="A316" s="64" t="s">
        <v>264</v>
      </c>
      <c r="B316" s="64" t="s">
        <v>259</v>
      </c>
      <c r="C316" s="65" t="s">
        <v>2928</v>
      </c>
      <c r="D316" s="66">
        <v>3</v>
      </c>
      <c r="E316" s="67" t="s">
        <v>132</v>
      </c>
      <c r="F316" s="68">
        <v>32</v>
      </c>
      <c r="G316" s="65"/>
      <c r="H316" s="69"/>
      <c r="I316" s="70"/>
      <c r="J316" s="70"/>
      <c r="K316" s="34" t="s">
        <v>66</v>
      </c>
      <c r="L316" s="77">
        <v>316</v>
      </c>
      <c r="M316" s="77"/>
      <c r="N316" s="72"/>
      <c r="O316" s="79" t="s">
        <v>331</v>
      </c>
      <c r="P316" s="81">
        <v>43596.68680555555</v>
      </c>
      <c r="Q316" s="79" t="s">
        <v>346</v>
      </c>
      <c r="R316" s="79"/>
      <c r="S316" s="79"/>
      <c r="T316" s="79" t="s">
        <v>579</v>
      </c>
      <c r="U316" s="79"/>
      <c r="V316" s="83" t="s">
        <v>754</v>
      </c>
      <c r="W316" s="81">
        <v>43596.68680555555</v>
      </c>
      <c r="X316" s="83" t="s">
        <v>881</v>
      </c>
      <c r="Y316" s="79"/>
      <c r="Z316" s="79"/>
      <c r="AA316" s="85" t="s">
        <v>1122</v>
      </c>
      <c r="AB316" s="79"/>
      <c r="AC316" s="79" t="b">
        <v>0</v>
      </c>
      <c r="AD316" s="79">
        <v>0</v>
      </c>
      <c r="AE316" s="85" t="s">
        <v>1243</v>
      </c>
      <c r="AF316" s="79" t="b">
        <v>0</v>
      </c>
      <c r="AG316" s="79" t="s">
        <v>1250</v>
      </c>
      <c r="AH316" s="79"/>
      <c r="AI316" s="85" t="s">
        <v>1243</v>
      </c>
      <c r="AJ316" s="79" t="b">
        <v>0</v>
      </c>
      <c r="AK316" s="79">
        <v>7</v>
      </c>
      <c r="AL316" s="85" t="s">
        <v>1101</v>
      </c>
      <c r="AM316" s="79" t="s">
        <v>1259</v>
      </c>
      <c r="AN316" s="79" t="b">
        <v>0</v>
      </c>
      <c r="AO316" s="85" t="s">
        <v>1101</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1</v>
      </c>
      <c r="BD316" s="48">
        <v>0</v>
      </c>
      <c r="BE316" s="49">
        <v>0</v>
      </c>
      <c r="BF316" s="48">
        <v>0</v>
      </c>
      <c r="BG316" s="49">
        <v>0</v>
      </c>
      <c r="BH316" s="48">
        <v>0</v>
      </c>
      <c r="BI316" s="49">
        <v>0</v>
      </c>
      <c r="BJ316" s="48">
        <v>21</v>
      </c>
      <c r="BK316" s="49">
        <v>100</v>
      </c>
      <c r="BL316" s="48">
        <v>21</v>
      </c>
    </row>
    <row r="317" spans="1:64" ht="15">
      <c r="A317" s="64" t="s">
        <v>244</v>
      </c>
      <c r="B317" s="64" t="s">
        <v>264</v>
      </c>
      <c r="C317" s="65" t="s">
        <v>2928</v>
      </c>
      <c r="D317" s="66">
        <v>3</v>
      </c>
      <c r="E317" s="67" t="s">
        <v>132</v>
      </c>
      <c r="F317" s="68">
        <v>32</v>
      </c>
      <c r="G317" s="65"/>
      <c r="H317" s="69"/>
      <c r="I317" s="70"/>
      <c r="J317" s="70"/>
      <c r="K317" s="34" t="s">
        <v>65</v>
      </c>
      <c r="L317" s="77">
        <v>317</v>
      </c>
      <c r="M317" s="77"/>
      <c r="N317" s="72"/>
      <c r="O317" s="79" t="s">
        <v>331</v>
      </c>
      <c r="P317" s="81">
        <v>43596.71574074074</v>
      </c>
      <c r="Q317" s="79" t="s">
        <v>393</v>
      </c>
      <c r="R317" s="79"/>
      <c r="S317" s="79"/>
      <c r="T317" s="79" t="s">
        <v>241</v>
      </c>
      <c r="U317" s="79"/>
      <c r="V317" s="83" t="s">
        <v>735</v>
      </c>
      <c r="W317" s="81">
        <v>43596.71574074074</v>
      </c>
      <c r="X317" s="83" t="s">
        <v>870</v>
      </c>
      <c r="Y317" s="79"/>
      <c r="Z317" s="79"/>
      <c r="AA317" s="85" t="s">
        <v>1111</v>
      </c>
      <c r="AB317" s="79"/>
      <c r="AC317" s="79" t="b">
        <v>0</v>
      </c>
      <c r="AD317" s="79">
        <v>0</v>
      </c>
      <c r="AE317" s="85" t="s">
        <v>1243</v>
      </c>
      <c r="AF317" s="79" t="b">
        <v>0</v>
      </c>
      <c r="AG317" s="79" t="s">
        <v>1250</v>
      </c>
      <c r="AH317" s="79"/>
      <c r="AI317" s="85" t="s">
        <v>1243</v>
      </c>
      <c r="AJ317" s="79" t="b">
        <v>0</v>
      </c>
      <c r="AK317" s="79">
        <v>7</v>
      </c>
      <c r="AL317" s="85" t="s">
        <v>1103</v>
      </c>
      <c r="AM317" s="79" t="s">
        <v>1259</v>
      </c>
      <c r="AN317" s="79" t="b">
        <v>0</v>
      </c>
      <c r="AO317" s="85" t="s">
        <v>1103</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3</v>
      </c>
      <c r="BD317" s="48"/>
      <c r="BE317" s="49"/>
      <c r="BF317" s="48"/>
      <c r="BG317" s="49"/>
      <c r="BH317" s="48"/>
      <c r="BI317" s="49"/>
      <c r="BJ317" s="48"/>
      <c r="BK317" s="49"/>
      <c r="BL317" s="48"/>
    </row>
    <row r="318" spans="1:64" ht="15">
      <c r="A318" s="64" t="s">
        <v>263</v>
      </c>
      <c r="B318" s="64" t="s">
        <v>264</v>
      </c>
      <c r="C318" s="65" t="s">
        <v>2928</v>
      </c>
      <c r="D318" s="66">
        <v>3</v>
      </c>
      <c r="E318" s="67" t="s">
        <v>132</v>
      </c>
      <c r="F318" s="68">
        <v>32</v>
      </c>
      <c r="G318" s="65"/>
      <c r="H318" s="69"/>
      <c r="I318" s="70"/>
      <c r="J318" s="70"/>
      <c r="K318" s="34" t="s">
        <v>65</v>
      </c>
      <c r="L318" s="77">
        <v>318</v>
      </c>
      <c r="M318" s="77"/>
      <c r="N318" s="72"/>
      <c r="O318" s="79" t="s">
        <v>331</v>
      </c>
      <c r="P318" s="81">
        <v>43598.40377314815</v>
      </c>
      <c r="Q318" s="79" t="s">
        <v>393</v>
      </c>
      <c r="R318" s="79"/>
      <c r="S318" s="79"/>
      <c r="T318" s="79" t="s">
        <v>241</v>
      </c>
      <c r="U318" s="79"/>
      <c r="V318" s="83" t="s">
        <v>753</v>
      </c>
      <c r="W318" s="81">
        <v>43598.40377314815</v>
      </c>
      <c r="X318" s="83" t="s">
        <v>876</v>
      </c>
      <c r="Y318" s="79"/>
      <c r="Z318" s="79"/>
      <c r="AA318" s="85" t="s">
        <v>1117</v>
      </c>
      <c r="AB318" s="79"/>
      <c r="AC318" s="79" t="b">
        <v>0</v>
      </c>
      <c r="AD318" s="79">
        <v>0</v>
      </c>
      <c r="AE318" s="85" t="s">
        <v>1243</v>
      </c>
      <c r="AF318" s="79" t="b">
        <v>0</v>
      </c>
      <c r="AG318" s="79" t="s">
        <v>1250</v>
      </c>
      <c r="AH318" s="79"/>
      <c r="AI318" s="85" t="s">
        <v>1243</v>
      </c>
      <c r="AJ318" s="79" t="b">
        <v>0</v>
      </c>
      <c r="AK318" s="79">
        <v>7</v>
      </c>
      <c r="AL318" s="85" t="s">
        <v>1103</v>
      </c>
      <c r="AM318" s="79" t="s">
        <v>1259</v>
      </c>
      <c r="AN318" s="79" t="b">
        <v>0</v>
      </c>
      <c r="AO318" s="85" t="s">
        <v>1103</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3</v>
      </c>
      <c r="BD318" s="48"/>
      <c r="BE318" s="49"/>
      <c r="BF318" s="48"/>
      <c r="BG318" s="49"/>
      <c r="BH318" s="48"/>
      <c r="BI318" s="49"/>
      <c r="BJ318" s="48"/>
      <c r="BK318" s="49"/>
      <c r="BL318" s="48"/>
    </row>
    <row r="319" spans="1:64" ht="15">
      <c r="A319" s="64" t="s">
        <v>243</v>
      </c>
      <c r="B319" s="64" t="s">
        <v>264</v>
      </c>
      <c r="C319" s="65" t="s">
        <v>2928</v>
      </c>
      <c r="D319" s="66">
        <v>3</v>
      </c>
      <c r="E319" s="67" t="s">
        <v>132</v>
      </c>
      <c r="F319" s="68">
        <v>32</v>
      </c>
      <c r="G319" s="65"/>
      <c r="H319" s="69"/>
      <c r="I319" s="70"/>
      <c r="J319" s="70"/>
      <c r="K319" s="34" t="s">
        <v>65</v>
      </c>
      <c r="L319" s="77">
        <v>319</v>
      </c>
      <c r="M319" s="77"/>
      <c r="N319" s="72"/>
      <c r="O319" s="79" t="s">
        <v>331</v>
      </c>
      <c r="P319" s="81">
        <v>43596.749189814815</v>
      </c>
      <c r="Q319" s="79" t="s">
        <v>393</v>
      </c>
      <c r="R319" s="79"/>
      <c r="S319" s="79"/>
      <c r="T319" s="79" t="s">
        <v>241</v>
      </c>
      <c r="U319" s="79"/>
      <c r="V319" s="83" t="s">
        <v>734</v>
      </c>
      <c r="W319" s="81">
        <v>43596.749189814815</v>
      </c>
      <c r="X319" s="83" t="s">
        <v>877</v>
      </c>
      <c r="Y319" s="79"/>
      <c r="Z319" s="79"/>
      <c r="AA319" s="85" t="s">
        <v>1118</v>
      </c>
      <c r="AB319" s="79"/>
      <c r="AC319" s="79" t="b">
        <v>0</v>
      </c>
      <c r="AD319" s="79">
        <v>0</v>
      </c>
      <c r="AE319" s="85" t="s">
        <v>1243</v>
      </c>
      <c r="AF319" s="79" t="b">
        <v>0</v>
      </c>
      <c r="AG319" s="79" t="s">
        <v>1250</v>
      </c>
      <c r="AH319" s="79"/>
      <c r="AI319" s="85" t="s">
        <v>1243</v>
      </c>
      <c r="AJ319" s="79" t="b">
        <v>0</v>
      </c>
      <c r="AK319" s="79">
        <v>7</v>
      </c>
      <c r="AL319" s="85" t="s">
        <v>1103</v>
      </c>
      <c r="AM319" s="79" t="s">
        <v>1259</v>
      </c>
      <c r="AN319" s="79" t="b">
        <v>0</v>
      </c>
      <c r="AO319" s="85" t="s">
        <v>1103</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3</v>
      </c>
      <c r="BC319" s="78" t="str">
        <f>REPLACE(INDEX(GroupVertices[Group],MATCH(Edges[[#This Row],[Vertex 2]],GroupVertices[Vertex],0)),1,1,"")</f>
        <v>3</v>
      </c>
      <c r="BD319" s="48"/>
      <c r="BE319" s="49"/>
      <c r="BF319" s="48"/>
      <c r="BG319" s="49"/>
      <c r="BH319" s="48"/>
      <c r="BI319" s="49"/>
      <c r="BJ319" s="48"/>
      <c r="BK319" s="49"/>
      <c r="BL319" s="48"/>
    </row>
    <row r="320" spans="1:64" ht="15">
      <c r="A320" s="64" t="s">
        <v>259</v>
      </c>
      <c r="B320" s="64" t="s">
        <v>264</v>
      </c>
      <c r="C320" s="65" t="s">
        <v>2928</v>
      </c>
      <c r="D320" s="66">
        <v>3</v>
      </c>
      <c r="E320" s="67" t="s">
        <v>132</v>
      </c>
      <c r="F320" s="68">
        <v>32</v>
      </c>
      <c r="G320" s="65"/>
      <c r="H320" s="69"/>
      <c r="I320" s="70"/>
      <c r="J320" s="70"/>
      <c r="K320" s="34" t="s">
        <v>66</v>
      </c>
      <c r="L320" s="77">
        <v>320</v>
      </c>
      <c r="M320" s="77"/>
      <c r="N320" s="72"/>
      <c r="O320" s="79" t="s">
        <v>331</v>
      </c>
      <c r="P320" s="81">
        <v>43596.714780092596</v>
      </c>
      <c r="Q320" s="79" t="s">
        <v>394</v>
      </c>
      <c r="R320" s="79"/>
      <c r="S320" s="79"/>
      <c r="T320" s="79" t="s">
        <v>596</v>
      </c>
      <c r="U320" s="83" t="s">
        <v>668</v>
      </c>
      <c r="V320" s="83" t="s">
        <v>668</v>
      </c>
      <c r="W320" s="81">
        <v>43596.714780092596</v>
      </c>
      <c r="X320" s="83" t="s">
        <v>862</v>
      </c>
      <c r="Y320" s="79"/>
      <c r="Z320" s="79"/>
      <c r="AA320" s="85" t="s">
        <v>1103</v>
      </c>
      <c r="AB320" s="85" t="s">
        <v>1089</v>
      </c>
      <c r="AC320" s="79" t="b">
        <v>0</v>
      </c>
      <c r="AD320" s="79">
        <v>9</v>
      </c>
      <c r="AE320" s="85" t="s">
        <v>1245</v>
      </c>
      <c r="AF320" s="79" t="b">
        <v>0</v>
      </c>
      <c r="AG320" s="79" t="s">
        <v>1250</v>
      </c>
      <c r="AH320" s="79"/>
      <c r="AI320" s="85" t="s">
        <v>1243</v>
      </c>
      <c r="AJ320" s="79" t="b">
        <v>0</v>
      </c>
      <c r="AK320" s="79">
        <v>7</v>
      </c>
      <c r="AL320" s="85" t="s">
        <v>1243</v>
      </c>
      <c r="AM320" s="79" t="s">
        <v>1258</v>
      </c>
      <c r="AN320" s="79" t="b">
        <v>0</v>
      </c>
      <c r="AO320" s="85" t="s">
        <v>1089</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3</v>
      </c>
      <c r="BD320" s="48"/>
      <c r="BE320" s="49"/>
      <c r="BF320" s="48"/>
      <c r="BG320" s="49"/>
      <c r="BH320" s="48"/>
      <c r="BI320" s="49"/>
      <c r="BJ320" s="48"/>
      <c r="BK320" s="49"/>
      <c r="BL320" s="48"/>
    </row>
    <row r="321" spans="1:64" ht="15">
      <c r="A321" s="64" t="s">
        <v>244</v>
      </c>
      <c r="B321" s="64" t="s">
        <v>243</v>
      </c>
      <c r="C321" s="65" t="s">
        <v>2928</v>
      </c>
      <c r="D321" s="66">
        <v>3</v>
      </c>
      <c r="E321" s="67" t="s">
        <v>132</v>
      </c>
      <c r="F321" s="68">
        <v>32</v>
      </c>
      <c r="G321" s="65"/>
      <c r="H321" s="69"/>
      <c r="I321" s="70"/>
      <c r="J321" s="70"/>
      <c r="K321" s="34" t="s">
        <v>66</v>
      </c>
      <c r="L321" s="77">
        <v>321</v>
      </c>
      <c r="M321" s="77"/>
      <c r="N321" s="72"/>
      <c r="O321" s="79" t="s">
        <v>331</v>
      </c>
      <c r="P321" s="81">
        <v>43596.71574074074</v>
      </c>
      <c r="Q321" s="79" t="s">
        <v>393</v>
      </c>
      <c r="R321" s="79"/>
      <c r="S321" s="79"/>
      <c r="T321" s="79" t="s">
        <v>241</v>
      </c>
      <c r="U321" s="79"/>
      <c r="V321" s="83" t="s">
        <v>735</v>
      </c>
      <c r="W321" s="81">
        <v>43596.71574074074</v>
      </c>
      <c r="X321" s="83" t="s">
        <v>870</v>
      </c>
      <c r="Y321" s="79"/>
      <c r="Z321" s="79"/>
      <c r="AA321" s="85" t="s">
        <v>1111</v>
      </c>
      <c r="AB321" s="79"/>
      <c r="AC321" s="79" t="b">
        <v>0</v>
      </c>
      <c r="AD321" s="79">
        <v>0</v>
      </c>
      <c r="AE321" s="85" t="s">
        <v>1243</v>
      </c>
      <c r="AF321" s="79" t="b">
        <v>0</v>
      </c>
      <c r="AG321" s="79" t="s">
        <v>1250</v>
      </c>
      <c r="AH321" s="79"/>
      <c r="AI321" s="85" t="s">
        <v>1243</v>
      </c>
      <c r="AJ321" s="79" t="b">
        <v>0</v>
      </c>
      <c r="AK321" s="79">
        <v>7</v>
      </c>
      <c r="AL321" s="85" t="s">
        <v>1103</v>
      </c>
      <c r="AM321" s="79" t="s">
        <v>1259</v>
      </c>
      <c r="AN321" s="79" t="b">
        <v>0</v>
      </c>
      <c r="AO321" s="85" t="s">
        <v>1103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3</v>
      </c>
      <c r="BD321" s="48"/>
      <c r="BE321" s="49"/>
      <c r="BF321" s="48"/>
      <c r="BG321" s="49"/>
      <c r="BH321" s="48"/>
      <c r="BI321" s="49"/>
      <c r="BJ321" s="48"/>
      <c r="BK321" s="49"/>
      <c r="BL321" s="48"/>
    </row>
    <row r="322" spans="1:64" ht="15">
      <c r="A322" s="64" t="s">
        <v>263</v>
      </c>
      <c r="B322" s="64" t="s">
        <v>243</v>
      </c>
      <c r="C322" s="65" t="s">
        <v>2928</v>
      </c>
      <c r="D322" s="66">
        <v>3</v>
      </c>
      <c r="E322" s="67" t="s">
        <v>132</v>
      </c>
      <c r="F322" s="68">
        <v>32</v>
      </c>
      <c r="G322" s="65"/>
      <c r="H322" s="69"/>
      <c r="I322" s="70"/>
      <c r="J322" s="70"/>
      <c r="K322" s="34" t="s">
        <v>66</v>
      </c>
      <c r="L322" s="77">
        <v>322</v>
      </c>
      <c r="M322" s="77"/>
      <c r="N322" s="72"/>
      <c r="O322" s="79" t="s">
        <v>331</v>
      </c>
      <c r="P322" s="81">
        <v>43598.40377314815</v>
      </c>
      <c r="Q322" s="79" t="s">
        <v>393</v>
      </c>
      <c r="R322" s="79"/>
      <c r="S322" s="79"/>
      <c r="T322" s="79" t="s">
        <v>241</v>
      </c>
      <c r="U322" s="79"/>
      <c r="V322" s="83" t="s">
        <v>753</v>
      </c>
      <c r="W322" s="81">
        <v>43598.40377314815</v>
      </c>
      <c r="X322" s="83" t="s">
        <v>876</v>
      </c>
      <c r="Y322" s="79"/>
      <c r="Z322" s="79"/>
      <c r="AA322" s="85" t="s">
        <v>1117</v>
      </c>
      <c r="AB322" s="79"/>
      <c r="AC322" s="79" t="b">
        <v>0</v>
      </c>
      <c r="AD322" s="79">
        <v>0</v>
      </c>
      <c r="AE322" s="85" t="s">
        <v>1243</v>
      </c>
      <c r="AF322" s="79" t="b">
        <v>0</v>
      </c>
      <c r="AG322" s="79" t="s">
        <v>1250</v>
      </c>
      <c r="AH322" s="79"/>
      <c r="AI322" s="85" t="s">
        <v>1243</v>
      </c>
      <c r="AJ322" s="79" t="b">
        <v>0</v>
      </c>
      <c r="AK322" s="79">
        <v>7</v>
      </c>
      <c r="AL322" s="85" t="s">
        <v>1103</v>
      </c>
      <c r="AM322" s="79" t="s">
        <v>1259</v>
      </c>
      <c r="AN322" s="79" t="b">
        <v>0</v>
      </c>
      <c r="AO322" s="85" t="s">
        <v>1103</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3</v>
      </c>
      <c r="BC322" s="78" t="str">
        <f>REPLACE(INDEX(GroupVertices[Group],MATCH(Edges[[#This Row],[Vertex 2]],GroupVertices[Vertex],0)),1,1,"")</f>
        <v>3</v>
      </c>
      <c r="BD322" s="48"/>
      <c r="BE322" s="49"/>
      <c r="BF322" s="48"/>
      <c r="BG322" s="49"/>
      <c r="BH322" s="48"/>
      <c r="BI322" s="49"/>
      <c r="BJ322" s="48"/>
      <c r="BK322" s="49"/>
      <c r="BL322" s="48"/>
    </row>
    <row r="323" spans="1:64" ht="15">
      <c r="A323" s="64" t="s">
        <v>243</v>
      </c>
      <c r="B323" s="64" t="s">
        <v>259</v>
      </c>
      <c r="C323" s="65" t="s">
        <v>2930</v>
      </c>
      <c r="D323" s="66">
        <v>5.916666666666666</v>
      </c>
      <c r="E323" s="67" t="s">
        <v>136</v>
      </c>
      <c r="F323" s="68">
        <v>30.115942028985508</v>
      </c>
      <c r="G323" s="65"/>
      <c r="H323" s="69"/>
      <c r="I323" s="70"/>
      <c r="J323" s="70"/>
      <c r="K323" s="34" t="s">
        <v>66</v>
      </c>
      <c r="L323" s="77">
        <v>323</v>
      </c>
      <c r="M323" s="77"/>
      <c r="N323" s="72"/>
      <c r="O323" s="79" t="s">
        <v>331</v>
      </c>
      <c r="P323" s="81">
        <v>43596.41840277778</v>
      </c>
      <c r="Q323" s="79" t="s">
        <v>344</v>
      </c>
      <c r="R323" s="79"/>
      <c r="S323" s="79"/>
      <c r="T323" s="79" t="s">
        <v>578</v>
      </c>
      <c r="U323" s="79"/>
      <c r="V323" s="83" t="s">
        <v>734</v>
      </c>
      <c r="W323" s="81">
        <v>43596.41840277778</v>
      </c>
      <c r="X323" s="83" t="s">
        <v>882</v>
      </c>
      <c r="Y323" s="79"/>
      <c r="Z323" s="79"/>
      <c r="AA323" s="85" t="s">
        <v>1123</v>
      </c>
      <c r="AB323" s="79"/>
      <c r="AC323" s="79" t="b">
        <v>0</v>
      </c>
      <c r="AD323" s="79">
        <v>0</v>
      </c>
      <c r="AE323" s="85" t="s">
        <v>1243</v>
      </c>
      <c r="AF323" s="79" t="b">
        <v>0</v>
      </c>
      <c r="AG323" s="79" t="s">
        <v>1250</v>
      </c>
      <c r="AH323" s="79"/>
      <c r="AI323" s="85" t="s">
        <v>1243</v>
      </c>
      <c r="AJ323" s="79" t="b">
        <v>0</v>
      </c>
      <c r="AK323" s="79">
        <v>6</v>
      </c>
      <c r="AL323" s="85" t="s">
        <v>1099</v>
      </c>
      <c r="AM323" s="79" t="s">
        <v>1259</v>
      </c>
      <c r="AN323" s="79" t="b">
        <v>0</v>
      </c>
      <c r="AO323" s="85" t="s">
        <v>1099</v>
      </c>
      <c r="AP323" s="79" t="s">
        <v>176</v>
      </c>
      <c r="AQ323" s="79">
        <v>0</v>
      </c>
      <c r="AR323" s="79">
        <v>0</v>
      </c>
      <c r="AS323" s="79"/>
      <c r="AT323" s="79"/>
      <c r="AU323" s="79"/>
      <c r="AV323" s="79"/>
      <c r="AW323" s="79"/>
      <c r="AX323" s="79"/>
      <c r="AY323" s="79"/>
      <c r="AZ323" s="79"/>
      <c r="BA323">
        <v>6</v>
      </c>
      <c r="BB323" s="78" t="str">
        <f>REPLACE(INDEX(GroupVertices[Group],MATCH(Edges[[#This Row],[Vertex 1]],GroupVertices[Vertex],0)),1,1,"")</f>
        <v>3</v>
      </c>
      <c r="BC323" s="78" t="str">
        <f>REPLACE(INDEX(GroupVertices[Group],MATCH(Edges[[#This Row],[Vertex 2]],GroupVertices[Vertex],0)),1,1,"")</f>
        <v>1</v>
      </c>
      <c r="BD323" s="48">
        <v>0</v>
      </c>
      <c r="BE323" s="49">
        <v>0</v>
      </c>
      <c r="BF323" s="48">
        <v>0</v>
      </c>
      <c r="BG323" s="49">
        <v>0</v>
      </c>
      <c r="BH323" s="48">
        <v>0</v>
      </c>
      <c r="BI323" s="49">
        <v>0</v>
      </c>
      <c r="BJ323" s="48">
        <v>12</v>
      </c>
      <c r="BK323" s="49">
        <v>100</v>
      </c>
      <c r="BL323" s="48">
        <v>12</v>
      </c>
    </row>
    <row r="324" spans="1:64" ht="15">
      <c r="A324" s="64" t="s">
        <v>243</v>
      </c>
      <c r="B324" s="64" t="s">
        <v>259</v>
      </c>
      <c r="C324" s="65" t="s">
        <v>2930</v>
      </c>
      <c r="D324" s="66">
        <v>5.916666666666666</v>
      </c>
      <c r="E324" s="67" t="s">
        <v>136</v>
      </c>
      <c r="F324" s="68">
        <v>30.115942028985508</v>
      </c>
      <c r="G324" s="65"/>
      <c r="H324" s="69"/>
      <c r="I324" s="70"/>
      <c r="J324" s="70"/>
      <c r="K324" s="34" t="s">
        <v>66</v>
      </c>
      <c r="L324" s="77">
        <v>324</v>
      </c>
      <c r="M324" s="77"/>
      <c r="N324" s="72"/>
      <c r="O324" s="79" t="s">
        <v>331</v>
      </c>
      <c r="P324" s="81">
        <v>43596.41913194444</v>
      </c>
      <c r="Q324" s="79" t="s">
        <v>388</v>
      </c>
      <c r="R324" s="79"/>
      <c r="S324" s="79"/>
      <c r="T324" s="79" t="s">
        <v>596</v>
      </c>
      <c r="U324" s="79"/>
      <c r="V324" s="83" t="s">
        <v>734</v>
      </c>
      <c r="W324" s="81">
        <v>43596.41913194444</v>
      </c>
      <c r="X324" s="83" t="s">
        <v>856</v>
      </c>
      <c r="Y324" s="79"/>
      <c r="Z324" s="79"/>
      <c r="AA324" s="85" t="s">
        <v>1097</v>
      </c>
      <c r="AB324" s="79"/>
      <c r="AC324" s="79" t="b">
        <v>0</v>
      </c>
      <c r="AD324" s="79">
        <v>0</v>
      </c>
      <c r="AE324" s="85" t="s">
        <v>1243</v>
      </c>
      <c r="AF324" s="79" t="b">
        <v>1</v>
      </c>
      <c r="AG324" s="79" t="s">
        <v>1250</v>
      </c>
      <c r="AH324" s="79"/>
      <c r="AI324" s="85" t="s">
        <v>1254</v>
      </c>
      <c r="AJ324" s="79" t="b">
        <v>0</v>
      </c>
      <c r="AK324" s="79">
        <v>4</v>
      </c>
      <c r="AL324" s="85" t="s">
        <v>1098</v>
      </c>
      <c r="AM324" s="79" t="s">
        <v>1259</v>
      </c>
      <c r="AN324" s="79" t="b">
        <v>0</v>
      </c>
      <c r="AO324" s="85" t="s">
        <v>1098</v>
      </c>
      <c r="AP324" s="79" t="s">
        <v>176</v>
      </c>
      <c r="AQ324" s="79">
        <v>0</v>
      </c>
      <c r="AR324" s="79">
        <v>0</v>
      </c>
      <c r="AS324" s="79"/>
      <c r="AT324" s="79"/>
      <c r="AU324" s="79"/>
      <c r="AV324" s="79"/>
      <c r="AW324" s="79"/>
      <c r="AX324" s="79"/>
      <c r="AY324" s="79"/>
      <c r="AZ324" s="79"/>
      <c r="BA324">
        <v>6</v>
      </c>
      <c r="BB324" s="78" t="str">
        <f>REPLACE(INDEX(GroupVertices[Group],MATCH(Edges[[#This Row],[Vertex 1]],GroupVertices[Vertex],0)),1,1,"")</f>
        <v>3</v>
      </c>
      <c r="BC324" s="78" t="str">
        <f>REPLACE(INDEX(GroupVertices[Group],MATCH(Edges[[#This Row],[Vertex 2]],GroupVertices[Vertex],0)),1,1,"")</f>
        <v>1</v>
      </c>
      <c r="BD324" s="48"/>
      <c r="BE324" s="49"/>
      <c r="BF324" s="48"/>
      <c r="BG324" s="49"/>
      <c r="BH324" s="48"/>
      <c r="BI324" s="49"/>
      <c r="BJ324" s="48"/>
      <c r="BK324" s="49"/>
      <c r="BL324" s="48"/>
    </row>
    <row r="325" spans="1:64" ht="15">
      <c r="A325" s="64" t="s">
        <v>243</v>
      </c>
      <c r="B325" s="64" t="s">
        <v>259</v>
      </c>
      <c r="C325" s="65" t="s">
        <v>2930</v>
      </c>
      <c r="D325" s="66">
        <v>5.916666666666666</v>
      </c>
      <c r="E325" s="67" t="s">
        <v>136</v>
      </c>
      <c r="F325" s="68">
        <v>30.115942028985508</v>
      </c>
      <c r="G325" s="65"/>
      <c r="H325" s="69"/>
      <c r="I325" s="70"/>
      <c r="J325" s="70"/>
      <c r="K325" s="34" t="s">
        <v>66</v>
      </c>
      <c r="L325" s="77">
        <v>325</v>
      </c>
      <c r="M325" s="77"/>
      <c r="N325" s="72"/>
      <c r="O325" s="79" t="s">
        <v>331</v>
      </c>
      <c r="P325" s="81">
        <v>43596.46738425926</v>
      </c>
      <c r="Q325" s="79" t="s">
        <v>345</v>
      </c>
      <c r="R325" s="79"/>
      <c r="S325" s="79"/>
      <c r="T325" s="79" t="s">
        <v>241</v>
      </c>
      <c r="U325" s="79"/>
      <c r="V325" s="83" t="s">
        <v>734</v>
      </c>
      <c r="W325" s="81">
        <v>43596.46738425926</v>
      </c>
      <c r="X325" s="83" t="s">
        <v>791</v>
      </c>
      <c r="Y325" s="79"/>
      <c r="Z325" s="79"/>
      <c r="AA325" s="85" t="s">
        <v>1032</v>
      </c>
      <c r="AB325" s="79"/>
      <c r="AC325" s="79" t="b">
        <v>0</v>
      </c>
      <c r="AD325" s="79">
        <v>0</v>
      </c>
      <c r="AE325" s="85" t="s">
        <v>1243</v>
      </c>
      <c r="AF325" s="79" t="b">
        <v>0</v>
      </c>
      <c r="AG325" s="79" t="s">
        <v>1250</v>
      </c>
      <c r="AH325" s="79"/>
      <c r="AI325" s="85" t="s">
        <v>1243</v>
      </c>
      <c r="AJ325" s="79" t="b">
        <v>0</v>
      </c>
      <c r="AK325" s="79">
        <v>9</v>
      </c>
      <c r="AL325" s="85" t="s">
        <v>1120</v>
      </c>
      <c r="AM325" s="79" t="s">
        <v>1259</v>
      </c>
      <c r="AN325" s="79" t="b">
        <v>0</v>
      </c>
      <c r="AO325" s="85" t="s">
        <v>1120</v>
      </c>
      <c r="AP325" s="79" t="s">
        <v>176</v>
      </c>
      <c r="AQ325" s="79">
        <v>0</v>
      </c>
      <c r="AR325" s="79">
        <v>0</v>
      </c>
      <c r="AS325" s="79"/>
      <c r="AT325" s="79"/>
      <c r="AU325" s="79"/>
      <c r="AV325" s="79"/>
      <c r="AW325" s="79"/>
      <c r="AX325" s="79"/>
      <c r="AY325" s="79"/>
      <c r="AZ325" s="79"/>
      <c r="BA325">
        <v>6</v>
      </c>
      <c r="BB325" s="78" t="str">
        <f>REPLACE(INDEX(GroupVertices[Group],MATCH(Edges[[#This Row],[Vertex 1]],GroupVertices[Vertex],0)),1,1,"")</f>
        <v>3</v>
      </c>
      <c r="BC325" s="78" t="str">
        <f>REPLACE(INDEX(GroupVertices[Group],MATCH(Edges[[#This Row],[Vertex 2]],GroupVertices[Vertex],0)),1,1,"")</f>
        <v>1</v>
      </c>
      <c r="BD325" s="48">
        <v>0</v>
      </c>
      <c r="BE325" s="49">
        <v>0</v>
      </c>
      <c r="BF325" s="48">
        <v>0</v>
      </c>
      <c r="BG325" s="49">
        <v>0</v>
      </c>
      <c r="BH325" s="48">
        <v>0</v>
      </c>
      <c r="BI325" s="49">
        <v>0</v>
      </c>
      <c r="BJ325" s="48">
        <v>19</v>
      </c>
      <c r="BK325" s="49">
        <v>100</v>
      </c>
      <c r="BL325" s="48">
        <v>19</v>
      </c>
    </row>
    <row r="326" spans="1:64" ht="15">
      <c r="A326" s="64" t="s">
        <v>243</v>
      </c>
      <c r="B326" s="64" t="s">
        <v>259</v>
      </c>
      <c r="C326" s="65" t="s">
        <v>2930</v>
      </c>
      <c r="D326" s="66">
        <v>5.916666666666666</v>
      </c>
      <c r="E326" s="67" t="s">
        <v>136</v>
      </c>
      <c r="F326" s="68">
        <v>30.115942028985508</v>
      </c>
      <c r="G326" s="65"/>
      <c r="H326" s="69"/>
      <c r="I326" s="70"/>
      <c r="J326" s="70"/>
      <c r="K326" s="34" t="s">
        <v>66</v>
      </c>
      <c r="L326" s="77">
        <v>326</v>
      </c>
      <c r="M326" s="77"/>
      <c r="N326" s="72"/>
      <c r="O326" s="79" t="s">
        <v>331</v>
      </c>
      <c r="P326" s="81">
        <v>43596.74909722222</v>
      </c>
      <c r="Q326" s="79" t="s">
        <v>349</v>
      </c>
      <c r="R326" s="79"/>
      <c r="S326" s="79"/>
      <c r="T326" s="79" t="s">
        <v>241</v>
      </c>
      <c r="U326" s="79"/>
      <c r="V326" s="83" t="s">
        <v>734</v>
      </c>
      <c r="W326" s="81">
        <v>43596.74909722222</v>
      </c>
      <c r="X326" s="83" t="s">
        <v>794</v>
      </c>
      <c r="Y326" s="79"/>
      <c r="Z326" s="79"/>
      <c r="AA326" s="85" t="s">
        <v>1035</v>
      </c>
      <c r="AB326" s="79"/>
      <c r="AC326" s="79" t="b">
        <v>0</v>
      </c>
      <c r="AD326" s="79">
        <v>0</v>
      </c>
      <c r="AE326" s="85" t="s">
        <v>1243</v>
      </c>
      <c r="AF326" s="79" t="b">
        <v>0</v>
      </c>
      <c r="AG326" s="79" t="s">
        <v>1250</v>
      </c>
      <c r="AH326" s="79"/>
      <c r="AI326" s="85" t="s">
        <v>1243</v>
      </c>
      <c r="AJ326" s="79" t="b">
        <v>0</v>
      </c>
      <c r="AK326" s="79">
        <v>3</v>
      </c>
      <c r="AL326" s="85" t="s">
        <v>1089</v>
      </c>
      <c r="AM326" s="79" t="s">
        <v>1259</v>
      </c>
      <c r="AN326" s="79" t="b">
        <v>0</v>
      </c>
      <c r="AO326" s="85" t="s">
        <v>1089</v>
      </c>
      <c r="AP326" s="79" t="s">
        <v>176</v>
      </c>
      <c r="AQ326" s="79">
        <v>0</v>
      </c>
      <c r="AR326" s="79">
        <v>0</v>
      </c>
      <c r="AS326" s="79"/>
      <c r="AT326" s="79"/>
      <c r="AU326" s="79"/>
      <c r="AV326" s="79"/>
      <c r="AW326" s="79"/>
      <c r="AX326" s="79"/>
      <c r="AY326" s="79"/>
      <c r="AZ326" s="79"/>
      <c r="BA326">
        <v>6</v>
      </c>
      <c r="BB326" s="78" t="str">
        <f>REPLACE(INDEX(GroupVertices[Group],MATCH(Edges[[#This Row],[Vertex 1]],GroupVertices[Vertex],0)),1,1,"")</f>
        <v>3</v>
      </c>
      <c r="BC326" s="78" t="str">
        <f>REPLACE(INDEX(GroupVertices[Group],MATCH(Edges[[#This Row],[Vertex 2]],GroupVertices[Vertex],0)),1,1,"")</f>
        <v>1</v>
      </c>
      <c r="BD326" s="48"/>
      <c r="BE326" s="49"/>
      <c r="BF326" s="48"/>
      <c r="BG326" s="49"/>
      <c r="BH326" s="48"/>
      <c r="BI326" s="49"/>
      <c r="BJ326" s="48"/>
      <c r="BK326" s="49"/>
      <c r="BL326" s="48"/>
    </row>
    <row r="327" spans="1:64" ht="15">
      <c r="A327" s="64" t="s">
        <v>243</v>
      </c>
      <c r="B327" s="64" t="s">
        <v>244</v>
      </c>
      <c r="C327" s="65" t="s">
        <v>2928</v>
      </c>
      <c r="D327" s="66">
        <v>3</v>
      </c>
      <c r="E327" s="67" t="s">
        <v>132</v>
      </c>
      <c r="F327" s="68">
        <v>32</v>
      </c>
      <c r="G327" s="65"/>
      <c r="H327" s="69"/>
      <c r="I327" s="70"/>
      <c r="J327" s="70"/>
      <c r="K327" s="34" t="s">
        <v>66</v>
      </c>
      <c r="L327" s="77">
        <v>327</v>
      </c>
      <c r="M327" s="77"/>
      <c r="N327" s="72"/>
      <c r="O327" s="79" t="s">
        <v>331</v>
      </c>
      <c r="P327" s="81">
        <v>43596.749189814815</v>
      </c>
      <c r="Q327" s="79" t="s">
        <v>393</v>
      </c>
      <c r="R327" s="79"/>
      <c r="S327" s="79"/>
      <c r="T327" s="79" t="s">
        <v>241</v>
      </c>
      <c r="U327" s="79"/>
      <c r="V327" s="83" t="s">
        <v>734</v>
      </c>
      <c r="W327" s="81">
        <v>43596.749189814815</v>
      </c>
      <c r="X327" s="83" t="s">
        <v>877</v>
      </c>
      <c r="Y327" s="79"/>
      <c r="Z327" s="79"/>
      <c r="AA327" s="85" t="s">
        <v>1118</v>
      </c>
      <c r="AB327" s="79"/>
      <c r="AC327" s="79" t="b">
        <v>0</v>
      </c>
      <c r="AD327" s="79">
        <v>0</v>
      </c>
      <c r="AE327" s="85" t="s">
        <v>1243</v>
      </c>
      <c r="AF327" s="79" t="b">
        <v>0</v>
      </c>
      <c r="AG327" s="79" t="s">
        <v>1250</v>
      </c>
      <c r="AH327" s="79"/>
      <c r="AI327" s="85" t="s">
        <v>1243</v>
      </c>
      <c r="AJ327" s="79" t="b">
        <v>0</v>
      </c>
      <c r="AK327" s="79">
        <v>7</v>
      </c>
      <c r="AL327" s="85" t="s">
        <v>1103</v>
      </c>
      <c r="AM327" s="79" t="s">
        <v>1259</v>
      </c>
      <c r="AN327" s="79" t="b">
        <v>0</v>
      </c>
      <c r="AO327" s="85" t="s">
        <v>1103</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243</v>
      </c>
      <c r="B328" s="64" t="s">
        <v>263</v>
      </c>
      <c r="C328" s="65" t="s">
        <v>2928</v>
      </c>
      <c r="D328" s="66">
        <v>3</v>
      </c>
      <c r="E328" s="67" t="s">
        <v>132</v>
      </c>
      <c r="F328" s="68">
        <v>32</v>
      </c>
      <c r="G328" s="65"/>
      <c r="H328" s="69"/>
      <c r="I328" s="70"/>
      <c r="J328" s="70"/>
      <c r="K328" s="34" t="s">
        <v>66</v>
      </c>
      <c r="L328" s="77">
        <v>328</v>
      </c>
      <c r="M328" s="77"/>
      <c r="N328" s="72"/>
      <c r="O328" s="79" t="s">
        <v>331</v>
      </c>
      <c r="P328" s="81">
        <v>43596.749189814815</v>
      </c>
      <c r="Q328" s="79" t="s">
        <v>393</v>
      </c>
      <c r="R328" s="79"/>
      <c r="S328" s="79"/>
      <c r="T328" s="79" t="s">
        <v>241</v>
      </c>
      <c r="U328" s="79"/>
      <c r="V328" s="83" t="s">
        <v>734</v>
      </c>
      <c r="W328" s="81">
        <v>43596.749189814815</v>
      </c>
      <c r="X328" s="83" t="s">
        <v>877</v>
      </c>
      <c r="Y328" s="79"/>
      <c r="Z328" s="79"/>
      <c r="AA328" s="85" t="s">
        <v>1118</v>
      </c>
      <c r="AB328" s="79"/>
      <c r="AC328" s="79" t="b">
        <v>0</v>
      </c>
      <c r="AD328" s="79">
        <v>0</v>
      </c>
      <c r="AE328" s="85" t="s">
        <v>1243</v>
      </c>
      <c r="AF328" s="79" t="b">
        <v>0</v>
      </c>
      <c r="AG328" s="79" t="s">
        <v>1250</v>
      </c>
      <c r="AH328" s="79"/>
      <c r="AI328" s="85" t="s">
        <v>1243</v>
      </c>
      <c r="AJ328" s="79" t="b">
        <v>0</v>
      </c>
      <c r="AK328" s="79">
        <v>7</v>
      </c>
      <c r="AL328" s="85" t="s">
        <v>1103</v>
      </c>
      <c r="AM328" s="79" t="s">
        <v>1259</v>
      </c>
      <c r="AN328" s="79" t="b">
        <v>0</v>
      </c>
      <c r="AO328" s="85" t="s">
        <v>1103</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3</v>
      </c>
      <c r="BD328" s="48">
        <v>0</v>
      </c>
      <c r="BE328" s="49">
        <v>0</v>
      </c>
      <c r="BF328" s="48">
        <v>0</v>
      </c>
      <c r="BG328" s="49">
        <v>0</v>
      </c>
      <c r="BH328" s="48">
        <v>0</v>
      </c>
      <c r="BI328" s="49">
        <v>0</v>
      </c>
      <c r="BJ328" s="48">
        <v>16</v>
      </c>
      <c r="BK328" s="49">
        <v>100</v>
      </c>
      <c r="BL328" s="48">
        <v>16</v>
      </c>
    </row>
    <row r="329" spans="1:64" ht="15">
      <c r="A329" s="64" t="s">
        <v>243</v>
      </c>
      <c r="B329" s="64" t="s">
        <v>259</v>
      </c>
      <c r="C329" s="65" t="s">
        <v>2930</v>
      </c>
      <c r="D329" s="66">
        <v>5.916666666666666</v>
      </c>
      <c r="E329" s="67" t="s">
        <v>136</v>
      </c>
      <c r="F329" s="68">
        <v>30.115942028985508</v>
      </c>
      <c r="G329" s="65"/>
      <c r="H329" s="69"/>
      <c r="I329" s="70"/>
      <c r="J329" s="70"/>
      <c r="K329" s="34" t="s">
        <v>66</v>
      </c>
      <c r="L329" s="77">
        <v>329</v>
      </c>
      <c r="M329" s="77"/>
      <c r="N329" s="72"/>
      <c r="O329" s="79" t="s">
        <v>331</v>
      </c>
      <c r="P329" s="81">
        <v>43596.749189814815</v>
      </c>
      <c r="Q329" s="79" t="s">
        <v>393</v>
      </c>
      <c r="R329" s="79"/>
      <c r="S329" s="79"/>
      <c r="T329" s="79" t="s">
        <v>241</v>
      </c>
      <c r="U329" s="79"/>
      <c r="V329" s="83" t="s">
        <v>734</v>
      </c>
      <c r="W329" s="81">
        <v>43596.749189814815</v>
      </c>
      <c r="X329" s="83" t="s">
        <v>877</v>
      </c>
      <c r="Y329" s="79"/>
      <c r="Z329" s="79"/>
      <c r="AA329" s="85" t="s">
        <v>1118</v>
      </c>
      <c r="AB329" s="79"/>
      <c r="AC329" s="79" t="b">
        <v>0</v>
      </c>
      <c r="AD329" s="79">
        <v>0</v>
      </c>
      <c r="AE329" s="85" t="s">
        <v>1243</v>
      </c>
      <c r="AF329" s="79" t="b">
        <v>0</v>
      </c>
      <c r="AG329" s="79" t="s">
        <v>1250</v>
      </c>
      <c r="AH329" s="79"/>
      <c r="AI329" s="85" t="s">
        <v>1243</v>
      </c>
      <c r="AJ329" s="79" t="b">
        <v>0</v>
      </c>
      <c r="AK329" s="79">
        <v>7</v>
      </c>
      <c r="AL329" s="85" t="s">
        <v>1103</v>
      </c>
      <c r="AM329" s="79" t="s">
        <v>1259</v>
      </c>
      <c r="AN329" s="79" t="b">
        <v>0</v>
      </c>
      <c r="AO329" s="85" t="s">
        <v>1103</v>
      </c>
      <c r="AP329" s="79" t="s">
        <v>176</v>
      </c>
      <c r="AQ329" s="79">
        <v>0</v>
      </c>
      <c r="AR329" s="79">
        <v>0</v>
      </c>
      <c r="AS329" s="79"/>
      <c r="AT329" s="79"/>
      <c r="AU329" s="79"/>
      <c r="AV329" s="79"/>
      <c r="AW329" s="79"/>
      <c r="AX329" s="79"/>
      <c r="AY329" s="79"/>
      <c r="AZ329" s="79"/>
      <c r="BA329">
        <v>6</v>
      </c>
      <c r="BB329" s="78" t="str">
        <f>REPLACE(INDEX(GroupVertices[Group],MATCH(Edges[[#This Row],[Vertex 1]],GroupVertices[Vertex],0)),1,1,"")</f>
        <v>3</v>
      </c>
      <c r="BC329" s="78" t="str">
        <f>REPLACE(INDEX(GroupVertices[Group],MATCH(Edges[[#This Row],[Vertex 2]],GroupVertices[Vertex],0)),1,1,"")</f>
        <v>1</v>
      </c>
      <c r="BD329" s="48"/>
      <c r="BE329" s="49"/>
      <c r="BF329" s="48"/>
      <c r="BG329" s="49"/>
      <c r="BH329" s="48"/>
      <c r="BI329" s="49"/>
      <c r="BJ329" s="48"/>
      <c r="BK329" s="49"/>
      <c r="BL329" s="48"/>
    </row>
    <row r="330" spans="1:64" ht="15">
      <c r="A330" s="64" t="s">
        <v>243</v>
      </c>
      <c r="B330" s="64" t="s">
        <v>259</v>
      </c>
      <c r="C330" s="65" t="s">
        <v>2930</v>
      </c>
      <c r="D330" s="66">
        <v>5.916666666666666</v>
      </c>
      <c r="E330" s="67" t="s">
        <v>136</v>
      </c>
      <c r="F330" s="68">
        <v>30.115942028985508</v>
      </c>
      <c r="G330" s="65"/>
      <c r="H330" s="69"/>
      <c r="I330" s="70"/>
      <c r="J330" s="70"/>
      <c r="K330" s="34" t="s">
        <v>66</v>
      </c>
      <c r="L330" s="77">
        <v>330</v>
      </c>
      <c r="M330" s="77"/>
      <c r="N330" s="72"/>
      <c r="O330" s="79" t="s">
        <v>331</v>
      </c>
      <c r="P330" s="81">
        <v>43596.749375</v>
      </c>
      <c r="Q330" s="79" t="s">
        <v>350</v>
      </c>
      <c r="R330" s="79"/>
      <c r="S330" s="79"/>
      <c r="T330" s="79" t="s">
        <v>241</v>
      </c>
      <c r="U330" s="79"/>
      <c r="V330" s="83" t="s">
        <v>734</v>
      </c>
      <c r="W330" s="81">
        <v>43596.749375</v>
      </c>
      <c r="X330" s="83" t="s">
        <v>799</v>
      </c>
      <c r="Y330" s="79"/>
      <c r="Z330" s="79"/>
      <c r="AA330" s="85" t="s">
        <v>1040</v>
      </c>
      <c r="AB330" s="79"/>
      <c r="AC330" s="79" t="b">
        <v>0</v>
      </c>
      <c r="AD330" s="79">
        <v>0</v>
      </c>
      <c r="AE330" s="85" t="s">
        <v>1243</v>
      </c>
      <c r="AF330" s="79" t="b">
        <v>0</v>
      </c>
      <c r="AG330" s="79" t="s">
        <v>1250</v>
      </c>
      <c r="AH330" s="79"/>
      <c r="AI330" s="85" t="s">
        <v>1243</v>
      </c>
      <c r="AJ330" s="79" t="b">
        <v>0</v>
      </c>
      <c r="AK330" s="79">
        <v>5</v>
      </c>
      <c r="AL330" s="85" t="s">
        <v>1088</v>
      </c>
      <c r="AM330" s="79" t="s">
        <v>1259</v>
      </c>
      <c r="AN330" s="79" t="b">
        <v>0</v>
      </c>
      <c r="AO330" s="85" t="s">
        <v>1088</v>
      </c>
      <c r="AP330" s="79" t="s">
        <v>176</v>
      </c>
      <c r="AQ330" s="79">
        <v>0</v>
      </c>
      <c r="AR330" s="79">
        <v>0</v>
      </c>
      <c r="AS330" s="79"/>
      <c r="AT330" s="79"/>
      <c r="AU330" s="79"/>
      <c r="AV330" s="79"/>
      <c r="AW330" s="79"/>
      <c r="AX330" s="79"/>
      <c r="AY330" s="79"/>
      <c r="AZ330" s="79"/>
      <c r="BA330">
        <v>6</v>
      </c>
      <c r="BB330" s="78" t="str">
        <f>REPLACE(INDEX(GroupVertices[Group],MATCH(Edges[[#This Row],[Vertex 1]],GroupVertices[Vertex],0)),1,1,"")</f>
        <v>3</v>
      </c>
      <c r="BC330" s="78" t="str">
        <f>REPLACE(INDEX(GroupVertices[Group],MATCH(Edges[[#This Row],[Vertex 2]],GroupVertices[Vertex],0)),1,1,"")</f>
        <v>1</v>
      </c>
      <c r="BD330" s="48"/>
      <c r="BE330" s="49"/>
      <c r="BF330" s="48"/>
      <c r="BG330" s="49"/>
      <c r="BH330" s="48"/>
      <c r="BI330" s="49"/>
      <c r="BJ330" s="48"/>
      <c r="BK330" s="49"/>
      <c r="BL330" s="48"/>
    </row>
    <row r="331" spans="1:64" ht="15">
      <c r="A331" s="64" t="s">
        <v>259</v>
      </c>
      <c r="B331" s="64" t="s">
        <v>243</v>
      </c>
      <c r="C331" s="65" t="s">
        <v>2931</v>
      </c>
      <c r="D331" s="66">
        <v>4.166666666666667</v>
      </c>
      <c r="E331" s="67" t="s">
        <v>136</v>
      </c>
      <c r="F331" s="68">
        <v>31.246376811594203</v>
      </c>
      <c r="G331" s="65"/>
      <c r="H331" s="69"/>
      <c r="I331" s="70"/>
      <c r="J331" s="70"/>
      <c r="K331" s="34" t="s">
        <v>66</v>
      </c>
      <c r="L331" s="77">
        <v>331</v>
      </c>
      <c r="M331" s="77"/>
      <c r="N331" s="72"/>
      <c r="O331" s="79" t="s">
        <v>331</v>
      </c>
      <c r="P331" s="81">
        <v>43596.70853009259</v>
      </c>
      <c r="Q331" s="79" t="s">
        <v>384</v>
      </c>
      <c r="R331" s="79"/>
      <c r="S331" s="79"/>
      <c r="T331" s="79" t="s">
        <v>596</v>
      </c>
      <c r="U331" s="83" t="s">
        <v>662</v>
      </c>
      <c r="V331" s="83" t="s">
        <v>662</v>
      </c>
      <c r="W331" s="81">
        <v>43596.70853009259</v>
      </c>
      <c r="X331" s="83" t="s">
        <v>847</v>
      </c>
      <c r="Y331" s="79"/>
      <c r="Z331" s="79"/>
      <c r="AA331" s="85" t="s">
        <v>1088</v>
      </c>
      <c r="AB331" s="79"/>
      <c r="AC331" s="79" t="b">
        <v>0</v>
      </c>
      <c r="AD331" s="79">
        <v>8</v>
      </c>
      <c r="AE331" s="85" t="s">
        <v>1243</v>
      </c>
      <c r="AF331" s="79" t="b">
        <v>0</v>
      </c>
      <c r="AG331" s="79" t="s">
        <v>1250</v>
      </c>
      <c r="AH331" s="79"/>
      <c r="AI331" s="85" t="s">
        <v>1243</v>
      </c>
      <c r="AJ331" s="79" t="b">
        <v>0</v>
      </c>
      <c r="AK331" s="79">
        <v>5</v>
      </c>
      <c r="AL331" s="85" t="s">
        <v>1243</v>
      </c>
      <c r="AM331" s="79" t="s">
        <v>1258</v>
      </c>
      <c r="AN331" s="79" t="b">
        <v>0</v>
      </c>
      <c r="AO331" s="85" t="s">
        <v>1088</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1</v>
      </c>
      <c r="BC331" s="78" t="str">
        <f>REPLACE(INDEX(GroupVertices[Group],MATCH(Edges[[#This Row],[Vertex 2]],GroupVertices[Vertex],0)),1,1,"")</f>
        <v>3</v>
      </c>
      <c r="BD331" s="48"/>
      <c r="BE331" s="49"/>
      <c r="BF331" s="48"/>
      <c r="BG331" s="49"/>
      <c r="BH331" s="48"/>
      <c r="BI331" s="49"/>
      <c r="BJ331" s="48"/>
      <c r="BK331" s="49"/>
      <c r="BL331" s="48"/>
    </row>
    <row r="332" spans="1:64" ht="15">
      <c r="A332" s="64" t="s">
        <v>259</v>
      </c>
      <c r="B332" s="64" t="s">
        <v>243</v>
      </c>
      <c r="C332" s="65" t="s">
        <v>2931</v>
      </c>
      <c r="D332" s="66">
        <v>4.166666666666667</v>
      </c>
      <c r="E332" s="67" t="s">
        <v>136</v>
      </c>
      <c r="F332" s="68">
        <v>31.246376811594203</v>
      </c>
      <c r="G332" s="65"/>
      <c r="H332" s="69"/>
      <c r="I332" s="70"/>
      <c r="J332" s="70"/>
      <c r="K332" s="34" t="s">
        <v>66</v>
      </c>
      <c r="L332" s="77">
        <v>332</v>
      </c>
      <c r="M332" s="77"/>
      <c r="N332" s="72"/>
      <c r="O332" s="79" t="s">
        <v>331</v>
      </c>
      <c r="P332" s="81">
        <v>43596.71476851852</v>
      </c>
      <c r="Q332" s="79" t="s">
        <v>385</v>
      </c>
      <c r="R332" s="79"/>
      <c r="S332" s="79"/>
      <c r="T332" s="79" t="s">
        <v>597</v>
      </c>
      <c r="U332" s="83" t="s">
        <v>663</v>
      </c>
      <c r="V332" s="83" t="s">
        <v>663</v>
      </c>
      <c r="W332" s="81">
        <v>43596.71476851852</v>
      </c>
      <c r="X332" s="83" t="s">
        <v>848</v>
      </c>
      <c r="Y332" s="79"/>
      <c r="Z332" s="79"/>
      <c r="AA332" s="85" t="s">
        <v>1089</v>
      </c>
      <c r="AB332" s="85" t="s">
        <v>1088</v>
      </c>
      <c r="AC332" s="79" t="b">
        <v>0</v>
      </c>
      <c r="AD332" s="79">
        <v>5</v>
      </c>
      <c r="AE332" s="85" t="s">
        <v>1245</v>
      </c>
      <c r="AF332" s="79" t="b">
        <v>0</v>
      </c>
      <c r="AG332" s="79" t="s">
        <v>1250</v>
      </c>
      <c r="AH332" s="79"/>
      <c r="AI332" s="85" t="s">
        <v>1243</v>
      </c>
      <c r="AJ332" s="79" t="b">
        <v>0</v>
      </c>
      <c r="AK332" s="79">
        <v>3</v>
      </c>
      <c r="AL332" s="85" t="s">
        <v>1243</v>
      </c>
      <c r="AM332" s="79" t="s">
        <v>1258</v>
      </c>
      <c r="AN332" s="79" t="b">
        <v>0</v>
      </c>
      <c r="AO332" s="85" t="s">
        <v>1088</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1</v>
      </c>
      <c r="BC332" s="78" t="str">
        <f>REPLACE(INDEX(GroupVertices[Group],MATCH(Edges[[#This Row],[Vertex 2]],GroupVertices[Vertex],0)),1,1,"")</f>
        <v>3</v>
      </c>
      <c r="BD332" s="48"/>
      <c r="BE332" s="49"/>
      <c r="BF332" s="48"/>
      <c r="BG332" s="49"/>
      <c r="BH332" s="48"/>
      <c r="BI332" s="49"/>
      <c r="BJ332" s="48"/>
      <c r="BK332" s="49"/>
      <c r="BL332" s="48"/>
    </row>
    <row r="333" spans="1:64" ht="15">
      <c r="A333" s="64" t="s">
        <v>259</v>
      </c>
      <c r="B333" s="64" t="s">
        <v>243</v>
      </c>
      <c r="C333" s="65" t="s">
        <v>2931</v>
      </c>
      <c r="D333" s="66">
        <v>4.166666666666667</v>
      </c>
      <c r="E333" s="67" t="s">
        <v>136</v>
      </c>
      <c r="F333" s="68">
        <v>31.246376811594203</v>
      </c>
      <c r="G333" s="65"/>
      <c r="H333" s="69"/>
      <c r="I333" s="70"/>
      <c r="J333" s="70"/>
      <c r="K333" s="34" t="s">
        <v>66</v>
      </c>
      <c r="L333" s="77">
        <v>333</v>
      </c>
      <c r="M333" s="77"/>
      <c r="N333" s="72"/>
      <c r="O333" s="79" t="s">
        <v>331</v>
      </c>
      <c r="P333" s="81">
        <v>43596.714780092596</v>
      </c>
      <c r="Q333" s="79" t="s">
        <v>394</v>
      </c>
      <c r="R333" s="79"/>
      <c r="S333" s="79"/>
      <c r="T333" s="79" t="s">
        <v>596</v>
      </c>
      <c r="U333" s="83" t="s">
        <v>668</v>
      </c>
      <c r="V333" s="83" t="s">
        <v>668</v>
      </c>
      <c r="W333" s="81">
        <v>43596.714780092596</v>
      </c>
      <c r="X333" s="83" t="s">
        <v>862</v>
      </c>
      <c r="Y333" s="79"/>
      <c r="Z333" s="79"/>
      <c r="AA333" s="85" t="s">
        <v>1103</v>
      </c>
      <c r="AB333" s="85" t="s">
        <v>1089</v>
      </c>
      <c r="AC333" s="79" t="b">
        <v>0</v>
      </c>
      <c r="AD333" s="79">
        <v>9</v>
      </c>
      <c r="AE333" s="85" t="s">
        <v>1245</v>
      </c>
      <c r="AF333" s="79" t="b">
        <v>0</v>
      </c>
      <c r="AG333" s="79" t="s">
        <v>1250</v>
      </c>
      <c r="AH333" s="79"/>
      <c r="AI333" s="85" t="s">
        <v>1243</v>
      </c>
      <c r="AJ333" s="79" t="b">
        <v>0</v>
      </c>
      <c r="AK333" s="79">
        <v>7</v>
      </c>
      <c r="AL333" s="85" t="s">
        <v>1243</v>
      </c>
      <c r="AM333" s="79" t="s">
        <v>1258</v>
      </c>
      <c r="AN333" s="79" t="b">
        <v>0</v>
      </c>
      <c r="AO333" s="85" t="s">
        <v>1089</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1</v>
      </c>
      <c r="BC333" s="78" t="str">
        <f>REPLACE(INDEX(GroupVertices[Group],MATCH(Edges[[#This Row],[Vertex 2]],GroupVertices[Vertex],0)),1,1,"")</f>
        <v>3</v>
      </c>
      <c r="BD333" s="48"/>
      <c r="BE333" s="49"/>
      <c r="BF333" s="48"/>
      <c r="BG333" s="49"/>
      <c r="BH333" s="48"/>
      <c r="BI333" s="49"/>
      <c r="BJ333" s="48"/>
      <c r="BK333" s="49"/>
      <c r="BL333" s="48"/>
    </row>
    <row r="334" spans="1:64" ht="15">
      <c r="A334" s="64" t="s">
        <v>244</v>
      </c>
      <c r="B334" s="64" t="s">
        <v>259</v>
      </c>
      <c r="C334" s="65" t="s">
        <v>2931</v>
      </c>
      <c r="D334" s="66">
        <v>4.75</v>
      </c>
      <c r="E334" s="67" t="s">
        <v>136</v>
      </c>
      <c r="F334" s="68">
        <v>30.869565217391305</v>
      </c>
      <c r="G334" s="65"/>
      <c r="H334" s="69"/>
      <c r="I334" s="70"/>
      <c r="J334" s="70"/>
      <c r="K334" s="34" t="s">
        <v>66</v>
      </c>
      <c r="L334" s="77">
        <v>334</v>
      </c>
      <c r="M334" s="77"/>
      <c r="N334" s="72"/>
      <c r="O334" s="79" t="s">
        <v>331</v>
      </c>
      <c r="P334" s="81">
        <v>43596.43247685185</v>
      </c>
      <c r="Q334" s="79" t="s">
        <v>387</v>
      </c>
      <c r="R334" s="79"/>
      <c r="S334" s="79"/>
      <c r="T334" s="79" t="s">
        <v>596</v>
      </c>
      <c r="U334" s="79"/>
      <c r="V334" s="83" t="s">
        <v>735</v>
      </c>
      <c r="W334" s="81">
        <v>43596.43247685185</v>
      </c>
      <c r="X334" s="83" t="s">
        <v>852</v>
      </c>
      <c r="Y334" s="79"/>
      <c r="Z334" s="79"/>
      <c r="AA334" s="85" t="s">
        <v>1093</v>
      </c>
      <c r="AB334" s="79"/>
      <c r="AC334" s="79" t="b">
        <v>0</v>
      </c>
      <c r="AD334" s="79">
        <v>0</v>
      </c>
      <c r="AE334" s="85" t="s">
        <v>1243</v>
      </c>
      <c r="AF334" s="79" t="b">
        <v>0</v>
      </c>
      <c r="AG334" s="79" t="s">
        <v>1250</v>
      </c>
      <c r="AH334" s="79"/>
      <c r="AI334" s="85" t="s">
        <v>1243</v>
      </c>
      <c r="AJ334" s="79" t="b">
        <v>0</v>
      </c>
      <c r="AK334" s="79">
        <v>1</v>
      </c>
      <c r="AL334" s="85" t="s">
        <v>1100</v>
      </c>
      <c r="AM334" s="79" t="s">
        <v>1259</v>
      </c>
      <c r="AN334" s="79" t="b">
        <v>0</v>
      </c>
      <c r="AO334" s="85" t="s">
        <v>1100</v>
      </c>
      <c r="AP334" s="79" t="s">
        <v>176</v>
      </c>
      <c r="AQ334" s="79">
        <v>0</v>
      </c>
      <c r="AR334" s="79">
        <v>0</v>
      </c>
      <c r="AS334" s="79"/>
      <c r="AT334" s="79"/>
      <c r="AU334" s="79"/>
      <c r="AV334" s="79"/>
      <c r="AW334" s="79"/>
      <c r="AX334" s="79"/>
      <c r="AY334" s="79"/>
      <c r="AZ334" s="79"/>
      <c r="BA334">
        <v>4</v>
      </c>
      <c r="BB334" s="78" t="str">
        <f>REPLACE(INDEX(GroupVertices[Group],MATCH(Edges[[#This Row],[Vertex 1]],GroupVertices[Vertex],0)),1,1,"")</f>
        <v>3</v>
      </c>
      <c r="BC334" s="78" t="str">
        <f>REPLACE(INDEX(GroupVertices[Group],MATCH(Edges[[#This Row],[Vertex 2]],GroupVertices[Vertex],0)),1,1,"")</f>
        <v>1</v>
      </c>
      <c r="BD334" s="48"/>
      <c r="BE334" s="49"/>
      <c r="BF334" s="48"/>
      <c r="BG334" s="49"/>
      <c r="BH334" s="48"/>
      <c r="BI334" s="49"/>
      <c r="BJ334" s="48"/>
      <c r="BK334" s="49"/>
      <c r="BL334" s="48"/>
    </row>
    <row r="335" spans="1:64" ht="15">
      <c r="A335" s="64" t="s">
        <v>244</v>
      </c>
      <c r="B335" s="64" t="s">
        <v>259</v>
      </c>
      <c r="C335" s="65" t="s">
        <v>2931</v>
      </c>
      <c r="D335" s="66">
        <v>4.75</v>
      </c>
      <c r="E335" s="67" t="s">
        <v>136</v>
      </c>
      <c r="F335" s="68">
        <v>30.869565217391305</v>
      </c>
      <c r="G335" s="65"/>
      <c r="H335" s="69"/>
      <c r="I335" s="70"/>
      <c r="J335" s="70"/>
      <c r="K335" s="34" t="s">
        <v>66</v>
      </c>
      <c r="L335" s="77">
        <v>335</v>
      </c>
      <c r="M335" s="77"/>
      <c r="N335" s="72"/>
      <c r="O335" s="79" t="s">
        <v>331</v>
      </c>
      <c r="P335" s="81">
        <v>43596.472962962966</v>
      </c>
      <c r="Q335" s="79" t="s">
        <v>343</v>
      </c>
      <c r="R335" s="79"/>
      <c r="S335" s="79"/>
      <c r="T335" s="79" t="s">
        <v>577</v>
      </c>
      <c r="U335" s="79"/>
      <c r="V335" s="83" t="s">
        <v>735</v>
      </c>
      <c r="W335" s="81">
        <v>43596.472962962966</v>
      </c>
      <c r="X335" s="83" t="s">
        <v>869</v>
      </c>
      <c r="Y335" s="79"/>
      <c r="Z335" s="79"/>
      <c r="AA335" s="85" t="s">
        <v>1110</v>
      </c>
      <c r="AB335" s="79"/>
      <c r="AC335" s="79" t="b">
        <v>0</v>
      </c>
      <c r="AD335" s="79">
        <v>0</v>
      </c>
      <c r="AE335" s="85" t="s">
        <v>1243</v>
      </c>
      <c r="AF335" s="79" t="b">
        <v>0</v>
      </c>
      <c r="AG335" s="79" t="s">
        <v>1250</v>
      </c>
      <c r="AH335" s="79"/>
      <c r="AI335" s="85" t="s">
        <v>1243</v>
      </c>
      <c r="AJ335" s="79" t="b">
        <v>0</v>
      </c>
      <c r="AK335" s="79">
        <v>5</v>
      </c>
      <c r="AL335" s="85" t="s">
        <v>1119</v>
      </c>
      <c r="AM335" s="79" t="s">
        <v>1259</v>
      </c>
      <c r="AN335" s="79" t="b">
        <v>0</v>
      </c>
      <c r="AO335" s="85" t="s">
        <v>1119</v>
      </c>
      <c r="AP335" s="79" t="s">
        <v>176</v>
      </c>
      <c r="AQ335" s="79">
        <v>0</v>
      </c>
      <c r="AR335" s="79">
        <v>0</v>
      </c>
      <c r="AS335" s="79"/>
      <c r="AT335" s="79"/>
      <c r="AU335" s="79"/>
      <c r="AV335" s="79"/>
      <c r="AW335" s="79"/>
      <c r="AX335" s="79"/>
      <c r="AY335" s="79"/>
      <c r="AZ335" s="79"/>
      <c r="BA335">
        <v>4</v>
      </c>
      <c r="BB335" s="78" t="str">
        <f>REPLACE(INDEX(GroupVertices[Group],MATCH(Edges[[#This Row],[Vertex 1]],GroupVertices[Vertex],0)),1,1,"")</f>
        <v>3</v>
      </c>
      <c r="BC335" s="78" t="str">
        <f>REPLACE(INDEX(GroupVertices[Group],MATCH(Edges[[#This Row],[Vertex 2]],GroupVertices[Vertex],0)),1,1,"")</f>
        <v>1</v>
      </c>
      <c r="BD335" s="48">
        <v>0</v>
      </c>
      <c r="BE335" s="49">
        <v>0</v>
      </c>
      <c r="BF335" s="48">
        <v>0</v>
      </c>
      <c r="BG335" s="49">
        <v>0</v>
      </c>
      <c r="BH335" s="48">
        <v>0</v>
      </c>
      <c r="BI335" s="49">
        <v>0</v>
      </c>
      <c r="BJ335" s="48">
        <v>17</v>
      </c>
      <c r="BK335" s="49">
        <v>100</v>
      </c>
      <c r="BL335" s="48">
        <v>17</v>
      </c>
    </row>
    <row r="336" spans="1:64" ht="15">
      <c r="A336" s="64" t="s">
        <v>244</v>
      </c>
      <c r="B336" s="64" t="s">
        <v>259</v>
      </c>
      <c r="C336" s="65" t="s">
        <v>2931</v>
      </c>
      <c r="D336" s="66">
        <v>4.75</v>
      </c>
      <c r="E336" s="67" t="s">
        <v>136</v>
      </c>
      <c r="F336" s="68">
        <v>30.869565217391305</v>
      </c>
      <c r="G336" s="65"/>
      <c r="H336" s="69"/>
      <c r="I336" s="70"/>
      <c r="J336" s="70"/>
      <c r="K336" s="34" t="s">
        <v>66</v>
      </c>
      <c r="L336" s="77">
        <v>336</v>
      </c>
      <c r="M336" s="77"/>
      <c r="N336" s="72"/>
      <c r="O336" s="79" t="s">
        <v>331</v>
      </c>
      <c r="P336" s="81">
        <v>43596.715625</v>
      </c>
      <c r="Q336" s="79" t="s">
        <v>350</v>
      </c>
      <c r="R336" s="79"/>
      <c r="S336" s="79"/>
      <c r="T336" s="79" t="s">
        <v>241</v>
      </c>
      <c r="U336" s="79"/>
      <c r="V336" s="83" t="s">
        <v>735</v>
      </c>
      <c r="W336" s="81">
        <v>43596.715625</v>
      </c>
      <c r="X336" s="83" t="s">
        <v>796</v>
      </c>
      <c r="Y336" s="79"/>
      <c r="Z336" s="79"/>
      <c r="AA336" s="85" t="s">
        <v>1037</v>
      </c>
      <c r="AB336" s="79"/>
      <c r="AC336" s="79" t="b">
        <v>0</v>
      </c>
      <c r="AD336" s="79">
        <v>0</v>
      </c>
      <c r="AE336" s="85" t="s">
        <v>1243</v>
      </c>
      <c r="AF336" s="79" t="b">
        <v>0</v>
      </c>
      <c r="AG336" s="79" t="s">
        <v>1250</v>
      </c>
      <c r="AH336" s="79"/>
      <c r="AI336" s="85" t="s">
        <v>1243</v>
      </c>
      <c r="AJ336" s="79" t="b">
        <v>0</v>
      </c>
      <c r="AK336" s="79">
        <v>5</v>
      </c>
      <c r="AL336" s="85" t="s">
        <v>1088</v>
      </c>
      <c r="AM336" s="79" t="s">
        <v>1259</v>
      </c>
      <c r="AN336" s="79" t="b">
        <v>0</v>
      </c>
      <c r="AO336" s="85" t="s">
        <v>1088</v>
      </c>
      <c r="AP336" s="79" t="s">
        <v>176</v>
      </c>
      <c r="AQ336" s="79">
        <v>0</v>
      </c>
      <c r="AR336" s="79">
        <v>0</v>
      </c>
      <c r="AS336" s="79"/>
      <c r="AT336" s="79"/>
      <c r="AU336" s="79"/>
      <c r="AV336" s="79"/>
      <c r="AW336" s="79"/>
      <c r="AX336" s="79"/>
      <c r="AY336" s="79"/>
      <c r="AZ336" s="79"/>
      <c r="BA336">
        <v>4</v>
      </c>
      <c r="BB336" s="78" t="str">
        <f>REPLACE(INDEX(GroupVertices[Group],MATCH(Edges[[#This Row],[Vertex 1]],GroupVertices[Vertex],0)),1,1,"")</f>
        <v>3</v>
      </c>
      <c r="BC336" s="78" t="str">
        <f>REPLACE(INDEX(GroupVertices[Group],MATCH(Edges[[#This Row],[Vertex 2]],GroupVertices[Vertex],0)),1,1,"")</f>
        <v>1</v>
      </c>
      <c r="BD336" s="48"/>
      <c r="BE336" s="49"/>
      <c r="BF336" s="48"/>
      <c r="BG336" s="49"/>
      <c r="BH336" s="48"/>
      <c r="BI336" s="49"/>
      <c r="BJ336" s="48"/>
      <c r="BK336" s="49"/>
      <c r="BL336" s="48"/>
    </row>
    <row r="337" spans="1:64" ht="15">
      <c r="A337" s="64" t="s">
        <v>244</v>
      </c>
      <c r="B337" s="64" t="s">
        <v>263</v>
      </c>
      <c r="C337" s="65" t="s">
        <v>2928</v>
      </c>
      <c r="D337" s="66">
        <v>3</v>
      </c>
      <c r="E337" s="67" t="s">
        <v>132</v>
      </c>
      <c r="F337" s="68">
        <v>32</v>
      </c>
      <c r="G337" s="65"/>
      <c r="H337" s="69"/>
      <c r="I337" s="70"/>
      <c r="J337" s="70"/>
      <c r="K337" s="34" t="s">
        <v>66</v>
      </c>
      <c r="L337" s="77">
        <v>337</v>
      </c>
      <c r="M337" s="77"/>
      <c r="N337" s="72"/>
      <c r="O337" s="79" t="s">
        <v>331</v>
      </c>
      <c r="P337" s="81">
        <v>43596.71574074074</v>
      </c>
      <c r="Q337" s="79" t="s">
        <v>393</v>
      </c>
      <c r="R337" s="79"/>
      <c r="S337" s="79"/>
      <c r="T337" s="79" t="s">
        <v>241</v>
      </c>
      <c r="U337" s="79"/>
      <c r="V337" s="83" t="s">
        <v>735</v>
      </c>
      <c r="W337" s="81">
        <v>43596.71574074074</v>
      </c>
      <c r="X337" s="83" t="s">
        <v>870</v>
      </c>
      <c r="Y337" s="79"/>
      <c r="Z337" s="79"/>
      <c r="AA337" s="85" t="s">
        <v>1111</v>
      </c>
      <c r="AB337" s="79"/>
      <c r="AC337" s="79" t="b">
        <v>0</v>
      </c>
      <c r="AD337" s="79">
        <v>0</v>
      </c>
      <c r="AE337" s="85" t="s">
        <v>1243</v>
      </c>
      <c r="AF337" s="79" t="b">
        <v>0</v>
      </c>
      <c r="AG337" s="79" t="s">
        <v>1250</v>
      </c>
      <c r="AH337" s="79"/>
      <c r="AI337" s="85" t="s">
        <v>1243</v>
      </c>
      <c r="AJ337" s="79" t="b">
        <v>0</v>
      </c>
      <c r="AK337" s="79">
        <v>7</v>
      </c>
      <c r="AL337" s="85" t="s">
        <v>1103</v>
      </c>
      <c r="AM337" s="79" t="s">
        <v>1259</v>
      </c>
      <c r="AN337" s="79" t="b">
        <v>0</v>
      </c>
      <c r="AO337" s="85" t="s">
        <v>1103</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3</v>
      </c>
      <c r="BC337" s="78" t="str">
        <f>REPLACE(INDEX(GroupVertices[Group],MATCH(Edges[[#This Row],[Vertex 2]],GroupVertices[Vertex],0)),1,1,"")</f>
        <v>3</v>
      </c>
      <c r="BD337" s="48">
        <v>0</v>
      </c>
      <c r="BE337" s="49">
        <v>0</v>
      </c>
      <c r="BF337" s="48">
        <v>0</v>
      </c>
      <c r="BG337" s="49">
        <v>0</v>
      </c>
      <c r="BH337" s="48">
        <v>0</v>
      </c>
      <c r="BI337" s="49">
        <v>0</v>
      </c>
      <c r="BJ337" s="48">
        <v>16</v>
      </c>
      <c r="BK337" s="49">
        <v>100</v>
      </c>
      <c r="BL337" s="48">
        <v>16</v>
      </c>
    </row>
    <row r="338" spans="1:64" ht="15">
      <c r="A338" s="64" t="s">
        <v>244</v>
      </c>
      <c r="B338" s="64" t="s">
        <v>259</v>
      </c>
      <c r="C338" s="65" t="s">
        <v>2931</v>
      </c>
      <c r="D338" s="66">
        <v>4.75</v>
      </c>
      <c r="E338" s="67" t="s">
        <v>136</v>
      </c>
      <c r="F338" s="68">
        <v>30.869565217391305</v>
      </c>
      <c r="G338" s="65"/>
      <c r="H338" s="69"/>
      <c r="I338" s="70"/>
      <c r="J338" s="70"/>
      <c r="K338" s="34" t="s">
        <v>66</v>
      </c>
      <c r="L338" s="77">
        <v>338</v>
      </c>
      <c r="M338" s="77"/>
      <c r="N338" s="72"/>
      <c r="O338" s="79" t="s">
        <v>331</v>
      </c>
      <c r="P338" s="81">
        <v>43596.71574074074</v>
      </c>
      <c r="Q338" s="79" t="s">
        <v>393</v>
      </c>
      <c r="R338" s="79"/>
      <c r="S338" s="79"/>
      <c r="T338" s="79" t="s">
        <v>241</v>
      </c>
      <c r="U338" s="79"/>
      <c r="V338" s="83" t="s">
        <v>735</v>
      </c>
      <c r="W338" s="81">
        <v>43596.71574074074</v>
      </c>
      <c r="X338" s="83" t="s">
        <v>870</v>
      </c>
      <c r="Y338" s="79"/>
      <c r="Z338" s="79"/>
      <c r="AA338" s="85" t="s">
        <v>1111</v>
      </c>
      <c r="AB338" s="79"/>
      <c r="AC338" s="79" t="b">
        <v>0</v>
      </c>
      <c r="AD338" s="79">
        <v>0</v>
      </c>
      <c r="AE338" s="85" t="s">
        <v>1243</v>
      </c>
      <c r="AF338" s="79" t="b">
        <v>0</v>
      </c>
      <c r="AG338" s="79" t="s">
        <v>1250</v>
      </c>
      <c r="AH338" s="79"/>
      <c r="AI338" s="85" t="s">
        <v>1243</v>
      </c>
      <c r="AJ338" s="79" t="b">
        <v>0</v>
      </c>
      <c r="AK338" s="79">
        <v>7</v>
      </c>
      <c r="AL338" s="85" t="s">
        <v>1103</v>
      </c>
      <c r="AM338" s="79" t="s">
        <v>1259</v>
      </c>
      <c r="AN338" s="79" t="b">
        <v>0</v>
      </c>
      <c r="AO338" s="85" t="s">
        <v>1103</v>
      </c>
      <c r="AP338" s="79" t="s">
        <v>176</v>
      </c>
      <c r="AQ338" s="79">
        <v>0</v>
      </c>
      <c r="AR338" s="79">
        <v>0</v>
      </c>
      <c r="AS338" s="79"/>
      <c r="AT338" s="79"/>
      <c r="AU338" s="79"/>
      <c r="AV338" s="79"/>
      <c r="AW338" s="79"/>
      <c r="AX338" s="79"/>
      <c r="AY338" s="79"/>
      <c r="AZ338" s="79"/>
      <c r="BA338">
        <v>4</v>
      </c>
      <c r="BB338" s="78" t="str">
        <f>REPLACE(INDEX(GroupVertices[Group],MATCH(Edges[[#This Row],[Vertex 1]],GroupVertices[Vertex],0)),1,1,"")</f>
        <v>3</v>
      </c>
      <c r="BC338" s="78" t="str">
        <f>REPLACE(INDEX(GroupVertices[Group],MATCH(Edges[[#This Row],[Vertex 2]],GroupVertices[Vertex],0)),1,1,"")</f>
        <v>1</v>
      </c>
      <c r="BD338" s="48"/>
      <c r="BE338" s="49"/>
      <c r="BF338" s="48"/>
      <c r="BG338" s="49"/>
      <c r="BH338" s="48"/>
      <c r="BI338" s="49"/>
      <c r="BJ338" s="48"/>
      <c r="BK338" s="49"/>
      <c r="BL338" s="48"/>
    </row>
    <row r="339" spans="1:64" ht="15">
      <c r="A339" s="64" t="s">
        <v>263</v>
      </c>
      <c r="B339" s="64" t="s">
        <v>244</v>
      </c>
      <c r="C339" s="65" t="s">
        <v>2928</v>
      </c>
      <c r="D339" s="66">
        <v>3</v>
      </c>
      <c r="E339" s="67" t="s">
        <v>132</v>
      </c>
      <c r="F339" s="68">
        <v>32</v>
      </c>
      <c r="G339" s="65"/>
      <c r="H339" s="69"/>
      <c r="I339" s="70"/>
      <c r="J339" s="70"/>
      <c r="K339" s="34" t="s">
        <v>66</v>
      </c>
      <c r="L339" s="77">
        <v>339</v>
      </c>
      <c r="M339" s="77"/>
      <c r="N339" s="72"/>
      <c r="O339" s="79" t="s">
        <v>331</v>
      </c>
      <c r="P339" s="81">
        <v>43598.40377314815</v>
      </c>
      <c r="Q339" s="79" t="s">
        <v>393</v>
      </c>
      <c r="R339" s="79"/>
      <c r="S339" s="79"/>
      <c r="T339" s="79" t="s">
        <v>241</v>
      </c>
      <c r="U339" s="79"/>
      <c r="V339" s="83" t="s">
        <v>753</v>
      </c>
      <c r="W339" s="81">
        <v>43598.40377314815</v>
      </c>
      <c r="X339" s="83" t="s">
        <v>876</v>
      </c>
      <c r="Y339" s="79"/>
      <c r="Z339" s="79"/>
      <c r="AA339" s="85" t="s">
        <v>1117</v>
      </c>
      <c r="AB339" s="79"/>
      <c r="AC339" s="79" t="b">
        <v>0</v>
      </c>
      <c r="AD339" s="79">
        <v>0</v>
      </c>
      <c r="AE339" s="85" t="s">
        <v>1243</v>
      </c>
      <c r="AF339" s="79" t="b">
        <v>0</v>
      </c>
      <c r="AG339" s="79" t="s">
        <v>1250</v>
      </c>
      <c r="AH339" s="79"/>
      <c r="AI339" s="85" t="s">
        <v>1243</v>
      </c>
      <c r="AJ339" s="79" t="b">
        <v>0</v>
      </c>
      <c r="AK339" s="79">
        <v>7</v>
      </c>
      <c r="AL339" s="85" t="s">
        <v>1103</v>
      </c>
      <c r="AM339" s="79" t="s">
        <v>1259</v>
      </c>
      <c r="AN339" s="79" t="b">
        <v>0</v>
      </c>
      <c r="AO339" s="85" t="s">
        <v>1103</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3</v>
      </c>
      <c r="BC339" s="78" t="str">
        <f>REPLACE(INDEX(GroupVertices[Group],MATCH(Edges[[#This Row],[Vertex 2]],GroupVertices[Vertex],0)),1,1,"")</f>
        <v>3</v>
      </c>
      <c r="BD339" s="48"/>
      <c r="BE339" s="49"/>
      <c r="BF339" s="48"/>
      <c r="BG339" s="49"/>
      <c r="BH339" s="48"/>
      <c r="BI339" s="49"/>
      <c r="BJ339" s="48"/>
      <c r="BK339" s="49"/>
      <c r="BL339" s="48"/>
    </row>
    <row r="340" spans="1:64" ht="15">
      <c r="A340" s="64" t="s">
        <v>259</v>
      </c>
      <c r="B340" s="64" t="s">
        <v>244</v>
      </c>
      <c r="C340" s="65" t="s">
        <v>2928</v>
      </c>
      <c r="D340" s="66">
        <v>3</v>
      </c>
      <c r="E340" s="67" t="s">
        <v>132</v>
      </c>
      <c r="F340" s="68">
        <v>32</v>
      </c>
      <c r="G340" s="65"/>
      <c r="H340" s="69"/>
      <c r="I340" s="70"/>
      <c r="J340" s="70"/>
      <c r="K340" s="34" t="s">
        <v>66</v>
      </c>
      <c r="L340" s="77">
        <v>340</v>
      </c>
      <c r="M340" s="77"/>
      <c r="N340" s="72"/>
      <c r="O340" s="79" t="s">
        <v>331</v>
      </c>
      <c r="P340" s="81">
        <v>43596.714780092596</v>
      </c>
      <c r="Q340" s="79" t="s">
        <v>394</v>
      </c>
      <c r="R340" s="79"/>
      <c r="S340" s="79"/>
      <c r="T340" s="79" t="s">
        <v>596</v>
      </c>
      <c r="U340" s="83" t="s">
        <v>668</v>
      </c>
      <c r="V340" s="83" t="s">
        <v>668</v>
      </c>
      <c r="W340" s="81">
        <v>43596.714780092596</v>
      </c>
      <c r="X340" s="83" t="s">
        <v>862</v>
      </c>
      <c r="Y340" s="79"/>
      <c r="Z340" s="79"/>
      <c r="AA340" s="85" t="s">
        <v>1103</v>
      </c>
      <c r="AB340" s="85" t="s">
        <v>1089</v>
      </c>
      <c r="AC340" s="79" t="b">
        <v>0</v>
      </c>
      <c r="AD340" s="79">
        <v>9</v>
      </c>
      <c r="AE340" s="85" t="s">
        <v>1245</v>
      </c>
      <c r="AF340" s="79" t="b">
        <v>0</v>
      </c>
      <c r="AG340" s="79" t="s">
        <v>1250</v>
      </c>
      <c r="AH340" s="79"/>
      <c r="AI340" s="85" t="s">
        <v>1243</v>
      </c>
      <c r="AJ340" s="79" t="b">
        <v>0</v>
      </c>
      <c r="AK340" s="79">
        <v>7</v>
      </c>
      <c r="AL340" s="85" t="s">
        <v>1243</v>
      </c>
      <c r="AM340" s="79" t="s">
        <v>1258</v>
      </c>
      <c r="AN340" s="79" t="b">
        <v>0</v>
      </c>
      <c r="AO340" s="85" t="s">
        <v>1089</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3</v>
      </c>
      <c r="BD340" s="48"/>
      <c r="BE340" s="49"/>
      <c r="BF340" s="48"/>
      <c r="BG340" s="49"/>
      <c r="BH340" s="48"/>
      <c r="BI340" s="49"/>
      <c r="BJ340" s="48"/>
      <c r="BK340" s="49"/>
      <c r="BL340" s="48"/>
    </row>
    <row r="341" spans="1:64" ht="15">
      <c r="A341" s="64" t="s">
        <v>263</v>
      </c>
      <c r="B341" s="64" t="s">
        <v>259</v>
      </c>
      <c r="C341" s="65" t="s">
        <v>2928</v>
      </c>
      <c r="D341" s="66">
        <v>3</v>
      </c>
      <c r="E341" s="67" t="s">
        <v>132</v>
      </c>
      <c r="F341" s="68">
        <v>32</v>
      </c>
      <c r="G341" s="65"/>
      <c r="H341" s="69"/>
      <c r="I341" s="70"/>
      <c r="J341" s="70"/>
      <c r="K341" s="34" t="s">
        <v>66</v>
      </c>
      <c r="L341" s="77">
        <v>341</v>
      </c>
      <c r="M341" s="77"/>
      <c r="N341" s="72"/>
      <c r="O341" s="79" t="s">
        <v>331</v>
      </c>
      <c r="P341" s="81">
        <v>43598.40377314815</v>
      </c>
      <c r="Q341" s="79" t="s">
        <v>393</v>
      </c>
      <c r="R341" s="79"/>
      <c r="S341" s="79"/>
      <c r="T341" s="79" t="s">
        <v>241</v>
      </c>
      <c r="U341" s="79"/>
      <c r="V341" s="83" t="s">
        <v>753</v>
      </c>
      <c r="W341" s="81">
        <v>43598.40377314815</v>
      </c>
      <c r="X341" s="83" t="s">
        <v>876</v>
      </c>
      <c r="Y341" s="79"/>
      <c r="Z341" s="79"/>
      <c r="AA341" s="85" t="s">
        <v>1117</v>
      </c>
      <c r="AB341" s="79"/>
      <c r="AC341" s="79" t="b">
        <v>0</v>
      </c>
      <c r="AD341" s="79">
        <v>0</v>
      </c>
      <c r="AE341" s="85" t="s">
        <v>1243</v>
      </c>
      <c r="AF341" s="79" t="b">
        <v>0</v>
      </c>
      <c r="AG341" s="79" t="s">
        <v>1250</v>
      </c>
      <c r="AH341" s="79"/>
      <c r="AI341" s="85" t="s">
        <v>1243</v>
      </c>
      <c r="AJ341" s="79" t="b">
        <v>0</v>
      </c>
      <c r="AK341" s="79">
        <v>7</v>
      </c>
      <c r="AL341" s="85" t="s">
        <v>1103</v>
      </c>
      <c r="AM341" s="79" t="s">
        <v>1259</v>
      </c>
      <c r="AN341" s="79" t="b">
        <v>0</v>
      </c>
      <c r="AO341" s="85" t="s">
        <v>1103</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3</v>
      </c>
      <c r="BC341" s="78" t="str">
        <f>REPLACE(INDEX(GroupVertices[Group],MATCH(Edges[[#This Row],[Vertex 2]],GroupVertices[Vertex],0)),1,1,"")</f>
        <v>1</v>
      </c>
      <c r="BD341" s="48">
        <v>0</v>
      </c>
      <c r="BE341" s="49">
        <v>0</v>
      </c>
      <c r="BF341" s="48">
        <v>0</v>
      </c>
      <c r="BG341" s="49">
        <v>0</v>
      </c>
      <c r="BH341" s="48">
        <v>0</v>
      </c>
      <c r="BI341" s="49">
        <v>0</v>
      </c>
      <c r="BJ341" s="48">
        <v>16</v>
      </c>
      <c r="BK341" s="49">
        <v>100</v>
      </c>
      <c r="BL341" s="48">
        <v>16</v>
      </c>
    </row>
    <row r="342" spans="1:64" ht="15">
      <c r="A342" s="64" t="s">
        <v>259</v>
      </c>
      <c r="B342" s="64" t="s">
        <v>263</v>
      </c>
      <c r="C342" s="65" t="s">
        <v>2928</v>
      </c>
      <c r="D342" s="66">
        <v>3</v>
      </c>
      <c r="E342" s="67" t="s">
        <v>132</v>
      </c>
      <c r="F342" s="68">
        <v>32</v>
      </c>
      <c r="G342" s="65"/>
      <c r="H342" s="69"/>
      <c r="I342" s="70"/>
      <c r="J342" s="70"/>
      <c r="K342" s="34" t="s">
        <v>66</v>
      </c>
      <c r="L342" s="77">
        <v>342</v>
      </c>
      <c r="M342" s="77"/>
      <c r="N342" s="72"/>
      <c r="O342" s="79" t="s">
        <v>331</v>
      </c>
      <c r="P342" s="81">
        <v>43596.714780092596</v>
      </c>
      <c r="Q342" s="79" t="s">
        <v>394</v>
      </c>
      <c r="R342" s="79"/>
      <c r="S342" s="79"/>
      <c r="T342" s="79" t="s">
        <v>596</v>
      </c>
      <c r="U342" s="83" t="s">
        <v>668</v>
      </c>
      <c r="V342" s="83" t="s">
        <v>668</v>
      </c>
      <c r="W342" s="81">
        <v>43596.714780092596</v>
      </c>
      <c r="X342" s="83" t="s">
        <v>862</v>
      </c>
      <c r="Y342" s="79"/>
      <c r="Z342" s="79"/>
      <c r="AA342" s="85" t="s">
        <v>1103</v>
      </c>
      <c r="AB342" s="85" t="s">
        <v>1089</v>
      </c>
      <c r="AC342" s="79" t="b">
        <v>0</v>
      </c>
      <c r="AD342" s="79">
        <v>9</v>
      </c>
      <c r="AE342" s="85" t="s">
        <v>1245</v>
      </c>
      <c r="AF342" s="79" t="b">
        <v>0</v>
      </c>
      <c r="AG342" s="79" t="s">
        <v>1250</v>
      </c>
      <c r="AH342" s="79"/>
      <c r="AI342" s="85" t="s">
        <v>1243</v>
      </c>
      <c r="AJ342" s="79" t="b">
        <v>0</v>
      </c>
      <c r="AK342" s="79">
        <v>7</v>
      </c>
      <c r="AL342" s="85" t="s">
        <v>1243</v>
      </c>
      <c r="AM342" s="79" t="s">
        <v>1258</v>
      </c>
      <c r="AN342" s="79" t="b">
        <v>0</v>
      </c>
      <c r="AO342" s="85" t="s">
        <v>1089</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3</v>
      </c>
      <c r="BD342" s="48"/>
      <c r="BE342" s="49"/>
      <c r="BF342" s="48"/>
      <c r="BG342" s="49"/>
      <c r="BH342" s="48"/>
      <c r="BI342" s="49"/>
      <c r="BJ342" s="48"/>
      <c r="BK342" s="49"/>
      <c r="BL342" s="48"/>
    </row>
    <row r="343" spans="1:64" ht="15">
      <c r="A343" s="64" t="s">
        <v>259</v>
      </c>
      <c r="B343" s="64" t="s">
        <v>307</v>
      </c>
      <c r="C343" s="65" t="s">
        <v>2928</v>
      </c>
      <c r="D343" s="66">
        <v>3.5833333333333335</v>
      </c>
      <c r="E343" s="67" t="s">
        <v>136</v>
      </c>
      <c r="F343" s="68">
        <v>31.6231884057971</v>
      </c>
      <c r="G343" s="65"/>
      <c r="H343" s="69"/>
      <c r="I343" s="70"/>
      <c r="J343" s="70"/>
      <c r="K343" s="34" t="s">
        <v>65</v>
      </c>
      <c r="L343" s="77">
        <v>343</v>
      </c>
      <c r="M343" s="77"/>
      <c r="N343" s="72"/>
      <c r="O343" s="79" t="s">
        <v>331</v>
      </c>
      <c r="P343" s="81">
        <v>43597.05425925926</v>
      </c>
      <c r="Q343" s="79" t="s">
        <v>399</v>
      </c>
      <c r="R343" s="83" t="s">
        <v>511</v>
      </c>
      <c r="S343" s="79" t="s">
        <v>554</v>
      </c>
      <c r="T343" s="79" t="s">
        <v>603</v>
      </c>
      <c r="U343" s="79"/>
      <c r="V343" s="83" t="s">
        <v>749</v>
      </c>
      <c r="W343" s="81">
        <v>43597.05425925926</v>
      </c>
      <c r="X343" s="83" t="s">
        <v>883</v>
      </c>
      <c r="Y343" s="79"/>
      <c r="Z343" s="79"/>
      <c r="AA343" s="85" t="s">
        <v>1124</v>
      </c>
      <c r="AB343" s="79"/>
      <c r="AC343" s="79" t="b">
        <v>0</v>
      </c>
      <c r="AD343" s="79">
        <v>1</v>
      </c>
      <c r="AE343" s="85" t="s">
        <v>1243</v>
      </c>
      <c r="AF343" s="79" t="b">
        <v>0</v>
      </c>
      <c r="AG343" s="79" t="s">
        <v>1250</v>
      </c>
      <c r="AH343" s="79"/>
      <c r="AI343" s="85" t="s">
        <v>1243</v>
      </c>
      <c r="AJ343" s="79" t="b">
        <v>0</v>
      </c>
      <c r="AK343" s="79">
        <v>0</v>
      </c>
      <c r="AL343" s="85" t="s">
        <v>1243</v>
      </c>
      <c r="AM343" s="79" t="s">
        <v>1265</v>
      </c>
      <c r="AN343" s="79" t="b">
        <v>0</v>
      </c>
      <c r="AO343" s="85" t="s">
        <v>1124</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259</v>
      </c>
      <c r="B344" s="64" t="s">
        <v>307</v>
      </c>
      <c r="C344" s="65" t="s">
        <v>2928</v>
      </c>
      <c r="D344" s="66">
        <v>3.5833333333333335</v>
      </c>
      <c r="E344" s="67" t="s">
        <v>136</v>
      </c>
      <c r="F344" s="68">
        <v>31.6231884057971</v>
      </c>
      <c r="G344" s="65"/>
      <c r="H344" s="69"/>
      <c r="I344" s="70"/>
      <c r="J344" s="70"/>
      <c r="K344" s="34" t="s">
        <v>65</v>
      </c>
      <c r="L344" s="77">
        <v>344</v>
      </c>
      <c r="M344" s="77"/>
      <c r="N344" s="72"/>
      <c r="O344" s="79" t="s">
        <v>331</v>
      </c>
      <c r="P344" s="81">
        <v>43598.568125</v>
      </c>
      <c r="Q344" s="79" t="s">
        <v>399</v>
      </c>
      <c r="R344" s="83" t="s">
        <v>511</v>
      </c>
      <c r="S344" s="79" t="s">
        <v>554</v>
      </c>
      <c r="T344" s="79" t="s">
        <v>603</v>
      </c>
      <c r="U344" s="79"/>
      <c r="V344" s="83" t="s">
        <v>749</v>
      </c>
      <c r="W344" s="81">
        <v>43598.568125</v>
      </c>
      <c r="X344" s="83" t="s">
        <v>884</v>
      </c>
      <c r="Y344" s="79"/>
      <c r="Z344" s="79"/>
      <c r="AA344" s="85" t="s">
        <v>1125</v>
      </c>
      <c r="AB344" s="79"/>
      <c r="AC344" s="79" t="b">
        <v>0</v>
      </c>
      <c r="AD344" s="79">
        <v>2</v>
      </c>
      <c r="AE344" s="85" t="s">
        <v>1243</v>
      </c>
      <c r="AF344" s="79" t="b">
        <v>0</v>
      </c>
      <c r="AG344" s="79" t="s">
        <v>1250</v>
      </c>
      <c r="AH344" s="79"/>
      <c r="AI344" s="85" t="s">
        <v>1243</v>
      </c>
      <c r="AJ344" s="79" t="b">
        <v>0</v>
      </c>
      <c r="AK344" s="79">
        <v>0</v>
      </c>
      <c r="AL344" s="85" t="s">
        <v>1243</v>
      </c>
      <c r="AM344" s="79" t="s">
        <v>1265</v>
      </c>
      <c r="AN344" s="79" t="b">
        <v>0</v>
      </c>
      <c r="AO344" s="85" t="s">
        <v>1125</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259</v>
      </c>
      <c r="B345" s="64" t="s">
        <v>308</v>
      </c>
      <c r="C345" s="65" t="s">
        <v>2928</v>
      </c>
      <c r="D345" s="66">
        <v>3.5833333333333335</v>
      </c>
      <c r="E345" s="67" t="s">
        <v>136</v>
      </c>
      <c r="F345" s="68">
        <v>31.6231884057971</v>
      </c>
      <c r="G345" s="65"/>
      <c r="H345" s="69"/>
      <c r="I345" s="70"/>
      <c r="J345" s="70"/>
      <c r="K345" s="34" t="s">
        <v>65</v>
      </c>
      <c r="L345" s="77">
        <v>345</v>
      </c>
      <c r="M345" s="77"/>
      <c r="N345" s="72"/>
      <c r="O345" s="79" t="s">
        <v>331</v>
      </c>
      <c r="P345" s="81">
        <v>43597.05425925926</v>
      </c>
      <c r="Q345" s="79" t="s">
        <v>399</v>
      </c>
      <c r="R345" s="83" t="s">
        <v>511</v>
      </c>
      <c r="S345" s="79" t="s">
        <v>554</v>
      </c>
      <c r="T345" s="79" t="s">
        <v>603</v>
      </c>
      <c r="U345" s="79"/>
      <c r="V345" s="83" t="s">
        <v>749</v>
      </c>
      <c r="W345" s="81">
        <v>43597.05425925926</v>
      </c>
      <c r="X345" s="83" t="s">
        <v>883</v>
      </c>
      <c r="Y345" s="79"/>
      <c r="Z345" s="79"/>
      <c r="AA345" s="85" t="s">
        <v>1124</v>
      </c>
      <c r="AB345" s="79"/>
      <c r="AC345" s="79" t="b">
        <v>0</v>
      </c>
      <c r="AD345" s="79">
        <v>1</v>
      </c>
      <c r="AE345" s="85" t="s">
        <v>1243</v>
      </c>
      <c r="AF345" s="79" t="b">
        <v>0</v>
      </c>
      <c r="AG345" s="79" t="s">
        <v>1250</v>
      </c>
      <c r="AH345" s="79"/>
      <c r="AI345" s="85" t="s">
        <v>1243</v>
      </c>
      <c r="AJ345" s="79" t="b">
        <v>0</v>
      </c>
      <c r="AK345" s="79">
        <v>0</v>
      </c>
      <c r="AL345" s="85" t="s">
        <v>1243</v>
      </c>
      <c r="AM345" s="79" t="s">
        <v>1265</v>
      </c>
      <c r="AN345" s="79" t="b">
        <v>0</v>
      </c>
      <c r="AO345" s="85" t="s">
        <v>1124</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259</v>
      </c>
      <c r="B346" s="64" t="s">
        <v>308</v>
      </c>
      <c r="C346" s="65" t="s">
        <v>2928</v>
      </c>
      <c r="D346" s="66">
        <v>3.5833333333333335</v>
      </c>
      <c r="E346" s="67" t="s">
        <v>136</v>
      </c>
      <c r="F346" s="68">
        <v>31.6231884057971</v>
      </c>
      <c r="G346" s="65"/>
      <c r="H346" s="69"/>
      <c r="I346" s="70"/>
      <c r="J346" s="70"/>
      <c r="K346" s="34" t="s">
        <v>65</v>
      </c>
      <c r="L346" s="77">
        <v>346</v>
      </c>
      <c r="M346" s="77"/>
      <c r="N346" s="72"/>
      <c r="O346" s="79" t="s">
        <v>331</v>
      </c>
      <c r="P346" s="81">
        <v>43598.568125</v>
      </c>
      <c r="Q346" s="79" t="s">
        <v>399</v>
      </c>
      <c r="R346" s="83" t="s">
        <v>511</v>
      </c>
      <c r="S346" s="79" t="s">
        <v>554</v>
      </c>
      <c r="T346" s="79" t="s">
        <v>603</v>
      </c>
      <c r="U346" s="79"/>
      <c r="V346" s="83" t="s">
        <v>749</v>
      </c>
      <c r="W346" s="81">
        <v>43598.568125</v>
      </c>
      <c r="X346" s="83" t="s">
        <v>884</v>
      </c>
      <c r="Y346" s="79"/>
      <c r="Z346" s="79"/>
      <c r="AA346" s="85" t="s">
        <v>1125</v>
      </c>
      <c r="AB346" s="79"/>
      <c r="AC346" s="79" t="b">
        <v>0</v>
      </c>
      <c r="AD346" s="79">
        <v>2</v>
      </c>
      <c r="AE346" s="85" t="s">
        <v>1243</v>
      </c>
      <c r="AF346" s="79" t="b">
        <v>0</v>
      </c>
      <c r="AG346" s="79" t="s">
        <v>1250</v>
      </c>
      <c r="AH346" s="79"/>
      <c r="AI346" s="85" t="s">
        <v>1243</v>
      </c>
      <c r="AJ346" s="79" t="b">
        <v>0</v>
      </c>
      <c r="AK346" s="79">
        <v>0</v>
      </c>
      <c r="AL346" s="85" t="s">
        <v>1243</v>
      </c>
      <c r="AM346" s="79" t="s">
        <v>1265</v>
      </c>
      <c r="AN346" s="79" t="b">
        <v>0</v>
      </c>
      <c r="AO346" s="85" t="s">
        <v>1125</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259</v>
      </c>
      <c r="B347" s="64" t="s">
        <v>309</v>
      </c>
      <c r="C347" s="65" t="s">
        <v>2928</v>
      </c>
      <c r="D347" s="66">
        <v>3.5833333333333335</v>
      </c>
      <c r="E347" s="67" t="s">
        <v>136</v>
      </c>
      <c r="F347" s="68">
        <v>31.6231884057971</v>
      </c>
      <c r="G347" s="65"/>
      <c r="H347" s="69"/>
      <c r="I347" s="70"/>
      <c r="J347" s="70"/>
      <c r="K347" s="34" t="s">
        <v>65</v>
      </c>
      <c r="L347" s="77">
        <v>347</v>
      </c>
      <c r="M347" s="77"/>
      <c r="N347" s="72"/>
      <c r="O347" s="79" t="s">
        <v>331</v>
      </c>
      <c r="P347" s="81">
        <v>43597.05425925926</v>
      </c>
      <c r="Q347" s="79" t="s">
        <v>399</v>
      </c>
      <c r="R347" s="83" t="s">
        <v>511</v>
      </c>
      <c r="S347" s="79" t="s">
        <v>554</v>
      </c>
      <c r="T347" s="79" t="s">
        <v>603</v>
      </c>
      <c r="U347" s="79"/>
      <c r="V347" s="83" t="s">
        <v>749</v>
      </c>
      <c r="W347" s="81">
        <v>43597.05425925926</v>
      </c>
      <c r="X347" s="83" t="s">
        <v>883</v>
      </c>
      <c r="Y347" s="79"/>
      <c r="Z347" s="79"/>
      <c r="AA347" s="85" t="s">
        <v>1124</v>
      </c>
      <c r="AB347" s="79"/>
      <c r="AC347" s="79" t="b">
        <v>0</v>
      </c>
      <c r="AD347" s="79">
        <v>1</v>
      </c>
      <c r="AE347" s="85" t="s">
        <v>1243</v>
      </c>
      <c r="AF347" s="79" t="b">
        <v>0</v>
      </c>
      <c r="AG347" s="79" t="s">
        <v>1250</v>
      </c>
      <c r="AH347" s="79"/>
      <c r="AI347" s="85" t="s">
        <v>1243</v>
      </c>
      <c r="AJ347" s="79" t="b">
        <v>0</v>
      </c>
      <c r="AK347" s="79">
        <v>0</v>
      </c>
      <c r="AL347" s="85" t="s">
        <v>1243</v>
      </c>
      <c r="AM347" s="79" t="s">
        <v>1265</v>
      </c>
      <c r="AN347" s="79" t="b">
        <v>0</v>
      </c>
      <c r="AO347" s="85" t="s">
        <v>1124</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259</v>
      </c>
      <c r="B348" s="64" t="s">
        <v>309</v>
      </c>
      <c r="C348" s="65" t="s">
        <v>2928</v>
      </c>
      <c r="D348" s="66">
        <v>3.5833333333333335</v>
      </c>
      <c r="E348" s="67" t="s">
        <v>136</v>
      </c>
      <c r="F348" s="68">
        <v>31.6231884057971</v>
      </c>
      <c r="G348" s="65"/>
      <c r="H348" s="69"/>
      <c r="I348" s="70"/>
      <c r="J348" s="70"/>
      <c r="K348" s="34" t="s">
        <v>65</v>
      </c>
      <c r="L348" s="77">
        <v>348</v>
      </c>
      <c r="M348" s="77"/>
      <c r="N348" s="72"/>
      <c r="O348" s="79" t="s">
        <v>331</v>
      </c>
      <c r="P348" s="81">
        <v>43598.568125</v>
      </c>
      <c r="Q348" s="79" t="s">
        <v>399</v>
      </c>
      <c r="R348" s="83" t="s">
        <v>511</v>
      </c>
      <c r="S348" s="79" t="s">
        <v>554</v>
      </c>
      <c r="T348" s="79" t="s">
        <v>603</v>
      </c>
      <c r="U348" s="79"/>
      <c r="V348" s="83" t="s">
        <v>749</v>
      </c>
      <c r="W348" s="81">
        <v>43598.568125</v>
      </c>
      <c r="X348" s="83" t="s">
        <v>884</v>
      </c>
      <c r="Y348" s="79"/>
      <c r="Z348" s="79"/>
      <c r="AA348" s="85" t="s">
        <v>1125</v>
      </c>
      <c r="AB348" s="79"/>
      <c r="AC348" s="79" t="b">
        <v>0</v>
      </c>
      <c r="AD348" s="79">
        <v>2</v>
      </c>
      <c r="AE348" s="85" t="s">
        <v>1243</v>
      </c>
      <c r="AF348" s="79" t="b">
        <v>0</v>
      </c>
      <c r="AG348" s="79" t="s">
        <v>1250</v>
      </c>
      <c r="AH348" s="79"/>
      <c r="AI348" s="85" t="s">
        <v>1243</v>
      </c>
      <c r="AJ348" s="79" t="b">
        <v>0</v>
      </c>
      <c r="AK348" s="79">
        <v>0</v>
      </c>
      <c r="AL348" s="85" t="s">
        <v>1243</v>
      </c>
      <c r="AM348" s="79" t="s">
        <v>1265</v>
      </c>
      <c r="AN348" s="79" t="b">
        <v>0</v>
      </c>
      <c r="AO348" s="85" t="s">
        <v>1125</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259</v>
      </c>
      <c r="B349" s="64" t="s">
        <v>310</v>
      </c>
      <c r="C349" s="65" t="s">
        <v>2928</v>
      </c>
      <c r="D349" s="66">
        <v>3.5833333333333335</v>
      </c>
      <c r="E349" s="67" t="s">
        <v>136</v>
      </c>
      <c r="F349" s="68">
        <v>31.6231884057971</v>
      </c>
      <c r="G349" s="65"/>
      <c r="H349" s="69"/>
      <c r="I349" s="70"/>
      <c r="J349" s="70"/>
      <c r="K349" s="34" t="s">
        <v>65</v>
      </c>
      <c r="L349" s="77">
        <v>349</v>
      </c>
      <c r="M349" s="77"/>
      <c r="N349" s="72"/>
      <c r="O349" s="79" t="s">
        <v>331</v>
      </c>
      <c r="P349" s="81">
        <v>43597.05425925926</v>
      </c>
      <c r="Q349" s="79" t="s">
        <v>399</v>
      </c>
      <c r="R349" s="83" t="s">
        <v>511</v>
      </c>
      <c r="S349" s="79" t="s">
        <v>554</v>
      </c>
      <c r="T349" s="79" t="s">
        <v>603</v>
      </c>
      <c r="U349" s="79"/>
      <c r="V349" s="83" t="s">
        <v>749</v>
      </c>
      <c r="W349" s="81">
        <v>43597.05425925926</v>
      </c>
      <c r="X349" s="83" t="s">
        <v>883</v>
      </c>
      <c r="Y349" s="79"/>
      <c r="Z349" s="79"/>
      <c r="AA349" s="85" t="s">
        <v>1124</v>
      </c>
      <c r="AB349" s="79"/>
      <c r="AC349" s="79" t="b">
        <v>0</v>
      </c>
      <c r="AD349" s="79">
        <v>1</v>
      </c>
      <c r="AE349" s="85" t="s">
        <v>1243</v>
      </c>
      <c r="AF349" s="79" t="b">
        <v>0</v>
      </c>
      <c r="AG349" s="79" t="s">
        <v>1250</v>
      </c>
      <c r="AH349" s="79"/>
      <c r="AI349" s="85" t="s">
        <v>1243</v>
      </c>
      <c r="AJ349" s="79" t="b">
        <v>0</v>
      </c>
      <c r="AK349" s="79">
        <v>0</v>
      </c>
      <c r="AL349" s="85" t="s">
        <v>1243</v>
      </c>
      <c r="AM349" s="79" t="s">
        <v>1265</v>
      </c>
      <c r="AN349" s="79" t="b">
        <v>0</v>
      </c>
      <c r="AO349" s="85" t="s">
        <v>1124</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259</v>
      </c>
      <c r="B350" s="64" t="s">
        <v>310</v>
      </c>
      <c r="C350" s="65" t="s">
        <v>2928</v>
      </c>
      <c r="D350" s="66">
        <v>3.5833333333333335</v>
      </c>
      <c r="E350" s="67" t="s">
        <v>136</v>
      </c>
      <c r="F350" s="68">
        <v>31.6231884057971</v>
      </c>
      <c r="G350" s="65"/>
      <c r="H350" s="69"/>
      <c r="I350" s="70"/>
      <c r="J350" s="70"/>
      <c r="K350" s="34" t="s">
        <v>65</v>
      </c>
      <c r="L350" s="77">
        <v>350</v>
      </c>
      <c r="M350" s="77"/>
      <c r="N350" s="72"/>
      <c r="O350" s="79" t="s">
        <v>331</v>
      </c>
      <c r="P350" s="81">
        <v>43598.568125</v>
      </c>
      <c r="Q350" s="79" t="s">
        <v>399</v>
      </c>
      <c r="R350" s="83" t="s">
        <v>511</v>
      </c>
      <c r="S350" s="79" t="s">
        <v>554</v>
      </c>
      <c r="T350" s="79" t="s">
        <v>603</v>
      </c>
      <c r="U350" s="79"/>
      <c r="V350" s="83" t="s">
        <v>749</v>
      </c>
      <c r="W350" s="81">
        <v>43598.568125</v>
      </c>
      <c r="X350" s="83" t="s">
        <v>884</v>
      </c>
      <c r="Y350" s="79"/>
      <c r="Z350" s="79"/>
      <c r="AA350" s="85" t="s">
        <v>1125</v>
      </c>
      <c r="AB350" s="79"/>
      <c r="AC350" s="79" t="b">
        <v>0</v>
      </c>
      <c r="AD350" s="79">
        <v>2</v>
      </c>
      <c r="AE350" s="85" t="s">
        <v>1243</v>
      </c>
      <c r="AF350" s="79" t="b">
        <v>0</v>
      </c>
      <c r="AG350" s="79" t="s">
        <v>1250</v>
      </c>
      <c r="AH350" s="79"/>
      <c r="AI350" s="85" t="s">
        <v>1243</v>
      </c>
      <c r="AJ350" s="79" t="b">
        <v>0</v>
      </c>
      <c r="AK350" s="79">
        <v>0</v>
      </c>
      <c r="AL350" s="85" t="s">
        <v>1243</v>
      </c>
      <c r="AM350" s="79" t="s">
        <v>1265</v>
      </c>
      <c r="AN350" s="79" t="b">
        <v>0</v>
      </c>
      <c r="AO350" s="85" t="s">
        <v>1125</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259</v>
      </c>
      <c r="B351" s="64" t="s">
        <v>311</v>
      </c>
      <c r="C351" s="65" t="s">
        <v>2928</v>
      </c>
      <c r="D351" s="66">
        <v>3.5833333333333335</v>
      </c>
      <c r="E351" s="67" t="s">
        <v>136</v>
      </c>
      <c r="F351" s="68">
        <v>31.6231884057971</v>
      </c>
      <c r="G351" s="65"/>
      <c r="H351" s="69"/>
      <c r="I351" s="70"/>
      <c r="J351" s="70"/>
      <c r="K351" s="34" t="s">
        <v>65</v>
      </c>
      <c r="L351" s="77">
        <v>351</v>
      </c>
      <c r="M351" s="77"/>
      <c r="N351" s="72"/>
      <c r="O351" s="79" t="s">
        <v>331</v>
      </c>
      <c r="P351" s="81">
        <v>43597.05425925926</v>
      </c>
      <c r="Q351" s="79" t="s">
        <v>399</v>
      </c>
      <c r="R351" s="83" t="s">
        <v>511</v>
      </c>
      <c r="S351" s="79" t="s">
        <v>554</v>
      </c>
      <c r="T351" s="79" t="s">
        <v>603</v>
      </c>
      <c r="U351" s="79"/>
      <c r="V351" s="83" t="s">
        <v>749</v>
      </c>
      <c r="W351" s="81">
        <v>43597.05425925926</v>
      </c>
      <c r="X351" s="83" t="s">
        <v>883</v>
      </c>
      <c r="Y351" s="79"/>
      <c r="Z351" s="79"/>
      <c r="AA351" s="85" t="s">
        <v>1124</v>
      </c>
      <c r="AB351" s="79"/>
      <c r="AC351" s="79" t="b">
        <v>0</v>
      </c>
      <c r="AD351" s="79">
        <v>1</v>
      </c>
      <c r="AE351" s="85" t="s">
        <v>1243</v>
      </c>
      <c r="AF351" s="79" t="b">
        <v>0</v>
      </c>
      <c r="AG351" s="79" t="s">
        <v>1250</v>
      </c>
      <c r="AH351" s="79"/>
      <c r="AI351" s="85" t="s">
        <v>1243</v>
      </c>
      <c r="AJ351" s="79" t="b">
        <v>0</v>
      </c>
      <c r="AK351" s="79">
        <v>0</v>
      </c>
      <c r="AL351" s="85" t="s">
        <v>1243</v>
      </c>
      <c r="AM351" s="79" t="s">
        <v>1265</v>
      </c>
      <c r="AN351" s="79" t="b">
        <v>0</v>
      </c>
      <c r="AO351" s="85" t="s">
        <v>1124</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259</v>
      </c>
      <c r="B352" s="64" t="s">
        <v>311</v>
      </c>
      <c r="C352" s="65" t="s">
        <v>2928</v>
      </c>
      <c r="D352" s="66">
        <v>3.5833333333333335</v>
      </c>
      <c r="E352" s="67" t="s">
        <v>136</v>
      </c>
      <c r="F352" s="68">
        <v>31.6231884057971</v>
      </c>
      <c r="G352" s="65"/>
      <c r="H352" s="69"/>
      <c r="I352" s="70"/>
      <c r="J352" s="70"/>
      <c r="K352" s="34" t="s">
        <v>65</v>
      </c>
      <c r="L352" s="77">
        <v>352</v>
      </c>
      <c r="M352" s="77"/>
      <c r="N352" s="72"/>
      <c r="O352" s="79" t="s">
        <v>331</v>
      </c>
      <c r="P352" s="81">
        <v>43598.568125</v>
      </c>
      <c r="Q352" s="79" t="s">
        <v>399</v>
      </c>
      <c r="R352" s="83" t="s">
        <v>511</v>
      </c>
      <c r="S352" s="79" t="s">
        <v>554</v>
      </c>
      <c r="T352" s="79" t="s">
        <v>603</v>
      </c>
      <c r="U352" s="79"/>
      <c r="V352" s="83" t="s">
        <v>749</v>
      </c>
      <c r="W352" s="81">
        <v>43598.568125</v>
      </c>
      <c r="X352" s="83" t="s">
        <v>884</v>
      </c>
      <c r="Y352" s="79"/>
      <c r="Z352" s="79"/>
      <c r="AA352" s="85" t="s">
        <v>1125</v>
      </c>
      <c r="AB352" s="79"/>
      <c r="AC352" s="79" t="b">
        <v>0</v>
      </c>
      <c r="AD352" s="79">
        <v>2</v>
      </c>
      <c r="AE352" s="85" t="s">
        <v>1243</v>
      </c>
      <c r="AF352" s="79" t="b">
        <v>0</v>
      </c>
      <c r="AG352" s="79" t="s">
        <v>1250</v>
      </c>
      <c r="AH352" s="79"/>
      <c r="AI352" s="85" t="s">
        <v>1243</v>
      </c>
      <c r="AJ352" s="79" t="b">
        <v>0</v>
      </c>
      <c r="AK352" s="79">
        <v>0</v>
      </c>
      <c r="AL352" s="85" t="s">
        <v>1243</v>
      </c>
      <c r="AM352" s="79" t="s">
        <v>1265</v>
      </c>
      <c r="AN352" s="79" t="b">
        <v>0</v>
      </c>
      <c r="AO352" s="85" t="s">
        <v>1125</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259</v>
      </c>
      <c r="B353" s="64" t="s">
        <v>312</v>
      </c>
      <c r="C353" s="65" t="s">
        <v>2928</v>
      </c>
      <c r="D353" s="66">
        <v>3.5833333333333335</v>
      </c>
      <c r="E353" s="67" t="s">
        <v>136</v>
      </c>
      <c r="F353" s="68">
        <v>31.6231884057971</v>
      </c>
      <c r="G353" s="65"/>
      <c r="H353" s="69"/>
      <c r="I353" s="70"/>
      <c r="J353" s="70"/>
      <c r="K353" s="34" t="s">
        <v>65</v>
      </c>
      <c r="L353" s="77">
        <v>353</v>
      </c>
      <c r="M353" s="77"/>
      <c r="N353" s="72"/>
      <c r="O353" s="79" t="s">
        <v>331</v>
      </c>
      <c r="P353" s="81">
        <v>43597.05425925926</v>
      </c>
      <c r="Q353" s="79" t="s">
        <v>399</v>
      </c>
      <c r="R353" s="83" t="s">
        <v>511</v>
      </c>
      <c r="S353" s="79" t="s">
        <v>554</v>
      </c>
      <c r="T353" s="79" t="s">
        <v>603</v>
      </c>
      <c r="U353" s="79"/>
      <c r="V353" s="83" t="s">
        <v>749</v>
      </c>
      <c r="W353" s="81">
        <v>43597.05425925926</v>
      </c>
      <c r="X353" s="83" t="s">
        <v>883</v>
      </c>
      <c r="Y353" s="79"/>
      <c r="Z353" s="79"/>
      <c r="AA353" s="85" t="s">
        <v>1124</v>
      </c>
      <c r="AB353" s="79"/>
      <c r="AC353" s="79" t="b">
        <v>0</v>
      </c>
      <c r="AD353" s="79">
        <v>1</v>
      </c>
      <c r="AE353" s="85" t="s">
        <v>1243</v>
      </c>
      <c r="AF353" s="79" t="b">
        <v>0</v>
      </c>
      <c r="AG353" s="79" t="s">
        <v>1250</v>
      </c>
      <c r="AH353" s="79"/>
      <c r="AI353" s="85" t="s">
        <v>1243</v>
      </c>
      <c r="AJ353" s="79" t="b">
        <v>0</v>
      </c>
      <c r="AK353" s="79">
        <v>0</v>
      </c>
      <c r="AL353" s="85" t="s">
        <v>1243</v>
      </c>
      <c r="AM353" s="79" t="s">
        <v>1265</v>
      </c>
      <c r="AN353" s="79" t="b">
        <v>0</v>
      </c>
      <c r="AO353" s="85" t="s">
        <v>1124</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259</v>
      </c>
      <c r="B354" s="64" t="s">
        <v>312</v>
      </c>
      <c r="C354" s="65" t="s">
        <v>2928</v>
      </c>
      <c r="D354" s="66">
        <v>3.5833333333333335</v>
      </c>
      <c r="E354" s="67" t="s">
        <v>136</v>
      </c>
      <c r="F354" s="68">
        <v>31.6231884057971</v>
      </c>
      <c r="G354" s="65"/>
      <c r="H354" s="69"/>
      <c r="I354" s="70"/>
      <c r="J354" s="70"/>
      <c r="K354" s="34" t="s">
        <v>65</v>
      </c>
      <c r="L354" s="77">
        <v>354</v>
      </c>
      <c r="M354" s="77"/>
      <c r="N354" s="72"/>
      <c r="O354" s="79" t="s">
        <v>331</v>
      </c>
      <c r="P354" s="81">
        <v>43598.568125</v>
      </c>
      <c r="Q354" s="79" t="s">
        <v>399</v>
      </c>
      <c r="R354" s="83" t="s">
        <v>511</v>
      </c>
      <c r="S354" s="79" t="s">
        <v>554</v>
      </c>
      <c r="T354" s="79" t="s">
        <v>603</v>
      </c>
      <c r="U354" s="79"/>
      <c r="V354" s="83" t="s">
        <v>749</v>
      </c>
      <c r="W354" s="81">
        <v>43598.568125</v>
      </c>
      <c r="X354" s="83" t="s">
        <v>884</v>
      </c>
      <c r="Y354" s="79"/>
      <c r="Z354" s="79"/>
      <c r="AA354" s="85" t="s">
        <v>1125</v>
      </c>
      <c r="AB354" s="79"/>
      <c r="AC354" s="79" t="b">
        <v>0</v>
      </c>
      <c r="AD354" s="79">
        <v>2</v>
      </c>
      <c r="AE354" s="85" t="s">
        <v>1243</v>
      </c>
      <c r="AF354" s="79" t="b">
        <v>0</v>
      </c>
      <c r="AG354" s="79" t="s">
        <v>1250</v>
      </c>
      <c r="AH354" s="79"/>
      <c r="AI354" s="85" t="s">
        <v>1243</v>
      </c>
      <c r="AJ354" s="79" t="b">
        <v>0</v>
      </c>
      <c r="AK354" s="79">
        <v>0</v>
      </c>
      <c r="AL354" s="85" t="s">
        <v>1243</v>
      </c>
      <c r="AM354" s="79" t="s">
        <v>1265</v>
      </c>
      <c r="AN354" s="79" t="b">
        <v>0</v>
      </c>
      <c r="AO354" s="85" t="s">
        <v>1125</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259</v>
      </c>
      <c r="B355" s="64" t="s">
        <v>313</v>
      </c>
      <c r="C355" s="65" t="s">
        <v>2928</v>
      </c>
      <c r="D355" s="66">
        <v>3.5833333333333335</v>
      </c>
      <c r="E355" s="67" t="s">
        <v>136</v>
      </c>
      <c r="F355" s="68">
        <v>31.6231884057971</v>
      </c>
      <c r="G355" s="65"/>
      <c r="H355" s="69"/>
      <c r="I355" s="70"/>
      <c r="J355" s="70"/>
      <c r="K355" s="34" t="s">
        <v>65</v>
      </c>
      <c r="L355" s="77">
        <v>355</v>
      </c>
      <c r="M355" s="77"/>
      <c r="N355" s="72"/>
      <c r="O355" s="79" t="s">
        <v>331</v>
      </c>
      <c r="P355" s="81">
        <v>43597.05425925926</v>
      </c>
      <c r="Q355" s="79" t="s">
        <v>399</v>
      </c>
      <c r="R355" s="83" t="s">
        <v>511</v>
      </c>
      <c r="S355" s="79" t="s">
        <v>554</v>
      </c>
      <c r="T355" s="79" t="s">
        <v>603</v>
      </c>
      <c r="U355" s="79"/>
      <c r="V355" s="83" t="s">
        <v>749</v>
      </c>
      <c r="W355" s="81">
        <v>43597.05425925926</v>
      </c>
      <c r="X355" s="83" t="s">
        <v>883</v>
      </c>
      <c r="Y355" s="79"/>
      <c r="Z355" s="79"/>
      <c r="AA355" s="85" t="s">
        <v>1124</v>
      </c>
      <c r="AB355" s="79"/>
      <c r="AC355" s="79" t="b">
        <v>0</v>
      </c>
      <c r="AD355" s="79">
        <v>1</v>
      </c>
      <c r="AE355" s="85" t="s">
        <v>1243</v>
      </c>
      <c r="AF355" s="79" t="b">
        <v>0</v>
      </c>
      <c r="AG355" s="79" t="s">
        <v>1250</v>
      </c>
      <c r="AH355" s="79"/>
      <c r="AI355" s="85" t="s">
        <v>1243</v>
      </c>
      <c r="AJ355" s="79" t="b">
        <v>0</v>
      </c>
      <c r="AK355" s="79">
        <v>0</v>
      </c>
      <c r="AL355" s="85" t="s">
        <v>1243</v>
      </c>
      <c r="AM355" s="79" t="s">
        <v>1265</v>
      </c>
      <c r="AN355" s="79" t="b">
        <v>0</v>
      </c>
      <c r="AO355" s="85" t="s">
        <v>1124</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259</v>
      </c>
      <c r="B356" s="64" t="s">
        <v>313</v>
      </c>
      <c r="C356" s="65" t="s">
        <v>2928</v>
      </c>
      <c r="D356" s="66">
        <v>3.5833333333333335</v>
      </c>
      <c r="E356" s="67" t="s">
        <v>136</v>
      </c>
      <c r="F356" s="68">
        <v>31.6231884057971</v>
      </c>
      <c r="G356" s="65"/>
      <c r="H356" s="69"/>
      <c r="I356" s="70"/>
      <c r="J356" s="70"/>
      <c r="K356" s="34" t="s">
        <v>65</v>
      </c>
      <c r="L356" s="77">
        <v>356</v>
      </c>
      <c r="M356" s="77"/>
      <c r="N356" s="72"/>
      <c r="O356" s="79" t="s">
        <v>331</v>
      </c>
      <c r="P356" s="81">
        <v>43598.568125</v>
      </c>
      <c r="Q356" s="79" t="s">
        <v>399</v>
      </c>
      <c r="R356" s="83" t="s">
        <v>511</v>
      </c>
      <c r="S356" s="79" t="s">
        <v>554</v>
      </c>
      <c r="T356" s="79" t="s">
        <v>603</v>
      </c>
      <c r="U356" s="79"/>
      <c r="V356" s="83" t="s">
        <v>749</v>
      </c>
      <c r="W356" s="81">
        <v>43598.568125</v>
      </c>
      <c r="X356" s="83" t="s">
        <v>884</v>
      </c>
      <c r="Y356" s="79"/>
      <c r="Z356" s="79"/>
      <c r="AA356" s="85" t="s">
        <v>1125</v>
      </c>
      <c r="AB356" s="79"/>
      <c r="AC356" s="79" t="b">
        <v>0</v>
      </c>
      <c r="AD356" s="79">
        <v>2</v>
      </c>
      <c r="AE356" s="85" t="s">
        <v>1243</v>
      </c>
      <c r="AF356" s="79" t="b">
        <v>0</v>
      </c>
      <c r="AG356" s="79" t="s">
        <v>1250</v>
      </c>
      <c r="AH356" s="79"/>
      <c r="AI356" s="85" t="s">
        <v>1243</v>
      </c>
      <c r="AJ356" s="79" t="b">
        <v>0</v>
      </c>
      <c r="AK356" s="79">
        <v>0</v>
      </c>
      <c r="AL356" s="85" t="s">
        <v>1243</v>
      </c>
      <c r="AM356" s="79" t="s">
        <v>1265</v>
      </c>
      <c r="AN356" s="79" t="b">
        <v>0</v>
      </c>
      <c r="AO356" s="85" t="s">
        <v>1125</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259</v>
      </c>
      <c r="B357" s="64" t="s">
        <v>314</v>
      </c>
      <c r="C357" s="65" t="s">
        <v>2928</v>
      </c>
      <c r="D357" s="66">
        <v>3.5833333333333335</v>
      </c>
      <c r="E357" s="67" t="s">
        <v>136</v>
      </c>
      <c r="F357" s="68">
        <v>31.6231884057971</v>
      </c>
      <c r="G357" s="65"/>
      <c r="H357" s="69"/>
      <c r="I357" s="70"/>
      <c r="J357" s="70"/>
      <c r="K357" s="34" t="s">
        <v>65</v>
      </c>
      <c r="L357" s="77">
        <v>357</v>
      </c>
      <c r="M357" s="77"/>
      <c r="N357" s="72"/>
      <c r="O357" s="79" t="s">
        <v>331</v>
      </c>
      <c r="P357" s="81">
        <v>43597.05425925926</v>
      </c>
      <c r="Q357" s="79" t="s">
        <v>399</v>
      </c>
      <c r="R357" s="83" t="s">
        <v>511</v>
      </c>
      <c r="S357" s="79" t="s">
        <v>554</v>
      </c>
      <c r="T357" s="79" t="s">
        <v>603</v>
      </c>
      <c r="U357" s="79"/>
      <c r="V357" s="83" t="s">
        <v>749</v>
      </c>
      <c r="W357" s="81">
        <v>43597.05425925926</v>
      </c>
      <c r="X357" s="83" t="s">
        <v>883</v>
      </c>
      <c r="Y357" s="79"/>
      <c r="Z357" s="79"/>
      <c r="AA357" s="85" t="s">
        <v>1124</v>
      </c>
      <c r="AB357" s="79"/>
      <c r="AC357" s="79" t="b">
        <v>0</v>
      </c>
      <c r="AD357" s="79">
        <v>1</v>
      </c>
      <c r="AE357" s="85" t="s">
        <v>1243</v>
      </c>
      <c r="AF357" s="79" t="b">
        <v>0</v>
      </c>
      <c r="AG357" s="79" t="s">
        <v>1250</v>
      </c>
      <c r="AH357" s="79"/>
      <c r="AI357" s="85" t="s">
        <v>1243</v>
      </c>
      <c r="AJ357" s="79" t="b">
        <v>0</v>
      </c>
      <c r="AK357" s="79">
        <v>0</v>
      </c>
      <c r="AL357" s="85" t="s">
        <v>1243</v>
      </c>
      <c r="AM357" s="79" t="s">
        <v>1265</v>
      </c>
      <c r="AN357" s="79" t="b">
        <v>0</v>
      </c>
      <c r="AO357" s="85" t="s">
        <v>1124</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26</v>
      </c>
      <c r="BK357" s="49">
        <v>100</v>
      </c>
      <c r="BL357" s="48">
        <v>26</v>
      </c>
    </row>
    <row r="358" spans="1:64" ht="15">
      <c r="A358" s="64" t="s">
        <v>259</v>
      </c>
      <c r="B358" s="64" t="s">
        <v>314</v>
      </c>
      <c r="C358" s="65" t="s">
        <v>2928</v>
      </c>
      <c r="D358" s="66">
        <v>3.5833333333333335</v>
      </c>
      <c r="E358" s="67" t="s">
        <v>136</v>
      </c>
      <c r="F358" s="68">
        <v>31.6231884057971</v>
      </c>
      <c r="G358" s="65"/>
      <c r="H358" s="69"/>
      <c r="I358" s="70"/>
      <c r="J358" s="70"/>
      <c r="K358" s="34" t="s">
        <v>65</v>
      </c>
      <c r="L358" s="77">
        <v>358</v>
      </c>
      <c r="M358" s="77"/>
      <c r="N358" s="72"/>
      <c r="O358" s="79" t="s">
        <v>331</v>
      </c>
      <c r="P358" s="81">
        <v>43598.568125</v>
      </c>
      <c r="Q358" s="79" t="s">
        <v>399</v>
      </c>
      <c r="R358" s="83" t="s">
        <v>511</v>
      </c>
      <c r="S358" s="79" t="s">
        <v>554</v>
      </c>
      <c r="T358" s="79" t="s">
        <v>603</v>
      </c>
      <c r="U358" s="79"/>
      <c r="V358" s="83" t="s">
        <v>749</v>
      </c>
      <c r="W358" s="81">
        <v>43598.568125</v>
      </c>
      <c r="X358" s="83" t="s">
        <v>884</v>
      </c>
      <c r="Y358" s="79"/>
      <c r="Z358" s="79"/>
      <c r="AA358" s="85" t="s">
        <v>1125</v>
      </c>
      <c r="AB358" s="79"/>
      <c r="AC358" s="79" t="b">
        <v>0</v>
      </c>
      <c r="AD358" s="79">
        <v>2</v>
      </c>
      <c r="AE358" s="85" t="s">
        <v>1243</v>
      </c>
      <c r="AF358" s="79" t="b">
        <v>0</v>
      </c>
      <c r="AG358" s="79" t="s">
        <v>1250</v>
      </c>
      <c r="AH358" s="79"/>
      <c r="AI358" s="85" t="s">
        <v>1243</v>
      </c>
      <c r="AJ358" s="79" t="b">
        <v>0</v>
      </c>
      <c r="AK358" s="79">
        <v>0</v>
      </c>
      <c r="AL358" s="85" t="s">
        <v>1243</v>
      </c>
      <c r="AM358" s="79" t="s">
        <v>1265</v>
      </c>
      <c r="AN358" s="79" t="b">
        <v>0</v>
      </c>
      <c r="AO358" s="85" t="s">
        <v>1125</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26</v>
      </c>
      <c r="BK358" s="49">
        <v>100</v>
      </c>
      <c r="BL358" s="48">
        <v>26</v>
      </c>
    </row>
    <row r="359" spans="1:64" ht="15">
      <c r="A359" s="64" t="s">
        <v>259</v>
      </c>
      <c r="B359" s="64" t="s">
        <v>315</v>
      </c>
      <c r="C359" s="65" t="s">
        <v>2928</v>
      </c>
      <c r="D359" s="66">
        <v>3.5833333333333335</v>
      </c>
      <c r="E359" s="67" t="s">
        <v>136</v>
      </c>
      <c r="F359" s="68">
        <v>31.6231884057971</v>
      </c>
      <c r="G359" s="65"/>
      <c r="H359" s="69"/>
      <c r="I359" s="70"/>
      <c r="J359" s="70"/>
      <c r="K359" s="34" t="s">
        <v>65</v>
      </c>
      <c r="L359" s="77">
        <v>359</v>
      </c>
      <c r="M359" s="77"/>
      <c r="N359" s="72"/>
      <c r="O359" s="79" t="s">
        <v>331</v>
      </c>
      <c r="P359" s="81">
        <v>43591.63756944444</v>
      </c>
      <c r="Q359" s="79" t="s">
        <v>400</v>
      </c>
      <c r="R359" s="83" t="s">
        <v>512</v>
      </c>
      <c r="S359" s="79" t="s">
        <v>554</v>
      </c>
      <c r="T359" s="79" t="s">
        <v>604</v>
      </c>
      <c r="U359" s="79"/>
      <c r="V359" s="83" t="s">
        <v>749</v>
      </c>
      <c r="W359" s="81">
        <v>43591.63756944444</v>
      </c>
      <c r="X359" s="83" t="s">
        <v>885</v>
      </c>
      <c r="Y359" s="79"/>
      <c r="Z359" s="79"/>
      <c r="AA359" s="85" t="s">
        <v>1126</v>
      </c>
      <c r="AB359" s="79"/>
      <c r="AC359" s="79" t="b">
        <v>0</v>
      </c>
      <c r="AD359" s="79">
        <v>0</v>
      </c>
      <c r="AE359" s="85" t="s">
        <v>1243</v>
      </c>
      <c r="AF359" s="79" t="b">
        <v>0</v>
      </c>
      <c r="AG359" s="79" t="s">
        <v>1250</v>
      </c>
      <c r="AH359" s="79"/>
      <c r="AI359" s="85" t="s">
        <v>1243</v>
      </c>
      <c r="AJ359" s="79" t="b">
        <v>0</v>
      </c>
      <c r="AK359" s="79">
        <v>0</v>
      </c>
      <c r="AL359" s="85" t="s">
        <v>1243</v>
      </c>
      <c r="AM359" s="79" t="s">
        <v>1265</v>
      </c>
      <c r="AN359" s="79" t="b">
        <v>0</v>
      </c>
      <c r="AO359" s="85" t="s">
        <v>1126</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10</v>
      </c>
      <c r="BK359" s="49">
        <v>100</v>
      </c>
      <c r="BL359" s="48">
        <v>10</v>
      </c>
    </row>
    <row r="360" spans="1:64" ht="15">
      <c r="A360" s="64" t="s">
        <v>259</v>
      </c>
      <c r="B360" s="64" t="s">
        <v>315</v>
      </c>
      <c r="C360" s="65" t="s">
        <v>2928</v>
      </c>
      <c r="D360" s="66">
        <v>3.5833333333333335</v>
      </c>
      <c r="E360" s="67" t="s">
        <v>136</v>
      </c>
      <c r="F360" s="68">
        <v>31.6231884057971</v>
      </c>
      <c r="G360" s="65"/>
      <c r="H360" s="69"/>
      <c r="I360" s="70"/>
      <c r="J360" s="70"/>
      <c r="K360" s="34" t="s">
        <v>65</v>
      </c>
      <c r="L360" s="77">
        <v>360</v>
      </c>
      <c r="M360" s="77"/>
      <c r="N360" s="72"/>
      <c r="O360" s="79" t="s">
        <v>331</v>
      </c>
      <c r="P360" s="81">
        <v>43598.804236111115</v>
      </c>
      <c r="Q360" s="79" t="s">
        <v>400</v>
      </c>
      <c r="R360" s="83" t="s">
        <v>512</v>
      </c>
      <c r="S360" s="79" t="s">
        <v>554</v>
      </c>
      <c r="T360" s="79" t="s">
        <v>604</v>
      </c>
      <c r="U360" s="79"/>
      <c r="V360" s="83" t="s">
        <v>749</v>
      </c>
      <c r="W360" s="81">
        <v>43598.804236111115</v>
      </c>
      <c r="X360" s="83" t="s">
        <v>886</v>
      </c>
      <c r="Y360" s="79"/>
      <c r="Z360" s="79"/>
      <c r="AA360" s="85" t="s">
        <v>1127</v>
      </c>
      <c r="AB360" s="79"/>
      <c r="AC360" s="79" t="b">
        <v>0</v>
      </c>
      <c r="AD360" s="79">
        <v>0</v>
      </c>
      <c r="AE360" s="85" t="s">
        <v>1243</v>
      </c>
      <c r="AF360" s="79" t="b">
        <v>0</v>
      </c>
      <c r="AG360" s="79" t="s">
        <v>1250</v>
      </c>
      <c r="AH360" s="79"/>
      <c r="AI360" s="85" t="s">
        <v>1243</v>
      </c>
      <c r="AJ360" s="79" t="b">
        <v>0</v>
      </c>
      <c r="AK360" s="79">
        <v>0</v>
      </c>
      <c r="AL360" s="85" t="s">
        <v>1243</v>
      </c>
      <c r="AM360" s="79" t="s">
        <v>1265</v>
      </c>
      <c r="AN360" s="79" t="b">
        <v>0</v>
      </c>
      <c r="AO360" s="85" t="s">
        <v>1127</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10</v>
      </c>
      <c r="BK360" s="49">
        <v>100</v>
      </c>
      <c r="BL360" s="48">
        <v>10</v>
      </c>
    </row>
    <row r="361" spans="1:64" ht="15">
      <c r="A361" s="64" t="s">
        <v>259</v>
      </c>
      <c r="B361" s="64" t="s">
        <v>316</v>
      </c>
      <c r="C361" s="65" t="s">
        <v>2928</v>
      </c>
      <c r="D361" s="66">
        <v>3.5833333333333335</v>
      </c>
      <c r="E361" s="67" t="s">
        <v>136</v>
      </c>
      <c r="F361" s="68">
        <v>31.6231884057971</v>
      </c>
      <c r="G361" s="65"/>
      <c r="H361" s="69"/>
      <c r="I361" s="70"/>
      <c r="J361" s="70"/>
      <c r="K361" s="34" t="s">
        <v>65</v>
      </c>
      <c r="L361" s="77">
        <v>361</v>
      </c>
      <c r="M361" s="77"/>
      <c r="N361" s="72"/>
      <c r="O361" s="79" t="s">
        <v>331</v>
      </c>
      <c r="P361" s="81">
        <v>43591.88756944444</v>
      </c>
      <c r="Q361" s="79" t="s">
        <v>401</v>
      </c>
      <c r="R361" s="83" t="s">
        <v>513</v>
      </c>
      <c r="S361" s="79" t="s">
        <v>554</v>
      </c>
      <c r="T361" s="79" t="s">
        <v>605</v>
      </c>
      <c r="U361" s="79"/>
      <c r="V361" s="83" t="s">
        <v>749</v>
      </c>
      <c r="W361" s="81">
        <v>43591.88756944444</v>
      </c>
      <c r="X361" s="83" t="s">
        <v>887</v>
      </c>
      <c r="Y361" s="79"/>
      <c r="Z361" s="79"/>
      <c r="AA361" s="85" t="s">
        <v>1128</v>
      </c>
      <c r="AB361" s="79"/>
      <c r="AC361" s="79" t="b">
        <v>0</v>
      </c>
      <c r="AD361" s="79">
        <v>0</v>
      </c>
      <c r="AE361" s="85" t="s">
        <v>1243</v>
      </c>
      <c r="AF361" s="79" t="b">
        <v>0</v>
      </c>
      <c r="AG361" s="79" t="s">
        <v>1250</v>
      </c>
      <c r="AH361" s="79"/>
      <c r="AI361" s="85" t="s">
        <v>1243</v>
      </c>
      <c r="AJ361" s="79" t="b">
        <v>0</v>
      </c>
      <c r="AK361" s="79">
        <v>1</v>
      </c>
      <c r="AL361" s="85" t="s">
        <v>1243</v>
      </c>
      <c r="AM361" s="79" t="s">
        <v>1265</v>
      </c>
      <c r="AN361" s="79" t="b">
        <v>0</v>
      </c>
      <c r="AO361" s="85" t="s">
        <v>1128</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259</v>
      </c>
      <c r="B362" s="64" t="s">
        <v>316</v>
      </c>
      <c r="C362" s="65" t="s">
        <v>2928</v>
      </c>
      <c r="D362" s="66">
        <v>3.5833333333333335</v>
      </c>
      <c r="E362" s="67" t="s">
        <v>136</v>
      </c>
      <c r="F362" s="68">
        <v>31.6231884057971</v>
      </c>
      <c r="G362" s="65"/>
      <c r="H362" s="69"/>
      <c r="I362" s="70"/>
      <c r="J362" s="70"/>
      <c r="K362" s="34" t="s">
        <v>65</v>
      </c>
      <c r="L362" s="77">
        <v>362</v>
      </c>
      <c r="M362" s="77"/>
      <c r="N362" s="72"/>
      <c r="O362" s="79" t="s">
        <v>331</v>
      </c>
      <c r="P362" s="81">
        <v>43599.054247685184</v>
      </c>
      <c r="Q362" s="79" t="s">
        <v>401</v>
      </c>
      <c r="R362" s="83" t="s">
        <v>513</v>
      </c>
      <c r="S362" s="79" t="s">
        <v>554</v>
      </c>
      <c r="T362" s="79" t="s">
        <v>605</v>
      </c>
      <c r="U362" s="79"/>
      <c r="V362" s="83" t="s">
        <v>749</v>
      </c>
      <c r="W362" s="81">
        <v>43599.054247685184</v>
      </c>
      <c r="X362" s="83" t="s">
        <v>888</v>
      </c>
      <c r="Y362" s="79"/>
      <c r="Z362" s="79"/>
      <c r="AA362" s="85" t="s">
        <v>1129</v>
      </c>
      <c r="AB362" s="79"/>
      <c r="AC362" s="79" t="b">
        <v>0</v>
      </c>
      <c r="AD362" s="79">
        <v>1</v>
      </c>
      <c r="AE362" s="85" t="s">
        <v>1243</v>
      </c>
      <c r="AF362" s="79" t="b">
        <v>0</v>
      </c>
      <c r="AG362" s="79" t="s">
        <v>1250</v>
      </c>
      <c r="AH362" s="79"/>
      <c r="AI362" s="85" t="s">
        <v>1243</v>
      </c>
      <c r="AJ362" s="79" t="b">
        <v>0</v>
      </c>
      <c r="AK362" s="79">
        <v>0</v>
      </c>
      <c r="AL362" s="85" t="s">
        <v>1243</v>
      </c>
      <c r="AM362" s="79" t="s">
        <v>1265</v>
      </c>
      <c r="AN362" s="79" t="b">
        <v>0</v>
      </c>
      <c r="AO362" s="85" t="s">
        <v>1129</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259</v>
      </c>
      <c r="B363" s="64" t="s">
        <v>317</v>
      </c>
      <c r="C363" s="65" t="s">
        <v>2928</v>
      </c>
      <c r="D363" s="66">
        <v>3.5833333333333335</v>
      </c>
      <c r="E363" s="67" t="s">
        <v>136</v>
      </c>
      <c r="F363" s="68">
        <v>31.6231884057971</v>
      </c>
      <c r="G363" s="65"/>
      <c r="H363" s="69"/>
      <c r="I363" s="70"/>
      <c r="J363" s="70"/>
      <c r="K363" s="34" t="s">
        <v>65</v>
      </c>
      <c r="L363" s="77">
        <v>363</v>
      </c>
      <c r="M363" s="77"/>
      <c r="N363" s="72"/>
      <c r="O363" s="79" t="s">
        <v>331</v>
      </c>
      <c r="P363" s="81">
        <v>43591.88756944444</v>
      </c>
      <c r="Q363" s="79" t="s">
        <v>401</v>
      </c>
      <c r="R363" s="83" t="s">
        <v>513</v>
      </c>
      <c r="S363" s="79" t="s">
        <v>554</v>
      </c>
      <c r="T363" s="79" t="s">
        <v>605</v>
      </c>
      <c r="U363" s="79"/>
      <c r="V363" s="83" t="s">
        <v>749</v>
      </c>
      <c r="W363" s="81">
        <v>43591.88756944444</v>
      </c>
      <c r="X363" s="83" t="s">
        <v>887</v>
      </c>
      <c r="Y363" s="79"/>
      <c r="Z363" s="79"/>
      <c r="AA363" s="85" t="s">
        <v>1128</v>
      </c>
      <c r="AB363" s="79"/>
      <c r="AC363" s="79" t="b">
        <v>0</v>
      </c>
      <c r="AD363" s="79">
        <v>0</v>
      </c>
      <c r="AE363" s="85" t="s">
        <v>1243</v>
      </c>
      <c r="AF363" s="79" t="b">
        <v>0</v>
      </c>
      <c r="AG363" s="79" t="s">
        <v>1250</v>
      </c>
      <c r="AH363" s="79"/>
      <c r="AI363" s="85" t="s">
        <v>1243</v>
      </c>
      <c r="AJ363" s="79" t="b">
        <v>0</v>
      </c>
      <c r="AK363" s="79">
        <v>1</v>
      </c>
      <c r="AL363" s="85" t="s">
        <v>1243</v>
      </c>
      <c r="AM363" s="79" t="s">
        <v>1265</v>
      </c>
      <c r="AN363" s="79" t="b">
        <v>0</v>
      </c>
      <c r="AO363" s="85" t="s">
        <v>1128</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259</v>
      </c>
      <c r="B364" s="64" t="s">
        <v>317</v>
      </c>
      <c r="C364" s="65" t="s">
        <v>2928</v>
      </c>
      <c r="D364" s="66">
        <v>3.5833333333333335</v>
      </c>
      <c r="E364" s="67" t="s">
        <v>136</v>
      </c>
      <c r="F364" s="68">
        <v>31.6231884057971</v>
      </c>
      <c r="G364" s="65"/>
      <c r="H364" s="69"/>
      <c r="I364" s="70"/>
      <c r="J364" s="70"/>
      <c r="K364" s="34" t="s">
        <v>65</v>
      </c>
      <c r="L364" s="77">
        <v>364</v>
      </c>
      <c r="M364" s="77"/>
      <c r="N364" s="72"/>
      <c r="O364" s="79" t="s">
        <v>331</v>
      </c>
      <c r="P364" s="81">
        <v>43599.054247685184</v>
      </c>
      <c r="Q364" s="79" t="s">
        <v>401</v>
      </c>
      <c r="R364" s="83" t="s">
        <v>513</v>
      </c>
      <c r="S364" s="79" t="s">
        <v>554</v>
      </c>
      <c r="T364" s="79" t="s">
        <v>605</v>
      </c>
      <c r="U364" s="79"/>
      <c r="V364" s="83" t="s">
        <v>749</v>
      </c>
      <c r="W364" s="81">
        <v>43599.054247685184</v>
      </c>
      <c r="X364" s="83" t="s">
        <v>888</v>
      </c>
      <c r="Y364" s="79"/>
      <c r="Z364" s="79"/>
      <c r="AA364" s="85" t="s">
        <v>1129</v>
      </c>
      <c r="AB364" s="79"/>
      <c r="AC364" s="79" t="b">
        <v>0</v>
      </c>
      <c r="AD364" s="79">
        <v>1</v>
      </c>
      <c r="AE364" s="85" t="s">
        <v>1243</v>
      </c>
      <c r="AF364" s="79" t="b">
        <v>0</v>
      </c>
      <c r="AG364" s="79" t="s">
        <v>1250</v>
      </c>
      <c r="AH364" s="79"/>
      <c r="AI364" s="85" t="s">
        <v>1243</v>
      </c>
      <c r="AJ364" s="79" t="b">
        <v>0</v>
      </c>
      <c r="AK364" s="79">
        <v>0</v>
      </c>
      <c r="AL364" s="85" t="s">
        <v>1243</v>
      </c>
      <c r="AM364" s="79" t="s">
        <v>1265</v>
      </c>
      <c r="AN364" s="79" t="b">
        <v>0</v>
      </c>
      <c r="AO364" s="85" t="s">
        <v>1129</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259</v>
      </c>
      <c r="B365" s="64" t="s">
        <v>318</v>
      </c>
      <c r="C365" s="65" t="s">
        <v>2928</v>
      </c>
      <c r="D365" s="66">
        <v>3.5833333333333335</v>
      </c>
      <c r="E365" s="67" t="s">
        <v>136</v>
      </c>
      <c r="F365" s="68">
        <v>31.6231884057971</v>
      </c>
      <c r="G365" s="65"/>
      <c r="H365" s="69"/>
      <c r="I365" s="70"/>
      <c r="J365" s="70"/>
      <c r="K365" s="34" t="s">
        <v>65</v>
      </c>
      <c r="L365" s="77">
        <v>365</v>
      </c>
      <c r="M365" s="77"/>
      <c r="N365" s="72"/>
      <c r="O365" s="79" t="s">
        <v>331</v>
      </c>
      <c r="P365" s="81">
        <v>43592.054236111115</v>
      </c>
      <c r="Q365" s="79" t="s">
        <v>402</v>
      </c>
      <c r="R365" s="83" t="s">
        <v>514</v>
      </c>
      <c r="S365" s="79" t="s">
        <v>554</v>
      </c>
      <c r="T365" s="79" t="s">
        <v>606</v>
      </c>
      <c r="U365" s="79"/>
      <c r="V365" s="83" t="s">
        <v>749</v>
      </c>
      <c r="W365" s="81">
        <v>43592.054236111115</v>
      </c>
      <c r="X365" s="83" t="s">
        <v>889</v>
      </c>
      <c r="Y365" s="79"/>
      <c r="Z365" s="79"/>
      <c r="AA365" s="85" t="s">
        <v>1130</v>
      </c>
      <c r="AB365" s="79"/>
      <c r="AC365" s="79" t="b">
        <v>0</v>
      </c>
      <c r="AD365" s="79">
        <v>1</v>
      </c>
      <c r="AE365" s="85" t="s">
        <v>1243</v>
      </c>
      <c r="AF365" s="79" t="b">
        <v>0</v>
      </c>
      <c r="AG365" s="79" t="s">
        <v>1250</v>
      </c>
      <c r="AH365" s="79"/>
      <c r="AI365" s="85" t="s">
        <v>1243</v>
      </c>
      <c r="AJ365" s="79" t="b">
        <v>0</v>
      </c>
      <c r="AK365" s="79">
        <v>0</v>
      </c>
      <c r="AL365" s="85" t="s">
        <v>1243</v>
      </c>
      <c r="AM365" s="79" t="s">
        <v>1265</v>
      </c>
      <c r="AN365" s="79" t="b">
        <v>0</v>
      </c>
      <c r="AO365" s="85" t="s">
        <v>1130</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1</v>
      </c>
      <c r="BC365" s="78" t="str">
        <f>REPLACE(INDEX(GroupVertices[Group],MATCH(Edges[[#This Row],[Vertex 2]],GroupVertices[Vertex],0)),1,1,"")</f>
        <v>1</v>
      </c>
      <c r="BD365" s="48">
        <v>0</v>
      </c>
      <c r="BE365" s="49">
        <v>0</v>
      </c>
      <c r="BF365" s="48">
        <v>0</v>
      </c>
      <c r="BG365" s="49">
        <v>0</v>
      </c>
      <c r="BH365" s="48">
        <v>0</v>
      </c>
      <c r="BI365" s="49">
        <v>0</v>
      </c>
      <c r="BJ365" s="48">
        <v>29</v>
      </c>
      <c r="BK365" s="49">
        <v>100</v>
      </c>
      <c r="BL365" s="48">
        <v>29</v>
      </c>
    </row>
    <row r="366" spans="1:64" ht="15">
      <c r="A366" s="64" t="s">
        <v>259</v>
      </c>
      <c r="B366" s="64" t="s">
        <v>318</v>
      </c>
      <c r="C366" s="65" t="s">
        <v>2928</v>
      </c>
      <c r="D366" s="66">
        <v>3.5833333333333335</v>
      </c>
      <c r="E366" s="67" t="s">
        <v>136</v>
      </c>
      <c r="F366" s="68">
        <v>31.6231884057971</v>
      </c>
      <c r="G366" s="65"/>
      <c r="H366" s="69"/>
      <c r="I366" s="70"/>
      <c r="J366" s="70"/>
      <c r="K366" s="34" t="s">
        <v>65</v>
      </c>
      <c r="L366" s="77">
        <v>366</v>
      </c>
      <c r="M366" s="77"/>
      <c r="N366" s="72"/>
      <c r="O366" s="79" t="s">
        <v>331</v>
      </c>
      <c r="P366" s="81">
        <v>43599.22091435185</v>
      </c>
      <c r="Q366" s="79" t="s">
        <v>402</v>
      </c>
      <c r="R366" s="83" t="s">
        <v>514</v>
      </c>
      <c r="S366" s="79" t="s">
        <v>554</v>
      </c>
      <c r="T366" s="79" t="s">
        <v>606</v>
      </c>
      <c r="U366" s="79"/>
      <c r="V366" s="83" t="s">
        <v>749</v>
      </c>
      <c r="W366" s="81">
        <v>43599.22091435185</v>
      </c>
      <c r="X366" s="83" t="s">
        <v>890</v>
      </c>
      <c r="Y366" s="79"/>
      <c r="Z366" s="79"/>
      <c r="AA366" s="85" t="s">
        <v>1131</v>
      </c>
      <c r="AB366" s="79"/>
      <c r="AC366" s="79" t="b">
        <v>0</v>
      </c>
      <c r="AD366" s="79">
        <v>0</v>
      </c>
      <c r="AE366" s="85" t="s">
        <v>1243</v>
      </c>
      <c r="AF366" s="79" t="b">
        <v>0</v>
      </c>
      <c r="AG366" s="79" t="s">
        <v>1250</v>
      </c>
      <c r="AH366" s="79"/>
      <c r="AI366" s="85" t="s">
        <v>1243</v>
      </c>
      <c r="AJ366" s="79" t="b">
        <v>0</v>
      </c>
      <c r="AK366" s="79">
        <v>0</v>
      </c>
      <c r="AL366" s="85" t="s">
        <v>1243</v>
      </c>
      <c r="AM366" s="79" t="s">
        <v>1265</v>
      </c>
      <c r="AN366" s="79" t="b">
        <v>0</v>
      </c>
      <c r="AO366" s="85" t="s">
        <v>1131</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1</v>
      </c>
      <c r="BC366" s="78" t="str">
        <f>REPLACE(INDEX(GroupVertices[Group],MATCH(Edges[[#This Row],[Vertex 2]],GroupVertices[Vertex],0)),1,1,"")</f>
        <v>1</v>
      </c>
      <c r="BD366" s="48">
        <v>0</v>
      </c>
      <c r="BE366" s="49">
        <v>0</v>
      </c>
      <c r="BF366" s="48">
        <v>0</v>
      </c>
      <c r="BG366" s="49">
        <v>0</v>
      </c>
      <c r="BH366" s="48">
        <v>0</v>
      </c>
      <c r="BI366" s="49">
        <v>0</v>
      </c>
      <c r="BJ366" s="48">
        <v>29</v>
      </c>
      <c r="BK366" s="49">
        <v>100</v>
      </c>
      <c r="BL366" s="48">
        <v>29</v>
      </c>
    </row>
    <row r="367" spans="1:64" ht="15">
      <c r="A367" s="64" t="s">
        <v>259</v>
      </c>
      <c r="B367" s="64" t="s">
        <v>319</v>
      </c>
      <c r="C367" s="65" t="s">
        <v>2928</v>
      </c>
      <c r="D367" s="66">
        <v>3</v>
      </c>
      <c r="E367" s="67" t="s">
        <v>132</v>
      </c>
      <c r="F367" s="68">
        <v>32</v>
      </c>
      <c r="G367" s="65"/>
      <c r="H367" s="69"/>
      <c r="I367" s="70"/>
      <c r="J367" s="70"/>
      <c r="K367" s="34" t="s">
        <v>65</v>
      </c>
      <c r="L367" s="77">
        <v>367</v>
      </c>
      <c r="M367" s="77"/>
      <c r="N367" s="72"/>
      <c r="O367" s="79" t="s">
        <v>331</v>
      </c>
      <c r="P367" s="81">
        <v>43599.68707175926</v>
      </c>
      <c r="Q367" s="79" t="s">
        <v>403</v>
      </c>
      <c r="R367" s="79"/>
      <c r="S367" s="79"/>
      <c r="T367" s="79" t="s">
        <v>607</v>
      </c>
      <c r="U367" s="83" t="s">
        <v>672</v>
      </c>
      <c r="V367" s="83" t="s">
        <v>672</v>
      </c>
      <c r="W367" s="81">
        <v>43599.68707175926</v>
      </c>
      <c r="X367" s="83" t="s">
        <v>891</v>
      </c>
      <c r="Y367" s="79"/>
      <c r="Z367" s="79"/>
      <c r="AA367" s="85" t="s">
        <v>1132</v>
      </c>
      <c r="AB367" s="85" t="s">
        <v>1240</v>
      </c>
      <c r="AC367" s="79" t="b">
        <v>0</v>
      </c>
      <c r="AD367" s="79">
        <v>0</v>
      </c>
      <c r="AE367" s="85" t="s">
        <v>1247</v>
      </c>
      <c r="AF367" s="79" t="b">
        <v>0</v>
      </c>
      <c r="AG367" s="79" t="s">
        <v>1250</v>
      </c>
      <c r="AH367" s="79"/>
      <c r="AI367" s="85" t="s">
        <v>1243</v>
      </c>
      <c r="AJ367" s="79" t="b">
        <v>0</v>
      </c>
      <c r="AK367" s="79">
        <v>0</v>
      </c>
      <c r="AL367" s="85" t="s">
        <v>1243</v>
      </c>
      <c r="AM367" s="79" t="s">
        <v>1257</v>
      </c>
      <c r="AN367" s="79" t="b">
        <v>0</v>
      </c>
      <c r="AO367" s="85" t="s">
        <v>1240</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259</v>
      </c>
      <c r="B368" s="64" t="s">
        <v>320</v>
      </c>
      <c r="C368" s="65" t="s">
        <v>2928</v>
      </c>
      <c r="D368" s="66">
        <v>3</v>
      </c>
      <c r="E368" s="67" t="s">
        <v>132</v>
      </c>
      <c r="F368" s="68">
        <v>32</v>
      </c>
      <c r="G368" s="65"/>
      <c r="H368" s="69"/>
      <c r="I368" s="70"/>
      <c r="J368" s="70"/>
      <c r="K368" s="34" t="s">
        <v>65</v>
      </c>
      <c r="L368" s="77">
        <v>368</v>
      </c>
      <c r="M368" s="77"/>
      <c r="N368" s="72"/>
      <c r="O368" s="79" t="s">
        <v>331</v>
      </c>
      <c r="P368" s="81">
        <v>43599.68707175926</v>
      </c>
      <c r="Q368" s="79" t="s">
        <v>403</v>
      </c>
      <c r="R368" s="79"/>
      <c r="S368" s="79"/>
      <c r="T368" s="79" t="s">
        <v>607</v>
      </c>
      <c r="U368" s="83" t="s">
        <v>672</v>
      </c>
      <c r="V368" s="83" t="s">
        <v>672</v>
      </c>
      <c r="W368" s="81">
        <v>43599.68707175926</v>
      </c>
      <c r="X368" s="83" t="s">
        <v>891</v>
      </c>
      <c r="Y368" s="79"/>
      <c r="Z368" s="79"/>
      <c r="AA368" s="85" t="s">
        <v>1132</v>
      </c>
      <c r="AB368" s="85" t="s">
        <v>1240</v>
      </c>
      <c r="AC368" s="79" t="b">
        <v>0</v>
      </c>
      <c r="AD368" s="79">
        <v>0</v>
      </c>
      <c r="AE368" s="85" t="s">
        <v>1247</v>
      </c>
      <c r="AF368" s="79" t="b">
        <v>0</v>
      </c>
      <c r="AG368" s="79" t="s">
        <v>1250</v>
      </c>
      <c r="AH368" s="79"/>
      <c r="AI368" s="85" t="s">
        <v>1243</v>
      </c>
      <c r="AJ368" s="79" t="b">
        <v>0</v>
      </c>
      <c r="AK368" s="79">
        <v>0</v>
      </c>
      <c r="AL368" s="85" t="s">
        <v>1243</v>
      </c>
      <c r="AM368" s="79" t="s">
        <v>1257</v>
      </c>
      <c r="AN368" s="79" t="b">
        <v>0</v>
      </c>
      <c r="AO368" s="85" t="s">
        <v>1240</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265</v>
      </c>
      <c r="B369" s="64" t="s">
        <v>259</v>
      </c>
      <c r="C369" s="65" t="s">
        <v>2928</v>
      </c>
      <c r="D369" s="66">
        <v>3</v>
      </c>
      <c r="E369" s="67" t="s">
        <v>132</v>
      </c>
      <c r="F369" s="68">
        <v>32</v>
      </c>
      <c r="G369" s="65"/>
      <c r="H369" s="69"/>
      <c r="I369" s="70"/>
      <c r="J369" s="70"/>
      <c r="K369" s="34" t="s">
        <v>66</v>
      </c>
      <c r="L369" s="77">
        <v>369</v>
      </c>
      <c r="M369" s="77"/>
      <c r="N369" s="72"/>
      <c r="O369" s="79" t="s">
        <v>331</v>
      </c>
      <c r="P369" s="81">
        <v>43599.71340277778</v>
      </c>
      <c r="Q369" s="79" t="s">
        <v>404</v>
      </c>
      <c r="R369" s="79"/>
      <c r="S369" s="79"/>
      <c r="T369" s="79" t="s">
        <v>568</v>
      </c>
      <c r="U369" s="79"/>
      <c r="V369" s="83" t="s">
        <v>755</v>
      </c>
      <c r="W369" s="81">
        <v>43599.71340277778</v>
      </c>
      <c r="X369" s="83" t="s">
        <v>892</v>
      </c>
      <c r="Y369" s="79"/>
      <c r="Z369" s="79"/>
      <c r="AA369" s="85" t="s">
        <v>1133</v>
      </c>
      <c r="AB369" s="79"/>
      <c r="AC369" s="79" t="b">
        <v>0</v>
      </c>
      <c r="AD369" s="79">
        <v>0</v>
      </c>
      <c r="AE369" s="85" t="s">
        <v>1243</v>
      </c>
      <c r="AF369" s="79" t="b">
        <v>1</v>
      </c>
      <c r="AG369" s="79" t="s">
        <v>1250</v>
      </c>
      <c r="AH369" s="79"/>
      <c r="AI369" s="85" t="s">
        <v>1255</v>
      </c>
      <c r="AJ369" s="79" t="b">
        <v>0</v>
      </c>
      <c r="AK369" s="79">
        <v>1</v>
      </c>
      <c r="AL369" s="85" t="s">
        <v>1232</v>
      </c>
      <c r="AM369" s="79" t="s">
        <v>1259</v>
      </c>
      <c r="AN369" s="79" t="b">
        <v>0</v>
      </c>
      <c r="AO369" s="85" t="s">
        <v>1232</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v>0</v>
      </c>
      <c r="BE369" s="49">
        <v>0</v>
      </c>
      <c r="BF369" s="48">
        <v>0</v>
      </c>
      <c r="BG369" s="49">
        <v>0</v>
      </c>
      <c r="BH369" s="48">
        <v>0</v>
      </c>
      <c r="BI369" s="49">
        <v>0</v>
      </c>
      <c r="BJ369" s="48">
        <v>16</v>
      </c>
      <c r="BK369" s="49">
        <v>100</v>
      </c>
      <c r="BL369" s="48">
        <v>16</v>
      </c>
    </row>
    <row r="370" spans="1:64" ht="15">
      <c r="A370" s="64" t="s">
        <v>259</v>
      </c>
      <c r="B370" s="64" t="s">
        <v>265</v>
      </c>
      <c r="C370" s="65" t="s">
        <v>2930</v>
      </c>
      <c r="D370" s="66">
        <v>5.333333333333334</v>
      </c>
      <c r="E370" s="67" t="s">
        <v>136</v>
      </c>
      <c r="F370" s="68">
        <v>30.492753623188406</v>
      </c>
      <c r="G370" s="65"/>
      <c r="H370" s="69"/>
      <c r="I370" s="70"/>
      <c r="J370" s="70"/>
      <c r="K370" s="34" t="s">
        <v>66</v>
      </c>
      <c r="L370" s="77">
        <v>370</v>
      </c>
      <c r="M370" s="77"/>
      <c r="N370" s="72"/>
      <c r="O370" s="79" t="s">
        <v>331</v>
      </c>
      <c r="P370" s="81">
        <v>43591.88756944444</v>
      </c>
      <c r="Q370" s="79" t="s">
        <v>401</v>
      </c>
      <c r="R370" s="83" t="s">
        <v>513</v>
      </c>
      <c r="S370" s="79" t="s">
        <v>554</v>
      </c>
      <c r="T370" s="79" t="s">
        <v>605</v>
      </c>
      <c r="U370" s="79"/>
      <c r="V370" s="83" t="s">
        <v>749</v>
      </c>
      <c r="W370" s="81">
        <v>43591.88756944444</v>
      </c>
      <c r="X370" s="83" t="s">
        <v>887</v>
      </c>
      <c r="Y370" s="79"/>
      <c r="Z370" s="79"/>
      <c r="AA370" s="85" t="s">
        <v>1128</v>
      </c>
      <c r="AB370" s="79"/>
      <c r="AC370" s="79" t="b">
        <v>0</v>
      </c>
      <c r="AD370" s="79">
        <v>0</v>
      </c>
      <c r="AE370" s="85" t="s">
        <v>1243</v>
      </c>
      <c r="AF370" s="79" t="b">
        <v>0</v>
      </c>
      <c r="AG370" s="79" t="s">
        <v>1250</v>
      </c>
      <c r="AH370" s="79"/>
      <c r="AI370" s="85" t="s">
        <v>1243</v>
      </c>
      <c r="AJ370" s="79" t="b">
        <v>0</v>
      </c>
      <c r="AK370" s="79">
        <v>1</v>
      </c>
      <c r="AL370" s="85" t="s">
        <v>1243</v>
      </c>
      <c r="AM370" s="79" t="s">
        <v>1265</v>
      </c>
      <c r="AN370" s="79" t="b">
        <v>0</v>
      </c>
      <c r="AO370" s="85" t="s">
        <v>1128</v>
      </c>
      <c r="AP370" s="79" t="s">
        <v>176</v>
      </c>
      <c r="AQ370" s="79">
        <v>0</v>
      </c>
      <c r="AR370" s="79">
        <v>0</v>
      </c>
      <c r="AS370" s="79"/>
      <c r="AT370" s="79"/>
      <c r="AU370" s="79"/>
      <c r="AV370" s="79"/>
      <c r="AW370" s="79"/>
      <c r="AX370" s="79"/>
      <c r="AY370" s="79"/>
      <c r="AZ370" s="79"/>
      <c r="BA370">
        <v>5</v>
      </c>
      <c r="BB370" s="78" t="str">
        <f>REPLACE(INDEX(GroupVertices[Group],MATCH(Edges[[#This Row],[Vertex 1]],GroupVertices[Vertex],0)),1,1,"")</f>
        <v>1</v>
      </c>
      <c r="BC370" s="78" t="str">
        <f>REPLACE(INDEX(GroupVertices[Group],MATCH(Edges[[#This Row],[Vertex 2]],GroupVertices[Vertex],0)),1,1,"")</f>
        <v>1</v>
      </c>
      <c r="BD370" s="48">
        <v>0</v>
      </c>
      <c r="BE370" s="49">
        <v>0</v>
      </c>
      <c r="BF370" s="48">
        <v>0</v>
      </c>
      <c r="BG370" s="49">
        <v>0</v>
      </c>
      <c r="BH370" s="48">
        <v>0</v>
      </c>
      <c r="BI370" s="49">
        <v>0</v>
      </c>
      <c r="BJ370" s="48">
        <v>28</v>
      </c>
      <c r="BK370" s="49">
        <v>100</v>
      </c>
      <c r="BL370" s="48">
        <v>28</v>
      </c>
    </row>
    <row r="371" spans="1:64" ht="15">
      <c r="A371" s="64" t="s">
        <v>259</v>
      </c>
      <c r="B371" s="64" t="s">
        <v>265</v>
      </c>
      <c r="C371" s="65" t="s">
        <v>2930</v>
      </c>
      <c r="D371" s="66">
        <v>5.333333333333334</v>
      </c>
      <c r="E371" s="67" t="s">
        <v>136</v>
      </c>
      <c r="F371" s="68">
        <v>30.492753623188406</v>
      </c>
      <c r="G371" s="65"/>
      <c r="H371" s="69"/>
      <c r="I371" s="70"/>
      <c r="J371" s="70"/>
      <c r="K371" s="34" t="s">
        <v>66</v>
      </c>
      <c r="L371" s="77">
        <v>371</v>
      </c>
      <c r="M371" s="77"/>
      <c r="N371" s="72"/>
      <c r="O371" s="79" t="s">
        <v>331</v>
      </c>
      <c r="P371" s="81">
        <v>43596.63756944444</v>
      </c>
      <c r="Q371" s="79" t="s">
        <v>405</v>
      </c>
      <c r="R371" s="83" t="s">
        <v>513</v>
      </c>
      <c r="S371" s="79" t="s">
        <v>554</v>
      </c>
      <c r="T371" s="79" t="s">
        <v>608</v>
      </c>
      <c r="U371" s="79"/>
      <c r="V371" s="83" t="s">
        <v>749</v>
      </c>
      <c r="W371" s="81">
        <v>43596.63756944444</v>
      </c>
      <c r="X371" s="83" t="s">
        <v>893</v>
      </c>
      <c r="Y371" s="79"/>
      <c r="Z371" s="79"/>
      <c r="AA371" s="85" t="s">
        <v>1134</v>
      </c>
      <c r="AB371" s="79"/>
      <c r="AC371" s="79" t="b">
        <v>0</v>
      </c>
      <c r="AD371" s="79">
        <v>0</v>
      </c>
      <c r="AE371" s="85" t="s">
        <v>1243</v>
      </c>
      <c r="AF371" s="79" t="b">
        <v>0</v>
      </c>
      <c r="AG371" s="79" t="s">
        <v>1250</v>
      </c>
      <c r="AH371" s="79"/>
      <c r="AI371" s="85" t="s">
        <v>1243</v>
      </c>
      <c r="AJ371" s="79" t="b">
        <v>0</v>
      </c>
      <c r="AK371" s="79">
        <v>0</v>
      </c>
      <c r="AL371" s="85" t="s">
        <v>1243</v>
      </c>
      <c r="AM371" s="79" t="s">
        <v>1265</v>
      </c>
      <c r="AN371" s="79" t="b">
        <v>0</v>
      </c>
      <c r="AO371" s="85" t="s">
        <v>1134</v>
      </c>
      <c r="AP371" s="79" t="s">
        <v>176</v>
      </c>
      <c r="AQ371" s="79">
        <v>0</v>
      </c>
      <c r="AR371" s="79">
        <v>0</v>
      </c>
      <c r="AS371" s="79"/>
      <c r="AT371" s="79"/>
      <c r="AU371" s="79"/>
      <c r="AV371" s="79"/>
      <c r="AW371" s="79"/>
      <c r="AX371" s="79"/>
      <c r="AY371" s="79"/>
      <c r="AZ371" s="79"/>
      <c r="BA371">
        <v>5</v>
      </c>
      <c r="BB371" s="78" t="str">
        <f>REPLACE(INDEX(GroupVertices[Group],MATCH(Edges[[#This Row],[Vertex 1]],GroupVertices[Vertex],0)),1,1,"")</f>
        <v>1</v>
      </c>
      <c r="BC371" s="78" t="str">
        <f>REPLACE(INDEX(GroupVertices[Group],MATCH(Edges[[#This Row],[Vertex 2]],GroupVertices[Vertex],0)),1,1,"")</f>
        <v>1</v>
      </c>
      <c r="BD371" s="48">
        <v>0</v>
      </c>
      <c r="BE371" s="49">
        <v>0</v>
      </c>
      <c r="BF371" s="48">
        <v>0</v>
      </c>
      <c r="BG371" s="49">
        <v>0</v>
      </c>
      <c r="BH371" s="48">
        <v>0</v>
      </c>
      <c r="BI371" s="49">
        <v>0</v>
      </c>
      <c r="BJ371" s="48">
        <v>26</v>
      </c>
      <c r="BK371" s="49">
        <v>100</v>
      </c>
      <c r="BL371" s="48">
        <v>26</v>
      </c>
    </row>
    <row r="372" spans="1:64" ht="15">
      <c r="A372" s="64" t="s">
        <v>259</v>
      </c>
      <c r="B372" s="64" t="s">
        <v>265</v>
      </c>
      <c r="C372" s="65" t="s">
        <v>2930</v>
      </c>
      <c r="D372" s="66">
        <v>5.333333333333334</v>
      </c>
      <c r="E372" s="67" t="s">
        <v>136</v>
      </c>
      <c r="F372" s="68">
        <v>30.492753623188406</v>
      </c>
      <c r="G372" s="65"/>
      <c r="H372" s="69"/>
      <c r="I372" s="70"/>
      <c r="J372" s="70"/>
      <c r="K372" s="34" t="s">
        <v>66</v>
      </c>
      <c r="L372" s="77">
        <v>372</v>
      </c>
      <c r="M372" s="77"/>
      <c r="N372" s="72"/>
      <c r="O372" s="79" t="s">
        <v>331</v>
      </c>
      <c r="P372" s="81">
        <v>43597.818125</v>
      </c>
      <c r="Q372" s="79" t="s">
        <v>406</v>
      </c>
      <c r="R372" s="83" t="s">
        <v>513</v>
      </c>
      <c r="S372" s="79" t="s">
        <v>554</v>
      </c>
      <c r="T372" s="79" t="s">
        <v>608</v>
      </c>
      <c r="U372" s="79"/>
      <c r="V372" s="83" t="s">
        <v>749</v>
      </c>
      <c r="W372" s="81">
        <v>43597.818125</v>
      </c>
      <c r="X372" s="83" t="s">
        <v>894</v>
      </c>
      <c r="Y372" s="79"/>
      <c r="Z372" s="79"/>
      <c r="AA372" s="85" t="s">
        <v>1135</v>
      </c>
      <c r="AB372" s="79"/>
      <c r="AC372" s="79" t="b">
        <v>0</v>
      </c>
      <c r="AD372" s="79">
        <v>0</v>
      </c>
      <c r="AE372" s="85" t="s">
        <v>1243</v>
      </c>
      <c r="AF372" s="79" t="b">
        <v>0</v>
      </c>
      <c r="AG372" s="79" t="s">
        <v>1250</v>
      </c>
      <c r="AH372" s="79"/>
      <c r="AI372" s="85" t="s">
        <v>1243</v>
      </c>
      <c r="AJ372" s="79" t="b">
        <v>0</v>
      </c>
      <c r="AK372" s="79">
        <v>0</v>
      </c>
      <c r="AL372" s="85" t="s">
        <v>1243</v>
      </c>
      <c r="AM372" s="79" t="s">
        <v>1265</v>
      </c>
      <c r="AN372" s="79" t="b">
        <v>0</v>
      </c>
      <c r="AO372" s="85" t="s">
        <v>1135</v>
      </c>
      <c r="AP372" s="79" t="s">
        <v>176</v>
      </c>
      <c r="AQ372" s="79">
        <v>0</v>
      </c>
      <c r="AR372" s="79">
        <v>0</v>
      </c>
      <c r="AS372" s="79"/>
      <c r="AT372" s="79"/>
      <c r="AU372" s="79"/>
      <c r="AV372" s="79"/>
      <c r="AW372" s="79"/>
      <c r="AX372" s="79"/>
      <c r="AY372" s="79"/>
      <c r="AZ372" s="79"/>
      <c r="BA372">
        <v>5</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26</v>
      </c>
      <c r="BK372" s="49">
        <v>100</v>
      </c>
      <c r="BL372" s="48">
        <v>26</v>
      </c>
    </row>
    <row r="373" spans="1:64" ht="15">
      <c r="A373" s="64" t="s">
        <v>259</v>
      </c>
      <c r="B373" s="64" t="s">
        <v>265</v>
      </c>
      <c r="C373" s="65" t="s">
        <v>2930</v>
      </c>
      <c r="D373" s="66">
        <v>5.333333333333334</v>
      </c>
      <c r="E373" s="67" t="s">
        <v>136</v>
      </c>
      <c r="F373" s="68">
        <v>30.492753623188406</v>
      </c>
      <c r="G373" s="65"/>
      <c r="H373" s="69"/>
      <c r="I373" s="70"/>
      <c r="J373" s="70"/>
      <c r="K373" s="34" t="s">
        <v>66</v>
      </c>
      <c r="L373" s="77">
        <v>373</v>
      </c>
      <c r="M373" s="77"/>
      <c r="N373" s="72"/>
      <c r="O373" s="79" t="s">
        <v>331</v>
      </c>
      <c r="P373" s="81">
        <v>43599.054247685184</v>
      </c>
      <c r="Q373" s="79" t="s">
        <v>401</v>
      </c>
      <c r="R373" s="83" t="s">
        <v>513</v>
      </c>
      <c r="S373" s="79" t="s">
        <v>554</v>
      </c>
      <c r="T373" s="79" t="s">
        <v>605</v>
      </c>
      <c r="U373" s="79"/>
      <c r="V373" s="83" t="s">
        <v>749</v>
      </c>
      <c r="W373" s="81">
        <v>43599.054247685184</v>
      </c>
      <c r="X373" s="83" t="s">
        <v>888</v>
      </c>
      <c r="Y373" s="79"/>
      <c r="Z373" s="79"/>
      <c r="AA373" s="85" t="s">
        <v>1129</v>
      </c>
      <c r="AB373" s="79"/>
      <c r="AC373" s="79" t="b">
        <v>0</v>
      </c>
      <c r="AD373" s="79">
        <v>1</v>
      </c>
      <c r="AE373" s="85" t="s">
        <v>1243</v>
      </c>
      <c r="AF373" s="79" t="b">
        <v>0</v>
      </c>
      <c r="AG373" s="79" t="s">
        <v>1250</v>
      </c>
      <c r="AH373" s="79"/>
      <c r="AI373" s="85" t="s">
        <v>1243</v>
      </c>
      <c r="AJ373" s="79" t="b">
        <v>0</v>
      </c>
      <c r="AK373" s="79">
        <v>0</v>
      </c>
      <c r="AL373" s="85" t="s">
        <v>1243</v>
      </c>
      <c r="AM373" s="79" t="s">
        <v>1265</v>
      </c>
      <c r="AN373" s="79" t="b">
        <v>0</v>
      </c>
      <c r="AO373" s="85" t="s">
        <v>1129</v>
      </c>
      <c r="AP373" s="79" t="s">
        <v>176</v>
      </c>
      <c r="AQ373" s="79">
        <v>0</v>
      </c>
      <c r="AR373" s="79">
        <v>0</v>
      </c>
      <c r="AS373" s="79"/>
      <c r="AT373" s="79"/>
      <c r="AU373" s="79"/>
      <c r="AV373" s="79"/>
      <c r="AW373" s="79"/>
      <c r="AX373" s="79"/>
      <c r="AY373" s="79"/>
      <c r="AZ373" s="79"/>
      <c r="BA373">
        <v>5</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28</v>
      </c>
      <c r="BK373" s="49">
        <v>100</v>
      </c>
      <c r="BL373" s="48">
        <v>28</v>
      </c>
    </row>
    <row r="374" spans="1:64" ht="15">
      <c r="A374" s="64" t="s">
        <v>259</v>
      </c>
      <c r="B374" s="64" t="s">
        <v>265</v>
      </c>
      <c r="C374" s="65" t="s">
        <v>2930</v>
      </c>
      <c r="D374" s="66">
        <v>5.333333333333334</v>
      </c>
      <c r="E374" s="67" t="s">
        <v>136</v>
      </c>
      <c r="F374" s="68">
        <v>30.492753623188406</v>
      </c>
      <c r="G374" s="65"/>
      <c r="H374" s="69"/>
      <c r="I374" s="70"/>
      <c r="J374" s="70"/>
      <c r="K374" s="34" t="s">
        <v>66</v>
      </c>
      <c r="L374" s="77">
        <v>374</v>
      </c>
      <c r="M374" s="77"/>
      <c r="N374" s="72"/>
      <c r="O374" s="79" t="s">
        <v>331</v>
      </c>
      <c r="P374" s="81">
        <v>43599.68707175926</v>
      </c>
      <c r="Q374" s="79" t="s">
        <v>403</v>
      </c>
      <c r="R374" s="79"/>
      <c r="S374" s="79"/>
      <c r="T374" s="79" t="s">
        <v>607</v>
      </c>
      <c r="U374" s="83" t="s">
        <v>672</v>
      </c>
      <c r="V374" s="83" t="s">
        <v>672</v>
      </c>
      <c r="W374" s="81">
        <v>43599.68707175926</v>
      </c>
      <c r="X374" s="83" t="s">
        <v>891</v>
      </c>
      <c r="Y374" s="79"/>
      <c r="Z374" s="79"/>
      <c r="AA374" s="85" t="s">
        <v>1132</v>
      </c>
      <c r="AB374" s="85" t="s">
        <v>1240</v>
      </c>
      <c r="AC374" s="79" t="b">
        <v>0</v>
      </c>
      <c r="AD374" s="79">
        <v>0</v>
      </c>
      <c r="AE374" s="85" t="s">
        <v>1247</v>
      </c>
      <c r="AF374" s="79" t="b">
        <v>0</v>
      </c>
      <c r="AG374" s="79" t="s">
        <v>1250</v>
      </c>
      <c r="AH374" s="79"/>
      <c r="AI374" s="85" t="s">
        <v>1243</v>
      </c>
      <c r="AJ374" s="79" t="b">
        <v>0</v>
      </c>
      <c r="AK374" s="79">
        <v>0</v>
      </c>
      <c r="AL374" s="85" t="s">
        <v>1243</v>
      </c>
      <c r="AM374" s="79" t="s">
        <v>1257</v>
      </c>
      <c r="AN374" s="79" t="b">
        <v>0</v>
      </c>
      <c r="AO374" s="85" t="s">
        <v>1240</v>
      </c>
      <c r="AP374" s="79" t="s">
        <v>176</v>
      </c>
      <c r="AQ374" s="79">
        <v>0</v>
      </c>
      <c r="AR374" s="79">
        <v>0</v>
      </c>
      <c r="AS374" s="79"/>
      <c r="AT374" s="79"/>
      <c r="AU374" s="79"/>
      <c r="AV374" s="79"/>
      <c r="AW374" s="79"/>
      <c r="AX374" s="79"/>
      <c r="AY374" s="79"/>
      <c r="AZ374" s="79"/>
      <c r="BA374">
        <v>5</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259</v>
      </c>
      <c r="B375" s="64" t="s">
        <v>321</v>
      </c>
      <c r="C375" s="65" t="s">
        <v>2928</v>
      </c>
      <c r="D375" s="66">
        <v>3</v>
      </c>
      <c r="E375" s="67" t="s">
        <v>132</v>
      </c>
      <c r="F375" s="68">
        <v>32</v>
      </c>
      <c r="G375" s="65"/>
      <c r="H375" s="69"/>
      <c r="I375" s="70"/>
      <c r="J375" s="70"/>
      <c r="K375" s="34" t="s">
        <v>65</v>
      </c>
      <c r="L375" s="77">
        <v>375</v>
      </c>
      <c r="M375" s="77"/>
      <c r="N375" s="72"/>
      <c r="O375" s="79" t="s">
        <v>332</v>
      </c>
      <c r="P375" s="81">
        <v>43599.68707175926</v>
      </c>
      <c r="Q375" s="79" t="s">
        <v>403</v>
      </c>
      <c r="R375" s="79"/>
      <c r="S375" s="79"/>
      <c r="T375" s="79" t="s">
        <v>607</v>
      </c>
      <c r="U375" s="83" t="s">
        <v>672</v>
      </c>
      <c r="V375" s="83" t="s">
        <v>672</v>
      </c>
      <c r="W375" s="81">
        <v>43599.68707175926</v>
      </c>
      <c r="X375" s="83" t="s">
        <v>891</v>
      </c>
      <c r="Y375" s="79"/>
      <c r="Z375" s="79"/>
      <c r="AA375" s="85" t="s">
        <v>1132</v>
      </c>
      <c r="AB375" s="85" t="s">
        <v>1240</v>
      </c>
      <c r="AC375" s="79" t="b">
        <v>0</v>
      </c>
      <c r="AD375" s="79">
        <v>0</v>
      </c>
      <c r="AE375" s="85" t="s">
        <v>1247</v>
      </c>
      <c r="AF375" s="79" t="b">
        <v>0</v>
      </c>
      <c r="AG375" s="79" t="s">
        <v>1250</v>
      </c>
      <c r="AH375" s="79"/>
      <c r="AI375" s="85" t="s">
        <v>1243</v>
      </c>
      <c r="AJ375" s="79" t="b">
        <v>0</v>
      </c>
      <c r="AK375" s="79">
        <v>0</v>
      </c>
      <c r="AL375" s="85" t="s">
        <v>1243</v>
      </c>
      <c r="AM375" s="79" t="s">
        <v>1257</v>
      </c>
      <c r="AN375" s="79" t="b">
        <v>0</v>
      </c>
      <c r="AO375" s="85" t="s">
        <v>1240</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v>0</v>
      </c>
      <c r="BE375" s="49">
        <v>0</v>
      </c>
      <c r="BF375" s="48">
        <v>0</v>
      </c>
      <c r="BG375" s="49">
        <v>0</v>
      </c>
      <c r="BH375" s="48">
        <v>0</v>
      </c>
      <c r="BI375" s="49">
        <v>0</v>
      </c>
      <c r="BJ375" s="48">
        <v>14</v>
      </c>
      <c r="BK375" s="49">
        <v>100</v>
      </c>
      <c r="BL375" s="48">
        <v>14</v>
      </c>
    </row>
    <row r="376" spans="1:64" ht="15">
      <c r="A376" s="64" t="s">
        <v>259</v>
      </c>
      <c r="B376" s="64" t="s">
        <v>322</v>
      </c>
      <c r="C376" s="65" t="s">
        <v>2928</v>
      </c>
      <c r="D376" s="66">
        <v>3</v>
      </c>
      <c r="E376" s="67" t="s">
        <v>132</v>
      </c>
      <c r="F376" s="68">
        <v>32</v>
      </c>
      <c r="G376" s="65"/>
      <c r="H376" s="69"/>
      <c r="I376" s="70"/>
      <c r="J376" s="70"/>
      <c r="K376" s="34" t="s">
        <v>65</v>
      </c>
      <c r="L376" s="77">
        <v>376</v>
      </c>
      <c r="M376" s="77"/>
      <c r="N376" s="72"/>
      <c r="O376" s="79" t="s">
        <v>332</v>
      </c>
      <c r="P376" s="81">
        <v>43599.731203703705</v>
      </c>
      <c r="Q376" s="79" t="s">
        <v>407</v>
      </c>
      <c r="R376" s="79"/>
      <c r="S376" s="79"/>
      <c r="T376" s="79" t="s">
        <v>568</v>
      </c>
      <c r="U376" s="83" t="s">
        <v>673</v>
      </c>
      <c r="V376" s="83" t="s">
        <v>673</v>
      </c>
      <c r="W376" s="81">
        <v>43599.731203703705</v>
      </c>
      <c r="X376" s="83" t="s">
        <v>895</v>
      </c>
      <c r="Y376" s="79"/>
      <c r="Z376" s="79"/>
      <c r="AA376" s="85" t="s">
        <v>1136</v>
      </c>
      <c r="AB376" s="85" t="s">
        <v>1241</v>
      </c>
      <c r="AC376" s="79" t="b">
        <v>0</v>
      </c>
      <c r="AD376" s="79">
        <v>0</v>
      </c>
      <c r="AE376" s="85" t="s">
        <v>1248</v>
      </c>
      <c r="AF376" s="79" t="b">
        <v>0</v>
      </c>
      <c r="AG376" s="79" t="s">
        <v>1250</v>
      </c>
      <c r="AH376" s="79"/>
      <c r="AI376" s="85" t="s">
        <v>1243</v>
      </c>
      <c r="AJ376" s="79" t="b">
        <v>0</v>
      </c>
      <c r="AK376" s="79">
        <v>0</v>
      </c>
      <c r="AL376" s="85" t="s">
        <v>1243</v>
      </c>
      <c r="AM376" s="79" t="s">
        <v>1258</v>
      </c>
      <c r="AN376" s="79" t="b">
        <v>0</v>
      </c>
      <c r="AO376" s="85" t="s">
        <v>1241</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7</v>
      </c>
      <c r="BK376" s="49">
        <v>100</v>
      </c>
      <c r="BL376" s="48">
        <v>7</v>
      </c>
    </row>
    <row r="377" spans="1:64" ht="15">
      <c r="A377" s="64" t="s">
        <v>259</v>
      </c>
      <c r="B377" s="64" t="s">
        <v>323</v>
      </c>
      <c r="C377" s="65" t="s">
        <v>2928</v>
      </c>
      <c r="D377" s="66">
        <v>3.5833333333333335</v>
      </c>
      <c r="E377" s="67" t="s">
        <v>136</v>
      </c>
      <c r="F377" s="68">
        <v>31.6231884057971</v>
      </c>
      <c r="G377" s="65"/>
      <c r="H377" s="69"/>
      <c r="I377" s="70"/>
      <c r="J377" s="70"/>
      <c r="K377" s="34" t="s">
        <v>65</v>
      </c>
      <c r="L377" s="77">
        <v>377</v>
      </c>
      <c r="M377" s="77"/>
      <c r="N377" s="72"/>
      <c r="O377" s="79" t="s">
        <v>331</v>
      </c>
      <c r="P377" s="81">
        <v>43592.63756944444</v>
      </c>
      <c r="Q377" s="79" t="s">
        <v>408</v>
      </c>
      <c r="R377" s="83" t="s">
        <v>515</v>
      </c>
      <c r="S377" s="79" t="s">
        <v>554</v>
      </c>
      <c r="T377" s="79" t="s">
        <v>609</v>
      </c>
      <c r="U377" s="79"/>
      <c r="V377" s="83" t="s">
        <v>749</v>
      </c>
      <c r="W377" s="81">
        <v>43592.63756944444</v>
      </c>
      <c r="X377" s="83" t="s">
        <v>896</v>
      </c>
      <c r="Y377" s="79"/>
      <c r="Z377" s="79"/>
      <c r="AA377" s="85" t="s">
        <v>1137</v>
      </c>
      <c r="AB377" s="79"/>
      <c r="AC377" s="79" t="b">
        <v>0</v>
      </c>
      <c r="AD377" s="79">
        <v>1</v>
      </c>
      <c r="AE377" s="85" t="s">
        <v>1243</v>
      </c>
      <c r="AF377" s="79" t="b">
        <v>0</v>
      </c>
      <c r="AG377" s="79" t="s">
        <v>1250</v>
      </c>
      <c r="AH377" s="79"/>
      <c r="AI377" s="85" t="s">
        <v>1243</v>
      </c>
      <c r="AJ377" s="79" t="b">
        <v>0</v>
      </c>
      <c r="AK377" s="79">
        <v>0</v>
      </c>
      <c r="AL377" s="85" t="s">
        <v>1243</v>
      </c>
      <c r="AM377" s="79" t="s">
        <v>1265</v>
      </c>
      <c r="AN377" s="79" t="b">
        <v>0</v>
      </c>
      <c r="AO377" s="85" t="s">
        <v>1137</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1</v>
      </c>
      <c r="BC377" s="78" t="str">
        <f>REPLACE(INDEX(GroupVertices[Group],MATCH(Edges[[#This Row],[Vertex 2]],GroupVertices[Vertex],0)),1,1,"")</f>
        <v>1</v>
      </c>
      <c r="BD377" s="48">
        <v>0</v>
      </c>
      <c r="BE377" s="49">
        <v>0</v>
      </c>
      <c r="BF377" s="48">
        <v>0</v>
      </c>
      <c r="BG377" s="49">
        <v>0</v>
      </c>
      <c r="BH377" s="48">
        <v>0</v>
      </c>
      <c r="BI377" s="49">
        <v>0</v>
      </c>
      <c r="BJ377" s="48">
        <v>28</v>
      </c>
      <c r="BK377" s="49">
        <v>100</v>
      </c>
      <c r="BL377" s="48">
        <v>28</v>
      </c>
    </row>
    <row r="378" spans="1:64" ht="15">
      <c r="A378" s="64" t="s">
        <v>259</v>
      </c>
      <c r="B378" s="64" t="s">
        <v>323</v>
      </c>
      <c r="C378" s="65" t="s">
        <v>2928</v>
      </c>
      <c r="D378" s="66">
        <v>3.5833333333333335</v>
      </c>
      <c r="E378" s="67" t="s">
        <v>136</v>
      </c>
      <c r="F378" s="68">
        <v>31.6231884057971</v>
      </c>
      <c r="G378" s="65"/>
      <c r="H378" s="69"/>
      <c r="I378" s="70"/>
      <c r="J378" s="70"/>
      <c r="K378" s="34" t="s">
        <v>65</v>
      </c>
      <c r="L378" s="77">
        <v>378</v>
      </c>
      <c r="M378" s="77"/>
      <c r="N378" s="72"/>
      <c r="O378" s="79" t="s">
        <v>331</v>
      </c>
      <c r="P378" s="81">
        <v>43599.80427083333</v>
      </c>
      <c r="Q378" s="79" t="s">
        <v>408</v>
      </c>
      <c r="R378" s="83" t="s">
        <v>515</v>
      </c>
      <c r="S378" s="79" t="s">
        <v>554</v>
      </c>
      <c r="T378" s="79" t="s">
        <v>609</v>
      </c>
      <c r="U378" s="79"/>
      <c r="V378" s="83" t="s">
        <v>749</v>
      </c>
      <c r="W378" s="81">
        <v>43599.80427083333</v>
      </c>
      <c r="X378" s="83" t="s">
        <v>897</v>
      </c>
      <c r="Y378" s="79"/>
      <c r="Z378" s="79"/>
      <c r="AA378" s="85" t="s">
        <v>1138</v>
      </c>
      <c r="AB378" s="79"/>
      <c r="AC378" s="79" t="b">
        <v>0</v>
      </c>
      <c r="AD378" s="79">
        <v>0</v>
      </c>
      <c r="AE378" s="85" t="s">
        <v>1243</v>
      </c>
      <c r="AF378" s="79" t="b">
        <v>0</v>
      </c>
      <c r="AG378" s="79" t="s">
        <v>1250</v>
      </c>
      <c r="AH378" s="79"/>
      <c r="AI378" s="85" t="s">
        <v>1243</v>
      </c>
      <c r="AJ378" s="79" t="b">
        <v>0</v>
      </c>
      <c r="AK378" s="79">
        <v>0</v>
      </c>
      <c r="AL378" s="85" t="s">
        <v>1243</v>
      </c>
      <c r="AM378" s="79" t="s">
        <v>1265</v>
      </c>
      <c r="AN378" s="79" t="b">
        <v>0</v>
      </c>
      <c r="AO378" s="85" t="s">
        <v>1138</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1</v>
      </c>
      <c r="BC378" s="78" t="str">
        <f>REPLACE(INDEX(GroupVertices[Group],MATCH(Edges[[#This Row],[Vertex 2]],GroupVertices[Vertex],0)),1,1,"")</f>
        <v>1</v>
      </c>
      <c r="BD378" s="48">
        <v>0</v>
      </c>
      <c r="BE378" s="49">
        <v>0</v>
      </c>
      <c r="BF378" s="48">
        <v>0</v>
      </c>
      <c r="BG378" s="49">
        <v>0</v>
      </c>
      <c r="BH378" s="48">
        <v>0</v>
      </c>
      <c r="BI378" s="49">
        <v>0</v>
      </c>
      <c r="BJ378" s="48">
        <v>28</v>
      </c>
      <c r="BK378" s="49">
        <v>100</v>
      </c>
      <c r="BL378" s="48">
        <v>28</v>
      </c>
    </row>
    <row r="379" spans="1:64" ht="15">
      <c r="A379" s="64" t="s">
        <v>259</v>
      </c>
      <c r="B379" s="64" t="s">
        <v>324</v>
      </c>
      <c r="C379" s="65" t="s">
        <v>2928</v>
      </c>
      <c r="D379" s="66">
        <v>3.5833333333333335</v>
      </c>
      <c r="E379" s="67" t="s">
        <v>136</v>
      </c>
      <c r="F379" s="68">
        <v>31.6231884057971</v>
      </c>
      <c r="G379" s="65"/>
      <c r="H379" s="69"/>
      <c r="I379" s="70"/>
      <c r="J379" s="70"/>
      <c r="K379" s="34" t="s">
        <v>65</v>
      </c>
      <c r="L379" s="77">
        <v>379</v>
      </c>
      <c r="M379" s="77"/>
      <c r="N379" s="72"/>
      <c r="O379" s="79" t="s">
        <v>331</v>
      </c>
      <c r="P379" s="81">
        <v>43598.054247685184</v>
      </c>
      <c r="Q379" s="79" t="s">
        <v>409</v>
      </c>
      <c r="R379" s="83" t="s">
        <v>516</v>
      </c>
      <c r="S379" s="79" t="s">
        <v>554</v>
      </c>
      <c r="T379" s="79" t="s">
        <v>610</v>
      </c>
      <c r="U379" s="79"/>
      <c r="V379" s="83" t="s">
        <v>749</v>
      </c>
      <c r="W379" s="81">
        <v>43598.054247685184</v>
      </c>
      <c r="X379" s="83" t="s">
        <v>898</v>
      </c>
      <c r="Y379" s="79"/>
      <c r="Z379" s="79"/>
      <c r="AA379" s="85" t="s">
        <v>1139</v>
      </c>
      <c r="AB379" s="79"/>
      <c r="AC379" s="79" t="b">
        <v>0</v>
      </c>
      <c r="AD379" s="79">
        <v>1</v>
      </c>
      <c r="AE379" s="85" t="s">
        <v>1243</v>
      </c>
      <c r="AF379" s="79" t="b">
        <v>0</v>
      </c>
      <c r="AG379" s="79" t="s">
        <v>1250</v>
      </c>
      <c r="AH379" s="79"/>
      <c r="AI379" s="85" t="s">
        <v>1243</v>
      </c>
      <c r="AJ379" s="79" t="b">
        <v>0</v>
      </c>
      <c r="AK379" s="79">
        <v>0</v>
      </c>
      <c r="AL379" s="85" t="s">
        <v>1243</v>
      </c>
      <c r="AM379" s="79" t="s">
        <v>1265</v>
      </c>
      <c r="AN379" s="79" t="b">
        <v>0</v>
      </c>
      <c r="AO379" s="85" t="s">
        <v>1139</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1</v>
      </c>
      <c r="BC379" s="78" t="str">
        <f>REPLACE(INDEX(GroupVertices[Group],MATCH(Edges[[#This Row],[Vertex 2]],GroupVertices[Vertex],0)),1,1,"")</f>
        <v>1</v>
      </c>
      <c r="BD379" s="48">
        <v>1</v>
      </c>
      <c r="BE379" s="49">
        <v>3.225806451612903</v>
      </c>
      <c r="BF379" s="48">
        <v>0</v>
      </c>
      <c r="BG379" s="49">
        <v>0</v>
      </c>
      <c r="BH379" s="48">
        <v>0</v>
      </c>
      <c r="BI379" s="49">
        <v>0</v>
      </c>
      <c r="BJ379" s="48">
        <v>30</v>
      </c>
      <c r="BK379" s="49">
        <v>96.7741935483871</v>
      </c>
      <c r="BL379" s="48">
        <v>31</v>
      </c>
    </row>
    <row r="380" spans="1:64" ht="15">
      <c r="A380" s="64" t="s">
        <v>259</v>
      </c>
      <c r="B380" s="64" t="s">
        <v>324</v>
      </c>
      <c r="C380" s="65" t="s">
        <v>2928</v>
      </c>
      <c r="D380" s="66">
        <v>3.5833333333333335</v>
      </c>
      <c r="E380" s="67" t="s">
        <v>136</v>
      </c>
      <c r="F380" s="68">
        <v>31.6231884057971</v>
      </c>
      <c r="G380" s="65"/>
      <c r="H380" s="69"/>
      <c r="I380" s="70"/>
      <c r="J380" s="70"/>
      <c r="K380" s="34" t="s">
        <v>65</v>
      </c>
      <c r="L380" s="77">
        <v>380</v>
      </c>
      <c r="M380" s="77"/>
      <c r="N380" s="72"/>
      <c r="O380" s="79" t="s">
        <v>331</v>
      </c>
      <c r="P380" s="81">
        <v>43599.901458333334</v>
      </c>
      <c r="Q380" s="79" t="s">
        <v>410</v>
      </c>
      <c r="R380" s="83" t="s">
        <v>516</v>
      </c>
      <c r="S380" s="79" t="s">
        <v>554</v>
      </c>
      <c r="T380" s="79" t="s">
        <v>610</v>
      </c>
      <c r="U380" s="79"/>
      <c r="V380" s="83" t="s">
        <v>749</v>
      </c>
      <c r="W380" s="81">
        <v>43599.901458333334</v>
      </c>
      <c r="X380" s="83" t="s">
        <v>899</v>
      </c>
      <c r="Y380" s="79"/>
      <c r="Z380" s="79"/>
      <c r="AA380" s="85" t="s">
        <v>1140</v>
      </c>
      <c r="AB380" s="79"/>
      <c r="AC380" s="79" t="b">
        <v>0</v>
      </c>
      <c r="AD380" s="79">
        <v>0</v>
      </c>
      <c r="AE380" s="85" t="s">
        <v>1243</v>
      </c>
      <c r="AF380" s="79" t="b">
        <v>0</v>
      </c>
      <c r="AG380" s="79" t="s">
        <v>1250</v>
      </c>
      <c r="AH380" s="79"/>
      <c r="AI380" s="85" t="s">
        <v>1243</v>
      </c>
      <c r="AJ380" s="79" t="b">
        <v>0</v>
      </c>
      <c r="AK380" s="79">
        <v>0</v>
      </c>
      <c r="AL380" s="85" t="s">
        <v>1243</v>
      </c>
      <c r="AM380" s="79" t="s">
        <v>1265</v>
      </c>
      <c r="AN380" s="79" t="b">
        <v>0</v>
      </c>
      <c r="AO380" s="85" t="s">
        <v>1140</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1</v>
      </c>
      <c r="BC380" s="78" t="str">
        <f>REPLACE(INDEX(GroupVertices[Group],MATCH(Edges[[#This Row],[Vertex 2]],GroupVertices[Vertex],0)),1,1,"")</f>
        <v>1</v>
      </c>
      <c r="BD380" s="48">
        <v>1</v>
      </c>
      <c r="BE380" s="49">
        <v>3.225806451612903</v>
      </c>
      <c r="BF380" s="48">
        <v>0</v>
      </c>
      <c r="BG380" s="49">
        <v>0</v>
      </c>
      <c r="BH380" s="48">
        <v>0</v>
      </c>
      <c r="BI380" s="49">
        <v>0</v>
      </c>
      <c r="BJ380" s="48">
        <v>30</v>
      </c>
      <c r="BK380" s="49">
        <v>96.7741935483871</v>
      </c>
      <c r="BL380" s="48">
        <v>31</v>
      </c>
    </row>
    <row r="381" spans="1:64" ht="15">
      <c r="A381" s="64" t="s">
        <v>259</v>
      </c>
      <c r="B381" s="64" t="s">
        <v>325</v>
      </c>
      <c r="C381" s="65" t="s">
        <v>2928</v>
      </c>
      <c r="D381" s="66">
        <v>3.5833333333333335</v>
      </c>
      <c r="E381" s="67" t="s">
        <v>136</v>
      </c>
      <c r="F381" s="68">
        <v>31.6231884057971</v>
      </c>
      <c r="G381" s="65"/>
      <c r="H381" s="69"/>
      <c r="I381" s="70"/>
      <c r="J381" s="70"/>
      <c r="K381" s="34" t="s">
        <v>65</v>
      </c>
      <c r="L381" s="77">
        <v>381</v>
      </c>
      <c r="M381" s="77"/>
      <c r="N381" s="72"/>
      <c r="O381" s="79" t="s">
        <v>331</v>
      </c>
      <c r="P381" s="81">
        <v>43592.88756944444</v>
      </c>
      <c r="Q381" s="79" t="s">
        <v>411</v>
      </c>
      <c r="R381" s="83" t="s">
        <v>517</v>
      </c>
      <c r="S381" s="79" t="s">
        <v>554</v>
      </c>
      <c r="T381" s="79" t="s">
        <v>611</v>
      </c>
      <c r="U381" s="79"/>
      <c r="V381" s="83" t="s">
        <v>749</v>
      </c>
      <c r="W381" s="81">
        <v>43592.88756944444</v>
      </c>
      <c r="X381" s="83" t="s">
        <v>900</v>
      </c>
      <c r="Y381" s="79"/>
      <c r="Z381" s="79"/>
      <c r="AA381" s="85" t="s">
        <v>1141</v>
      </c>
      <c r="AB381" s="79"/>
      <c r="AC381" s="79" t="b">
        <v>0</v>
      </c>
      <c r="AD381" s="79">
        <v>0</v>
      </c>
      <c r="AE381" s="85" t="s">
        <v>1243</v>
      </c>
      <c r="AF381" s="79" t="b">
        <v>0</v>
      </c>
      <c r="AG381" s="79" t="s">
        <v>1250</v>
      </c>
      <c r="AH381" s="79"/>
      <c r="AI381" s="85" t="s">
        <v>1243</v>
      </c>
      <c r="AJ381" s="79" t="b">
        <v>0</v>
      </c>
      <c r="AK381" s="79">
        <v>0</v>
      </c>
      <c r="AL381" s="85" t="s">
        <v>1243</v>
      </c>
      <c r="AM381" s="79" t="s">
        <v>1265</v>
      </c>
      <c r="AN381" s="79" t="b">
        <v>0</v>
      </c>
      <c r="AO381" s="85" t="s">
        <v>1141</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1</v>
      </c>
      <c r="BC381" s="78" t="str">
        <f>REPLACE(INDEX(GroupVertices[Group],MATCH(Edges[[#This Row],[Vertex 2]],GroupVertices[Vertex],0)),1,1,"")</f>
        <v>1</v>
      </c>
      <c r="BD381" s="48">
        <v>0</v>
      </c>
      <c r="BE381" s="49">
        <v>0</v>
      </c>
      <c r="BF381" s="48">
        <v>0</v>
      </c>
      <c r="BG381" s="49">
        <v>0</v>
      </c>
      <c r="BH381" s="48">
        <v>0</v>
      </c>
      <c r="BI381" s="49">
        <v>0</v>
      </c>
      <c r="BJ381" s="48">
        <v>36</v>
      </c>
      <c r="BK381" s="49">
        <v>100</v>
      </c>
      <c r="BL381" s="48">
        <v>36</v>
      </c>
    </row>
    <row r="382" spans="1:64" ht="15">
      <c r="A382" s="64" t="s">
        <v>259</v>
      </c>
      <c r="B382" s="64" t="s">
        <v>325</v>
      </c>
      <c r="C382" s="65" t="s">
        <v>2928</v>
      </c>
      <c r="D382" s="66">
        <v>3.5833333333333335</v>
      </c>
      <c r="E382" s="67" t="s">
        <v>136</v>
      </c>
      <c r="F382" s="68">
        <v>31.6231884057971</v>
      </c>
      <c r="G382" s="65"/>
      <c r="H382" s="69"/>
      <c r="I382" s="70"/>
      <c r="J382" s="70"/>
      <c r="K382" s="34" t="s">
        <v>65</v>
      </c>
      <c r="L382" s="77">
        <v>382</v>
      </c>
      <c r="M382" s="77"/>
      <c r="N382" s="72"/>
      <c r="O382" s="79" t="s">
        <v>331</v>
      </c>
      <c r="P382" s="81">
        <v>43600.05425925926</v>
      </c>
      <c r="Q382" s="79" t="s">
        <v>411</v>
      </c>
      <c r="R382" s="83" t="s">
        <v>517</v>
      </c>
      <c r="S382" s="79" t="s">
        <v>554</v>
      </c>
      <c r="T382" s="79" t="s">
        <v>611</v>
      </c>
      <c r="U382" s="79"/>
      <c r="V382" s="83" t="s">
        <v>749</v>
      </c>
      <c r="W382" s="81">
        <v>43600.05425925926</v>
      </c>
      <c r="X382" s="83" t="s">
        <v>901</v>
      </c>
      <c r="Y382" s="79"/>
      <c r="Z382" s="79"/>
      <c r="AA382" s="85" t="s">
        <v>1142</v>
      </c>
      <c r="AB382" s="79"/>
      <c r="AC382" s="79" t="b">
        <v>0</v>
      </c>
      <c r="AD382" s="79">
        <v>0</v>
      </c>
      <c r="AE382" s="85" t="s">
        <v>1243</v>
      </c>
      <c r="AF382" s="79" t="b">
        <v>0</v>
      </c>
      <c r="AG382" s="79" t="s">
        <v>1250</v>
      </c>
      <c r="AH382" s="79"/>
      <c r="AI382" s="85" t="s">
        <v>1243</v>
      </c>
      <c r="AJ382" s="79" t="b">
        <v>0</v>
      </c>
      <c r="AK382" s="79">
        <v>0</v>
      </c>
      <c r="AL382" s="85" t="s">
        <v>1243</v>
      </c>
      <c r="AM382" s="79" t="s">
        <v>1265</v>
      </c>
      <c r="AN382" s="79" t="b">
        <v>0</v>
      </c>
      <c r="AO382" s="85" t="s">
        <v>1142</v>
      </c>
      <c r="AP382" s="79" t="s">
        <v>176</v>
      </c>
      <c r="AQ382" s="79">
        <v>0</v>
      </c>
      <c r="AR382" s="79">
        <v>0</v>
      </c>
      <c r="AS382" s="79"/>
      <c r="AT382" s="79"/>
      <c r="AU382" s="79"/>
      <c r="AV382" s="79"/>
      <c r="AW382" s="79"/>
      <c r="AX382" s="79"/>
      <c r="AY382" s="79"/>
      <c r="AZ382" s="79"/>
      <c r="BA382">
        <v>2</v>
      </c>
      <c r="BB382" s="78" t="str">
        <f>REPLACE(INDEX(GroupVertices[Group],MATCH(Edges[[#This Row],[Vertex 1]],GroupVertices[Vertex],0)),1,1,"")</f>
        <v>1</v>
      </c>
      <c r="BC382" s="78" t="str">
        <f>REPLACE(INDEX(GroupVertices[Group],MATCH(Edges[[#This Row],[Vertex 2]],GroupVertices[Vertex],0)),1,1,"")</f>
        <v>1</v>
      </c>
      <c r="BD382" s="48">
        <v>0</v>
      </c>
      <c r="BE382" s="49">
        <v>0</v>
      </c>
      <c r="BF382" s="48">
        <v>0</v>
      </c>
      <c r="BG382" s="49">
        <v>0</v>
      </c>
      <c r="BH382" s="48">
        <v>0</v>
      </c>
      <c r="BI382" s="49">
        <v>0</v>
      </c>
      <c r="BJ382" s="48">
        <v>36</v>
      </c>
      <c r="BK382" s="49">
        <v>100</v>
      </c>
      <c r="BL382" s="48">
        <v>36</v>
      </c>
    </row>
    <row r="383" spans="1:64" ht="15">
      <c r="A383" s="64" t="s">
        <v>259</v>
      </c>
      <c r="B383" s="64" t="s">
        <v>326</v>
      </c>
      <c r="C383" s="65" t="s">
        <v>2931</v>
      </c>
      <c r="D383" s="66">
        <v>4.166666666666667</v>
      </c>
      <c r="E383" s="67" t="s">
        <v>136</v>
      </c>
      <c r="F383" s="68">
        <v>31.246376811594203</v>
      </c>
      <c r="G383" s="65"/>
      <c r="H383" s="69"/>
      <c r="I383" s="70"/>
      <c r="J383" s="70"/>
      <c r="K383" s="34" t="s">
        <v>65</v>
      </c>
      <c r="L383" s="77">
        <v>383</v>
      </c>
      <c r="M383" s="77"/>
      <c r="N383" s="72"/>
      <c r="O383" s="79" t="s">
        <v>331</v>
      </c>
      <c r="P383" s="81">
        <v>43592.07508101852</v>
      </c>
      <c r="Q383" s="79" t="s">
        <v>412</v>
      </c>
      <c r="R383" s="83" t="s">
        <v>518</v>
      </c>
      <c r="S383" s="79" t="s">
        <v>560</v>
      </c>
      <c r="T383" s="79" t="s">
        <v>612</v>
      </c>
      <c r="U383" s="79"/>
      <c r="V383" s="83" t="s">
        <v>749</v>
      </c>
      <c r="W383" s="81">
        <v>43592.07508101852</v>
      </c>
      <c r="X383" s="83" t="s">
        <v>902</v>
      </c>
      <c r="Y383" s="79"/>
      <c r="Z383" s="79"/>
      <c r="AA383" s="85" t="s">
        <v>1143</v>
      </c>
      <c r="AB383" s="79"/>
      <c r="AC383" s="79" t="b">
        <v>0</v>
      </c>
      <c r="AD383" s="79">
        <v>0</v>
      </c>
      <c r="AE383" s="85" t="s">
        <v>1243</v>
      </c>
      <c r="AF383" s="79" t="b">
        <v>0</v>
      </c>
      <c r="AG383" s="79" t="s">
        <v>1250</v>
      </c>
      <c r="AH383" s="79"/>
      <c r="AI383" s="85" t="s">
        <v>1243</v>
      </c>
      <c r="AJ383" s="79" t="b">
        <v>0</v>
      </c>
      <c r="AK383" s="79">
        <v>0</v>
      </c>
      <c r="AL383" s="85" t="s">
        <v>1243</v>
      </c>
      <c r="AM383" s="79" t="s">
        <v>1265</v>
      </c>
      <c r="AN383" s="79" t="b">
        <v>0</v>
      </c>
      <c r="AO383" s="85" t="s">
        <v>1143</v>
      </c>
      <c r="AP383" s="79" t="s">
        <v>176</v>
      </c>
      <c r="AQ383" s="79">
        <v>0</v>
      </c>
      <c r="AR383" s="79">
        <v>0</v>
      </c>
      <c r="AS383" s="79"/>
      <c r="AT383" s="79"/>
      <c r="AU383" s="79"/>
      <c r="AV383" s="79"/>
      <c r="AW383" s="79"/>
      <c r="AX383" s="79"/>
      <c r="AY383" s="79"/>
      <c r="AZ383" s="79"/>
      <c r="BA383">
        <v>3</v>
      </c>
      <c r="BB383" s="78" t="str">
        <f>REPLACE(INDEX(GroupVertices[Group],MATCH(Edges[[#This Row],[Vertex 1]],GroupVertices[Vertex],0)),1,1,"")</f>
        <v>1</v>
      </c>
      <c r="BC383" s="78" t="str">
        <f>REPLACE(INDEX(GroupVertices[Group],MATCH(Edges[[#This Row],[Vertex 2]],GroupVertices[Vertex],0)),1,1,"")</f>
        <v>1</v>
      </c>
      <c r="BD383" s="48">
        <v>0</v>
      </c>
      <c r="BE383" s="49">
        <v>0</v>
      </c>
      <c r="BF383" s="48">
        <v>0</v>
      </c>
      <c r="BG383" s="49">
        <v>0</v>
      </c>
      <c r="BH383" s="48">
        <v>0</v>
      </c>
      <c r="BI383" s="49">
        <v>0</v>
      </c>
      <c r="BJ383" s="48">
        <v>15</v>
      </c>
      <c r="BK383" s="49">
        <v>100</v>
      </c>
      <c r="BL383" s="48">
        <v>15</v>
      </c>
    </row>
    <row r="384" spans="1:64" ht="15">
      <c r="A384" s="64" t="s">
        <v>259</v>
      </c>
      <c r="B384" s="64" t="s">
        <v>326</v>
      </c>
      <c r="C384" s="65" t="s">
        <v>2931</v>
      </c>
      <c r="D384" s="66">
        <v>4.166666666666667</v>
      </c>
      <c r="E384" s="67" t="s">
        <v>136</v>
      </c>
      <c r="F384" s="68">
        <v>31.246376811594203</v>
      </c>
      <c r="G384" s="65"/>
      <c r="H384" s="69"/>
      <c r="I384" s="70"/>
      <c r="J384" s="70"/>
      <c r="K384" s="34" t="s">
        <v>65</v>
      </c>
      <c r="L384" s="77">
        <v>384</v>
      </c>
      <c r="M384" s="77"/>
      <c r="N384" s="72"/>
      <c r="O384" s="79" t="s">
        <v>331</v>
      </c>
      <c r="P384" s="81">
        <v>43596.07509259259</v>
      </c>
      <c r="Q384" s="79" t="s">
        <v>412</v>
      </c>
      <c r="R384" s="83" t="s">
        <v>518</v>
      </c>
      <c r="S384" s="79" t="s">
        <v>560</v>
      </c>
      <c r="T384" s="79" t="s">
        <v>612</v>
      </c>
      <c r="U384" s="79"/>
      <c r="V384" s="83" t="s">
        <v>749</v>
      </c>
      <c r="W384" s="81">
        <v>43596.07509259259</v>
      </c>
      <c r="X384" s="83" t="s">
        <v>903</v>
      </c>
      <c r="Y384" s="79"/>
      <c r="Z384" s="79"/>
      <c r="AA384" s="85" t="s">
        <v>1144</v>
      </c>
      <c r="AB384" s="79"/>
      <c r="AC384" s="79" t="b">
        <v>0</v>
      </c>
      <c r="AD384" s="79">
        <v>1</v>
      </c>
      <c r="AE384" s="85" t="s">
        <v>1243</v>
      </c>
      <c r="AF384" s="79" t="b">
        <v>0</v>
      </c>
      <c r="AG384" s="79" t="s">
        <v>1250</v>
      </c>
      <c r="AH384" s="79"/>
      <c r="AI384" s="85" t="s">
        <v>1243</v>
      </c>
      <c r="AJ384" s="79" t="b">
        <v>0</v>
      </c>
      <c r="AK384" s="79">
        <v>0</v>
      </c>
      <c r="AL384" s="85" t="s">
        <v>1243</v>
      </c>
      <c r="AM384" s="79" t="s">
        <v>1265</v>
      </c>
      <c r="AN384" s="79" t="b">
        <v>0</v>
      </c>
      <c r="AO384" s="85" t="s">
        <v>1144</v>
      </c>
      <c r="AP384" s="79" t="s">
        <v>176</v>
      </c>
      <c r="AQ384" s="79">
        <v>0</v>
      </c>
      <c r="AR384" s="79">
        <v>0</v>
      </c>
      <c r="AS384" s="79"/>
      <c r="AT384" s="79"/>
      <c r="AU384" s="79"/>
      <c r="AV384" s="79"/>
      <c r="AW384" s="79"/>
      <c r="AX384" s="79"/>
      <c r="AY384" s="79"/>
      <c r="AZ384" s="79"/>
      <c r="BA384">
        <v>3</v>
      </c>
      <c r="BB384" s="78" t="str">
        <f>REPLACE(INDEX(GroupVertices[Group],MATCH(Edges[[#This Row],[Vertex 1]],GroupVertices[Vertex],0)),1,1,"")</f>
        <v>1</v>
      </c>
      <c r="BC384" s="78" t="str">
        <f>REPLACE(INDEX(GroupVertices[Group],MATCH(Edges[[#This Row],[Vertex 2]],GroupVertices[Vertex],0)),1,1,"")</f>
        <v>1</v>
      </c>
      <c r="BD384" s="48">
        <v>0</v>
      </c>
      <c r="BE384" s="49">
        <v>0</v>
      </c>
      <c r="BF384" s="48">
        <v>0</v>
      </c>
      <c r="BG384" s="49">
        <v>0</v>
      </c>
      <c r="BH384" s="48">
        <v>0</v>
      </c>
      <c r="BI384" s="49">
        <v>0</v>
      </c>
      <c r="BJ384" s="48">
        <v>15</v>
      </c>
      <c r="BK384" s="49">
        <v>100</v>
      </c>
      <c r="BL384" s="48">
        <v>15</v>
      </c>
    </row>
    <row r="385" spans="1:64" ht="15">
      <c r="A385" s="64" t="s">
        <v>259</v>
      </c>
      <c r="B385" s="64" t="s">
        <v>326</v>
      </c>
      <c r="C385" s="65" t="s">
        <v>2931</v>
      </c>
      <c r="D385" s="66">
        <v>4.166666666666667</v>
      </c>
      <c r="E385" s="67" t="s">
        <v>136</v>
      </c>
      <c r="F385" s="68">
        <v>31.246376811594203</v>
      </c>
      <c r="G385" s="65"/>
      <c r="H385" s="69"/>
      <c r="I385" s="70"/>
      <c r="J385" s="70"/>
      <c r="K385" s="34" t="s">
        <v>65</v>
      </c>
      <c r="L385" s="77">
        <v>385</v>
      </c>
      <c r="M385" s="77"/>
      <c r="N385" s="72"/>
      <c r="O385" s="79" t="s">
        <v>331</v>
      </c>
      <c r="P385" s="81">
        <v>43600.15840277778</v>
      </c>
      <c r="Q385" s="79" t="s">
        <v>412</v>
      </c>
      <c r="R385" s="83" t="s">
        <v>518</v>
      </c>
      <c r="S385" s="79" t="s">
        <v>560</v>
      </c>
      <c r="T385" s="79" t="s">
        <v>612</v>
      </c>
      <c r="U385" s="79"/>
      <c r="V385" s="83" t="s">
        <v>749</v>
      </c>
      <c r="W385" s="81">
        <v>43600.15840277778</v>
      </c>
      <c r="X385" s="83" t="s">
        <v>904</v>
      </c>
      <c r="Y385" s="79"/>
      <c r="Z385" s="79"/>
      <c r="AA385" s="85" t="s">
        <v>1145</v>
      </c>
      <c r="AB385" s="79"/>
      <c r="AC385" s="79" t="b">
        <v>0</v>
      </c>
      <c r="AD385" s="79">
        <v>0</v>
      </c>
      <c r="AE385" s="85" t="s">
        <v>1243</v>
      </c>
      <c r="AF385" s="79" t="b">
        <v>0</v>
      </c>
      <c r="AG385" s="79" t="s">
        <v>1250</v>
      </c>
      <c r="AH385" s="79"/>
      <c r="AI385" s="85" t="s">
        <v>1243</v>
      </c>
      <c r="AJ385" s="79" t="b">
        <v>0</v>
      </c>
      <c r="AK385" s="79">
        <v>0</v>
      </c>
      <c r="AL385" s="85" t="s">
        <v>1243</v>
      </c>
      <c r="AM385" s="79" t="s">
        <v>1265</v>
      </c>
      <c r="AN385" s="79" t="b">
        <v>0</v>
      </c>
      <c r="AO385" s="85" t="s">
        <v>1145</v>
      </c>
      <c r="AP385" s="79" t="s">
        <v>176</v>
      </c>
      <c r="AQ385" s="79">
        <v>0</v>
      </c>
      <c r="AR385" s="79">
        <v>0</v>
      </c>
      <c r="AS385" s="79"/>
      <c r="AT385" s="79"/>
      <c r="AU385" s="79"/>
      <c r="AV385" s="79"/>
      <c r="AW385" s="79"/>
      <c r="AX385" s="79"/>
      <c r="AY385" s="79"/>
      <c r="AZ385" s="79"/>
      <c r="BA385">
        <v>3</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15</v>
      </c>
      <c r="BK385" s="49">
        <v>100</v>
      </c>
      <c r="BL385" s="48">
        <v>15</v>
      </c>
    </row>
    <row r="386" spans="1:64" ht="15">
      <c r="A386" s="64" t="s">
        <v>250</v>
      </c>
      <c r="B386" s="64" t="s">
        <v>251</v>
      </c>
      <c r="C386" s="65" t="s">
        <v>2928</v>
      </c>
      <c r="D386" s="66">
        <v>3</v>
      </c>
      <c r="E386" s="67" t="s">
        <v>132</v>
      </c>
      <c r="F386" s="68">
        <v>32</v>
      </c>
      <c r="G386" s="65"/>
      <c r="H386" s="69"/>
      <c r="I386" s="70"/>
      <c r="J386" s="70"/>
      <c r="K386" s="34" t="s">
        <v>65</v>
      </c>
      <c r="L386" s="77">
        <v>386</v>
      </c>
      <c r="M386" s="77"/>
      <c r="N386" s="72"/>
      <c r="O386" s="79" t="s">
        <v>331</v>
      </c>
      <c r="P386" s="81">
        <v>43592.520590277774</v>
      </c>
      <c r="Q386" s="79" t="s">
        <v>372</v>
      </c>
      <c r="R386" s="79"/>
      <c r="S386" s="79"/>
      <c r="T386" s="79" t="s">
        <v>589</v>
      </c>
      <c r="U386" s="79"/>
      <c r="V386" s="83" t="s">
        <v>740</v>
      </c>
      <c r="W386" s="81">
        <v>43592.520590277774</v>
      </c>
      <c r="X386" s="83" t="s">
        <v>823</v>
      </c>
      <c r="Y386" s="79"/>
      <c r="Z386" s="79"/>
      <c r="AA386" s="85" t="s">
        <v>1064</v>
      </c>
      <c r="AB386" s="79"/>
      <c r="AC386" s="79" t="b">
        <v>0</v>
      </c>
      <c r="AD386" s="79">
        <v>0</v>
      </c>
      <c r="AE386" s="85" t="s">
        <v>1243</v>
      </c>
      <c r="AF386" s="79" t="b">
        <v>0</v>
      </c>
      <c r="AG386" s="79" t="s">
        <v>1250</v>
      </c>
      <c r="AH386" s="79"/>
      <c r="AI386" s="85" t="s">
        <v>1243</v>
      </c>
      <c r="AJ386" s="79" t="b">
        <v>0</v>
      </c>
      <c r="AK386" s="79">
        <v>1</v>
      </c>
      <c r="AL386" s="85" t="s">
        <v>1146</v>
      </c>
      <c r="AM386" s="79" t="s">
        <v>1257</v>
      </c>
      <c r="AN386" s="79" t="b">
        <v>0</v>
      </c>
      <c r="AO386" s="85" t="s">
        <v>1146</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250</v>
      </c>
      <c r="B387" s="64" t="s">
        <v>259</v>
      </c>
      <c r="C387" s="65" t="s">
        <v>2928</v>
      </c>
      <c r="D387" s="66">
        <v>3</v>
      </c>
      <c r="E387" s="67" t="s">
        <v>132</v>
      </c>
      <c r="F387" s="68">
        <v>32</v>
      </c>
      <c r="G387" s="65"/>
      <c r="H387" s="69"/>
      <c r="I387" s="70"/>
      <c r="J387" s="70"/>
      <c r="K387" s="34" t="s">
        <v>66</v>
      </c>
      <c r="L387" s="77">
        <v>387</v>
      </c>
      <c r="M387" s="77"/>
      <c r="N387" s="72"/>
      <c r="O387" s="79" t="s">
        <v>331</v>
      </c>
      <c r="P387" s="81">
        <v>43592.520590277774</v>
      </c>
      <c r="Q387" s="79" t="s">
        <v>372</v>
      </c>
      <c r="R387" s="79"/>
      <c r="S387" s="79"/>
      <c r="T387" s="79" t="s">
        <v>589</v>
      </c>
      <c r="U387" s="79"/>
      <c r="V387" s="83" t="s">
        <v>740</v>
      </c>
      <c r="W387" s="81">
        <v>43592.520590277774</v>
      </c>
      <c r="X387" s="83" t="s">
        <v>823</v>
      </c>
      <c r="Y387" s="79"/>
      <c r="Z387" s="79"/>
      <c r="AA387" s="85" t="s">
        <v>1064</v>
      </c>
      <c r="AB387" s="79"/>
      <c r="AC387" s="79" t="b">
        <v>0</v>
      </c>
      <c r="AD387" s="79">
        <v>0</v>
      </c>
      <c r="AE387" s="85" t="s">
        <v>1243</v>
      </c>
      <c r="AF387" s="79" t="b">
        <v>0</v>
      </c>
      <c r="AG387" s="79" t="s">
        <v>1250</v>
      </c>
      <c r="AH387" s="79"/>
      <c r="AI387" s="85" t="s">
        <v>1243</v>
      </c>
      <c r="AJ387" s="79" t="b">
        <v>0</v>
      </c>
      <c r="AK387" s="79">
        <v>1</v>
      </c>
      <c r="AL387" s="85" t="s">
        <v>1146</v>
      </c>
      <c r="AM387" s="79" t="s">
        <v>1257</v>
      </c>
      <c r="AN387" s="79" t="b">
        <v>0</v>
      </c>
      <c r="AO387" s="85" t="s">
        <v>1146</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1</v>
      </c>
      <c r="BD387" s="48"/>
      <c r="BE387" s="49"/>
      <c r="BF387" s="48"/>
      <c r="BG387" s="49"/>
      <c r="BH387" s="48"/>
      <c r="BI387" s="49"/>
      <c r="BJ387" s="48"/>
      <c r="BK387" s="49"/>
      <c r="BL387" s="48"/>
    </row>
    <row r="388" spans="1:64" ht="15">
      <c r="A388" s="64" t="s">
        <v>259</v>
      </c>
      <c r="B388" s="64" t="s">
        <v>250</v>
      </c>
      <c r="C388" s="65" t="s">
        <v>2930</v>
      </c>
      <c r="D388" s="66">
        <v>5.333333333333334</v>
      </c>
      <c r="E388" s="67" t="s">
        <v>136</v>
      </c>
      <c r="F388" s="68">
        <v>30.492753623188406</v>
      </c>
      <c r="G388" s="65"/>
      <c r="H388" s="69"/>
      <c r="I388" s="70"/>
      <c r="J388" s="70"/>
      <c r="K388" s="34" t="s">
        <v>66</v>
      </c>
      <c r="L388" s="77">
        <v>388</v>
      </c>
      <c r="M388" s="77"/>
      <c r="N388" s="72"/>
      <c r="O388" s="79" t="s">
        <v>331</v>
      </c>
      <c r="P388" s="81">
        <v>43592.311215277776</v>
      </c>
      <c r="Q388" s="79" t="s">
        <v>413</v>
      </c>
      <c r="R388" s="83" t="s">
        <v>504</v>
      </c>
      <c r="S388" s="79" t="s">
        <v>556</v>
      </c>
      <c r="T388" s="79" t="s">
        <v>584</v>
      </c>
      <c r="U388" s="83" t="s">
        <v>674</v>
      </c>
      <c r="V388" s="83" t="s">
        <v>674</v>
      </c>
      <c r="W388" s="81">
        <v>43592.311215277776</v>
      </c>
      <c r="X388" s="83" t="s">
        <v>905</v>
      </c>
      <c r="Y388" s="79"/>
      <c r="Z388" s="79"/>
      <c r="AA388" s="85" t="s">
        <v>1146</v>
      </c>
      <c r="AB388" s="79"/>
      <c r="AC388" s="79" t="b">
        <v>0</v>
      </c>
      <c r="AD388" s="79">
        <v>2</v>
      </c>
      <c r="AE388" s="85" t="s">
        <v>1243</v>
      </c>
      <c r="AF388" s="79" t="b">
        <v>0</v>
      </c>
      <c r="AG388" s="79" t="s">
        <v>1250</v>
      </c>
      <c r="AH388" s="79"/>
      <c r="AI388" s="85" t="s">
        <v>1243</v>
      </c>
      <c r="AJ388" s="79" t="b">
        <v>0</v>
      </c>
      <c r="AK388" s="79">
        <v>1</v>
      </c>
      <c r="AL388" s="85" t="s">
        <v>1243</v>
      </c>
      <c r="AM388" s="79" t="s">
        <v>1265</v>
      </c>
      <c r="AN388" s="79" t="b">
        <v>0</v>
      </c>
      <c r="AO388" s="85" t="s">
        <v>1146</v>
      </c>
      <c r="AP388" s="79" t="s">
        <v>176</v>
      </c>
      <c r="AQ388" s="79">
        <v>0</v>
      </c>
      <c r="AR388" s="79">
        <v>0</v>
      </c>
      <c r="AS388" s="79"/>
      <c r="AT388" s="79"/>
      <c r="AU388" s="79"/>
      <c r="AV388" s="79"/>
      <c r="AW388" s="79"/>
      <c r="AX388" s="79"/>
      <c r="AY388" s="79"/>
      <c r="AZ388" s="79"/>
      <c r="BA388">
        <v>5</v>
      </c>
      <c r="BB388" s="78" t="str">
        <f>REPLACE(INDEX(GroupVertices[Group],MATCH(Edges[[#This Row],[Vertex 1]],GroupVertices[Vertex],0)),1,1,"")</f>
        <v>1</v>
      </c>
      <c r="BC388" s="78" t="str">
        <f>REPLACE(INDEX(GroupVertices[Group],MATCH(Edges[[#This Row],[Vertex 2]],GroupVertices[Vertex],0)),1,1,"")</f>
        <v>2</v>
      </c>
      <c r="BD388" s="48"/>
      <c r="BE388" s="49"/>
      <c r="BF388" s="48"/>
      <c r="BG388" s="49"/>
      <c r="BH388" s="48"/>
      <c r="BI388" s="49"/>
      <c r="BJ388" s="48"/>
      <c r="BK388" s="49"/>
      <c r="BL388" s="48"/>
    </row>
    <row r="389" spans="1:64" ht="15">
      <c r="A389" s="64" t="s">
        <v>259</v>
      </c>
      <c r="B389" s="64" t="s">
        <v>250</v>
      </c>
      <c r="C389" s="65" t="s">
        <v>2930</v>
      </c>
      <c r="D389" s="66">
        <v>5.333333333333334</v>
      </c>
      <c r="E389" s="67" t="s">
        <v>136</v>
      </c>
      <c r="F389" s="68">
        <v>30.492753623188406</v>
      </c>
      <c r="G389" s="65"/>
      <c r="H389" s="69"/>
      <c r="I389" s="70"/>
      <c r="J389" s="70"/>
      <c r="K389" s="34" t="s">
        <v>66</v>
      </c>
      <c r="L389" s="77">
        <v>389</v>
      </c>
      <c r="M389" s="77"/>
      <c r="N389" s="72"/>
      <c r="O389" s="79" t="s">
        <v>331</v>
      </c>
      <c r="P389" s="81">
        <v>43592.72091435185</v>
      </c>
      <c r="Q389" s="79" t="s">
        <v>414</v>
      </c>
      <c r="R389" s="83" t="s">
        <v>519</v>
      </c>
      <c r="S389" s="79" t="s">
        <v>561</v>
      </c>
      <c r="T389" s="79" t="s">
        <v>584</v>
      </c>
      <c r="U389" s="83" t="s">
        <v>675</v>
      </c>
      <c r="V389" s="83" t="s">
        <v>675</v>
      </c>
      <c r="W389" s="81">
        <v>43592.72091435185</v>
      </c>
      <c r="X389" s="83" t="s">
        <v>906</v>
      </c>
      <c r="Y389" s="79"/>
      <c r="Z389" s="79"/>
      <c r="AA389" s="85" t="s">
        <v>1147</v>
      </c>
      <c r="AB389" s="79"/>
      <c r="AC389" s="79" t="b">
        <v>0</v>
      </c>
      <c r="AD389" s="79">
        <v>1</v>
      </c>
      <c r="AE389" s="85" t="s">
        <v>1243</v>
      </c>
      <c r="AF389" s="79" t="b">
        <v>0</v>
      </c>
      <c r="AG389" s="79" t="s">
        <v>1250</v>
      </c>
      <c r="AH389" s="79"/>
      <c r="AI389" s="85" t="s">
        <v>1243</v>
      </c>
      <c r="AJ389" s="79" t="b">
        <v>0</v>
      </c>
      <c r="AK389" s="79">
        <v>0</v>
      </c>
      <c r="AL389" s="85" t="s">
        <v>1243</v>
      </c>
      <c r="AM389" s="79" t="s">
        <v>1265</v>
      </c>
      <c r="AN389" s="79" t="b">
        <v>0</v>
      </c>
      <c r="AO389" s="85" t="s">
        <v>1147</v>
      </c>
      <c r="AP389" s="79" t="s">
        <v>176</v>
      </c>
      <c r="AQ389" s="79">
        <v>0</v>
      </c>
      <c r="AR389" s="79">
        <v>0</v>
      </c>
      <c r="AS389" s="79"/>
      <c r="AT389" s="79"/>
      <c r="AU389" s="79"/>
      <c r="AV389" s="79"/>
      <c r="AW389" s="79"/>
      <c r="AX389" s="79"/>
      <c r="AY389" s="79"/>
      <c r="AZ389" s="79"/>
      <c r="BA389">
        <v>5</v>
      </c>
      <c r="BB389" s="78" t="str">
        <f>REPLACE(INDEX(GroupVertices[Group],MATCH(Edges[[#This Row],[Vertex 1]],GroupVertices[Vertex],0)),1,1,"")</f>
        <v>1</v>
      </c>
      <c r="BC389" s="78" t="str">
        <f>REPLACE(INDEX(GroupVertices[Group],MATCH(Edges[[#This Row],[Vertex 2]],GroupVertices[Vertex],0)),1,1,"")</f>
        <v>2</v>
      </c>
      <c r="BD389" s="48"/>
      <c r="BE389" s="49"/>
      <c r="BF389" s="48"/>
      <c r="BG389" s="49"/>
      <c r="BH389" s="48"/>
      <c r="BI389" s="49"/>
      <c r="BJ389" s="48"/>
      <c r="BK389" s="49"/>
      <c r="BL389" s="48"/>
    </row>
    <row r="390" spans="1:64" ht="15">
      <c r="A390" s="64" t="s">
        <v>259</v>
      </c>
      <c r="B390" s="64" t="s">
        <v>250</v>
      </c>
      <c r="C390" s="65" t="s">
        <v>2930</v>
      </c>
      <c r="D390" s="66">
        <v>5.333333333333334</v>
      </c>
      <c r="E390" s="67" t="s">
        <v>136</v>
      </c>
      <c r="F390" s="68">
        <v>30.492753623188406</v>
      </c>
      <c r="G390" s="65"/>
      <c r="H390" s="69"/>
      <c r="I390" s="70"/>
      <c r="J390" s="70"/>
      <c r="K390" s="34" t="s">
        <v>66</v>
      </c>
      <c r="L390" s="77">
        <v>390</v>
      </c>
      <c r="M390" s="77"/>
      <c r="N390" s="72"/>
      <c r="O390" s="79" t="s">
        <v>331</v>
      </c>
      <c r="P390" s="81">
        <v>43596.31119212963</v>
      </c>
      <c r="Q390" s="79" t="s">
        <v>415</v>
      </c>
      <c r="R390" s="83" t="s">
        <v>504</v>
      </c>
      <c r="S390" s="79" t="s">
        <v>556</v>
      </c>
      <c r="T390" s="79" t="s">
        <v>584</v>
      </c>
      <c r="U390" s="83" t="s">
        <v>676</v>
      </c>
      <c r="V390" s="83" t="s">
        <v>676</v>
      </c>
      <c r="W390" s="81">
        <v>43596.31119212963</v>
      </c>
      <c r="X390" s="83" t="s">
        <v>907</v>
      </c>
      <c r="Y390" s="79"/>
      <c r="Z390" s="79"/>
      <c r="AA390" s="85" t="s">
        <v>1148</v>
      </c>
      <c r="AB390" s="79"/>
      <c r="AC390" s="79" t="b">
        <v>0</v>
      </c>
      <c r="AD390" s="79">
        <v>1</v>
      </c>
      <c r="AE390" s="85" t="s">
        <v>1243</v>
      </c>
      <c r="AF390" s="79" t="b">
        <v>0</v>
      </c>
      <c r="AG390" s="79" t="s">
        <v>1250</v>
      </c>
      <c r="AH390" s="79"/>
      <c r="AI390" s="85" t="s">
        <v>1243</v>
      </c>
      <c r="AJ390" s="79" t="b">
        <v>0</v>
      </c>
      <c r="AK390" s="79">
        <v>1</v>
      </c>
      <c r="AL390" s="85" t="s">
        <v>1243</v>
      </c>
      <c r="AM390" s="79" t="s">
        <v>1265</v>
      </c>
      <c r="AN390" s="79" t="b">
        <v>0</v>
      </c>
      <c r="AO390" s="85" t="s">
        <v>1148</v>
      </c>
      <c r="AP390" s="79" t="s">
        <v>176</v>
      </c>
      <c r="AQ390" s="79">
        <v>0</v>
      </c>
      <c r="AR390" s="79">
        <v>0</v>
      </c>
      <c r="AS390" s="79"/>
      <c r="AT390" s="79"/>
      <c r="AU390" s="79"/>
      <c r="AV390" s="79"/>
      <c r="AW390" s="79"/>
      <c r="AX390" s="79"/>
      <c r="AY390" s="79"/>
      <c r="AZ390" s="79"/>
      <c r="BA390">
        <v>5</v>
      </c>
      <c r="BB390" s="78" t="str">
        <f>REPLACE(INDEX(GroupVertices[Group],MATCH(Edges[[#This Row],[Vertex 1]],GroupVertices[Vertex],0)),1,1,"")</f>
        <v>1</v>
      </c>
      <c r="BC390" s="78" t="str">
        <f>REPLACE(INDEX(GroupVertices[Group],MATCH(Edges[[#This Row],[Vertex 2]],GroupVertices[Vertex],0)),1,1,"")</f>
        <v>2</v>
      </c>
      <c r="BD390" s="48"/>
      <c r="BE390" s="49"/>
      <c r="BF390" s="48"/>
      <c r="BG390" s="49"/>
      <c r="BH390" s="48"/>
      <c r="BI390" s="49"/>
      <c r="BJ390" s="48"/>
      <c r="BK390" s="49"/>
      <c r="BL390" s="48"/>
    </row>
    <row r="391" spans="1:64" ht="15">
      <c r="A391" s="64" t="s">
        <v>259</v>
      </c>
      <c r="B391" s="64" t="s">
        <v>250</v>
      </c>
      <c r="C391" s="65" t="s">
        <v>2930</v>
      </c>
      <c r="D391" s="66">
        <v>5.333333333333334</v>
      </c>
      <c r="E391" s="67" t="s">
        <v>136</v>
      </c>
      <c r="F391" s="68">
        <v>30.492753623188406</v>
      </c>
      <c r="G391" s="65"/>
      <c r="H391" s="69"/>
      <c r="I391" s="70"/>
      <c r="J391" s="70"/>
      <c r="K391" s="34" t="s">
        <v>66</v>
      </c>
      <c r="L391" s="77">
        <v>391</v>
      </c>
      <c r="M391" s="77"/>
      <c r="N391" s="72"/>
      <c r="O391" s="79" t="s">
        <v>331</v>
      </c>
      <c r="P391" s="81">
        <v>43596.72091435185</v>
      </c>
      <c r="Q391" s="79" t="s">
        <v>416</v>
      </c>
      <c r="R391" s="83" t="s">
        <v>519</v>
      </c>
      <c r="S391" s="79" t="s">
        <v>561</v>
      </c>
      <c r="T391" s="79" t="s">
        <v>584</v>
      </c>
      <c r="U391" s="83" t="s">
        <v>677</v>
      </c>
      <c r="V391" s="83" t="s">
        <v>677</v>
      </c>
      <c r="W391" s="81">
        <v>43596.72091435185</v>
      </c>
      <c r="X391" s="83" t="s">
        <v>908</v>
      </c>
      <c r="Y391" s="79"/>
      <c r="Z391" s="79"/>
      <c r="AA391" s="85" t="s">
        <v>1149</v>
      </c>
      <c r="AB391" s="79"/>
      <c r="AC391" s="79" t="b">
        <v>0</v>
      </c>
      <c r="AD391" s="79">
        <v>1</v>
      </c>
      <c r="AE391" s="85" t="s">
        <v>1243</v>
      </c>
      <c r="AF391" s="79" t="b">
        <v>0</v>
      </c>
      <c r="AG391" s="79" t="s">
        <v>1250</v>
      </c>
      <c r="AH391" s="79"/>
      <c r="AI391" s="85" t="s">
        <v>1243</v>
      </c>
      <c r="AJ391" s="79" t="b">
        <v>0</v>
      </c>
      <c r="AK391" s="79">
        <v>1</v>
      </c>
      <c r="AL391" s="85" t="s">
        <v>1243</v>
      </c>
      <c r="AM391" s="79" t="s">
        <v>1265</v>
      </c>
      <c r="AN391" s="79" t="b">
        <v>0</v>
      </c>
      <c r="AO391" s="85" t="s">
        <v>1149</v>
      </c>
      <c r="AP391" s="79" t="s">
        <v>176</v>
      </c>
      <c r="AQ391" s="79">
        <v>0</v>
      </c>
      <c r="AR391" s="79">
        <v>0</v>
      </c>
      <c r="AS391" s="79"/>
      <c r="AT391" s="79"/>
      <c r="AU391" s="79"/>
      <c r="AV391" s="79"/>
      <c r="AW391" s="79"/>
      <c r="AX391" s="79"/>
      <c r="AY391" s="79"/>
      <c r="AZ391" s="79"/>
      <c r="BA391">
        <v>5</v>
      </c>
      <c r="BB391" s="78" t="str">
        <f>REPLACE(INDEX(GroupVertices[Group],MATCH(Edges[[#This Row],[Vertex 1]],GroupVertices[Vertex],0)),1,1,"")</f>
        <v>1</v>
      </c>
      <c r="BC391" s="78" t="str">
        <f>REPLACE(INDEX(GroupVertices[Group],MATCH(Edges[[#This Row],[Vertex 2]],GroupVertices[Vertex],0)),1,1,"")</f>
        <v>2</v>
      </c>
      <c r="BD391" s="48"/>
      <c r="BE391" s="49"/>
      <c r="BF391" s="48"/>
      <c r="BG391" s="49"/>
      <c r="BH391" s="48"/>
      <c r="BI391" s="49"/>
      <c r="BJ391" s="48"/>
      <c r="BK391" s="49"/>
      <c r="BL391" s="48"/>
    </row>
    <row r="392" spans="1:64" ht="15">
      <c r="A392" s="64" t="s">
        <v>259</v>
      </c>
      <c r="B392" s="64" t="s">
        <v>250</v>
      </c>
      <c r="C392" s="65" t="s">
        <v>2930</v>
      </c>
      <c r="D392" s="66">
        <v>5.333333333333334</v>
      </c>
      <c r="E392" s="67" t="s">
        <v>136</v>
      </c>
      <c r="F392" s="68">
        <v>30.492753623188406</v>
      </c>
      <c r="G392" s="65"/>
      <c r="H392" s="69"/>
      <c r="I392" s="70"/>
      <c r="J392" s="70"/>
      <c r="K392" s="34" t="s">
        <v>66</v>
      </c>
      <c r="L392" s="77">
        <v>392</v>
      </c>
      <c r="M392" s="77"/>
      <c r="N392" s="72"/>
      <c r="O392" s="79" t="s">
        <v>331</v>
      </c>
      <c r="P392" s="81">
        <v>43600.31119212963</v>
      </c>
      <c r="Q392" s="79" t="s">
        <v>417</v>
      </c>
      <c r="R392" s="83" t="s">
        <v>504</v>
      </c>
      <c r="S392" s="79" t="s">
        <v>556</v>
      </c>
      <c r="T392" s="79" t="s">
        <v>584</v>
      </c>
      <c r="U392" s="83" t="s">
        <v>678</v>
      </c>
      <c r="V392" s="83" t="s">
        <v>678</v>
      </c>
      <c r="W392" s="81">
        <v>43600.31119212963</v>
      </c>
      <c r="X392" s="83" t="s">
        <v>909</v>
      </c>
      <c r="Y392" s="79"/>
      <c r="Z392" s="79"/>
      <c r="AA392" s="85" t="s">
        <v>1150</v>
      </c>
      <c r="AB392" s="79"/>
      <c r="AC392" s="79" t="b">
        <v>0</v>
      </c>
      <c r="AD392" s="79">
        <v>1</v>
      </c>
      <c r="AE392" s="85" t="s">
        <v>1243</v>
      </c>
      <c r="AF392" s="79" t="b">
        <v>0</v>
      </c>
      <c r="AG392" s="79" t="s">
        <v>1250</v>
      </c>
      <c r="AH392" s="79"/>
      <c r="AI392" s="85" t="s">
        <v>1243</v>
      </c>
      <c r="AJ392" s="79" t="b">
        <v>0</v>
      </c>
      <c r="AK392" s="79">
        <v>1</v>
      </c>
      <c r="AL392" s="85" t="s">
        <v>1243</v>
      </c>
      <c r="AM392" s="79" t="s">
        <v>1265</v>
      </c>
      <c r="AN392" s="79" t="b">
        <v>0</v>
      </c>
      <c r="AO392" s="85" t="s">
        <v>1150</v>
      </c>
      <c r="AP392" s="79" t="s">
        <v>176</v>
      </c>
      <c r="AQ392" s="79">
        <v>0</v>
      </c>
      <c r="AR392" s="79">
        <v>0</v>
      </c>
      <c r="AS392" s="79"/>
      <c r="AT392" s="79"/>
      <c r="AU392" s="79"/>
      <c r="AV392" s="79"/>
      <c r="AW392" s="79"/>
      <c r="AX392" s="79"/>
      <c r="AY392" s="79"/>
      <c r="AZ392" s="79"/>
      <c r="BA392">
        <v>5</v>
      </c>
      <c r="BB392" s="78" t="str">
        <f>REPLACE(INDEX(GroupVertices[Group],MATCH(Edges[[#This Row],[Vertex 1]],GroupVertices[Vertex],0)),1,1,"")</f>
        <v>1</v>
      </c>
      <c r="BC392" s="78" t="str">
        <f>REPLACE(INDEX(GroupVertices[Group],MATCH(Edges[[#This Row],[Vertex 2]],GroupVertices[Vertex],0)),1,1,"")</f>
        <v>2</v>
      </c>
      <c r="BD392" s="48"/>
      <c r="BE392" s="49"/>
      <c r="BF392" s="48"/>
      <c r="BG392" s="49"/>
      <c r="BH392" s="48"/>
      <c r="BI392" s="49"/>
      <c r="BJ392" s="48"/>
      <c r="BK392" s="49"/>
      <c r="BL392" s="48"/>
    </row>
    <row r="393" spans="1:64" ht="15">
      <c r="A393" s="64" t="s">
        <v>251</v>
      </c>
      <c r="B393" s="64" t="s">
        <v>259</v>
      </c>
      <c r="C393" s="65" t="s">
        <v>2931</v>
      </c>
      <c r="D393" s="66">
        <v>4.75</v>
      </c>
      <c r="E393" s="67" t="s">
        <v>136</v>
      </c>
      <c r="F393" s="68">
        <v>30.869565217391305</v>
      </c>
      <c r="G393" s="65"/>
      <c r="H393" s="69"/>
      <c r="I393" s="70"/>
      <c r="J393" s="70"/>
      <c r="K393" s="34" t="s">
        <v>66</v>
      </c>
      <c r="L393" s="77">
        <v>393</v>
      </c>
      <c r="M393" s="77"/>
      <c r="N393" s="72"/>
      <c r="O393" s="79" t="s">
        <v>331</v>
      </c>
      <c r="P393" s="81">
        <v>43597.78138888889</v>
      </c>
      <c r="Q393" s="79" t="s">
        <v>372</v>
      </c>
      <c r="R393" s="79"/>
      <c r="S393" s="79"/>
      <c r="T393" s="79" t="s">
        <v>589</v>
      </c>
      <c r="U393" s="79"/>
      <c r="V393" s="83" t="s">
        <v>741</v>
      </c>
      <c r="W393" s="81">
        <v>43597.78138888889</v>
      </c>
      <c r="X393" s="83" t="s">
        <v>824</v>
      </c>
      <c r="Y393" s="79"/>
      <c r="Z393" s="79"/>
      <c r="AA393" s="85" t="s">
        <v>1065</v>
      </c>
      <c r="AB393" s="79"/>
      <c r="AC393" s="79" t="b">
        <v>0</v>
      </c>
      <c r="AD393" s="79">
        <v>0</v>
      </c>
      <c r="AE393" s="85" t="s">
        <v>1243</v>
      </c>
      <c r="AF393" s="79" t="b">
        <v>0</v>
      </c>
      <c r="AG393" s="79" t="s">
        <v>1250</v>
      </c>
      <c r="AH393" s="79"/>
      <c r="AI393" s="85" t="s">
        <v>1243</v>
      </c>
      <c r="AJ393" s="79" t="b">
        <v>0</v>
      </c>
      <c r="AK393" s="79">
        <v>1</v>
      </c>
      <c r="AL393" s="85" t="s">
        <v>1149</v>
      </c>
      <c r="AM393" s="79" t="s">
        <v>1258</v>
      </c>
      <c r="AN393" s="79" t="b">
        <v>0</v>
      </c>
      <c r="AO393" s="85" t="s">
        <v>1149</v>
      </c>
      <c r="AP393" s="79" t="s">
        <v>176</v>
      </c>
      <c r="AQ393" s="79">
        <v>0</v>
      </c>
      <c r="AR393" s="79">
        <v>0</v>
      </c>
      <c r="AS393" s="79"/>
      <c r="AT393" s="79"/>
      <c r="AU393" s="79"/>
      <c r="AV393" s="79"/>
      <c r="AW393" s="79"/>
      <c r="AX393" s="79"/>
      <c r="AY393" s="79"/>
      <c r="AZ393" s="79"/>
      <c r="BA393">
        <v>4</v>
      </c>
      <c r="BB393" s="78" t="str">
        <f>REPLACE(INDEX(GroupVertices[Group],MATCH(Edges[[#This Row],[Vertex 1]],GroupVertices[Vertex],0)),1,1,"")</f>
        <v>2</v>
      </c>
      <c r="BC393" s="78" t="str">
        <f>REPLACE(INDEX(GroupVertices[Group],MATCH(Edges[[#This Row],[Vertex 2]],GroupVertices[Vertex],0)),1,1,"")</f>
        <v>1</v>
      </c>
      <c r="BD393" s="48"/>
      <c r="BE393" s="49"/>
      <c r="BF393" s="48"/>
      <c r="BG393" s="49"/>
      <c r="BH393" s="48"/>
      <c r="BI393" s="49"/>
      <c r="BJ393" s="48"/>
      <c r="BK393" s="49"/>
      <c r="BL393" s="48"/>
    </row>
    <row r="394" spans="1:64" ht="15">
      <c r="A394" s="64" t="s">
        <v>251</v>
      </c>
      <c r="B394" s="64" t="s">
        <v>259</v>
      </c>
      <c r="C394" s="65" t="s">
        <v>2931</v>
      </c>
      <c r="D394" s="66">
        <v>4.75</v>
      </c>
      <c r="E394" s="67" t="s">
        <v>136</v>
      </c>
      <c r="F394" s="68">
        <v>30.869565217391305</v>
      </c>
      <c r="G394" s="65"/>
      <c r="H394" s="69"/>
      <c r="I394" s="70"/>
      <c r="J394" s="70"/>
      <c r="K394" s="34" t="s">
        <v>66</v>
      </c>
      <c r="L394" s="77">
        <v>394</v>
      </c>
      <c r="M394" s="77"/>
      <c r="N394" s="72"/>
      <c r="O394" s="79" t="s">
        <v>331</v>
      </c>
      <c r="P394" s="81">
        <v>43597.78171296296</v>
      </c>
      <c r="Q394" s="79" t="s">
        <v>372</v>
      </c>
      <c r="R394" s="79"/>
      <c r="S394" s="79"/>
      <c r="T394" s="79" t="s">
        <v>589</v>
      </c>
      <c r="U394" s="79"/>
      <c r="V394" s="83" t="s">
        <v>741</v>
      </c>
      <c r="W394" s="81">
        <v>43597.78171296296</v>
      </c>
      <c r="X394" s="83" t="s">
        <v>825</v>
      </c>
      <c r="Y394" s="79"/>
      <c r="Z394" s="79"/>
      <c r="AA394" s="85" t="s">
        <v>1066</v>
      </c>
      <c r="AB394" s="79"/>
      <c r="AC394" s="79" t="b">
        <v>0</v>
      </c>
      <c r="AD394" s="79">
        <v>0</v>
      </c>
      <c r="AE394" s="85" t="s">
        <v>1243</v>
      </c>
      <c r="AF394" s="79" t="b">
        <v>0</v>
      </c>
      <c r="AG394" s="79" t="s">
        <v>1250</v>
      </c>
      <c r="AH394" s="79"/>
      <c r="AI394" s="85" t="s">
        <v>1243</v>
      </c>
      <c r="AJ394" s="79" t="b">
        <v>0</v>
      </c>
      <c r="AK394" s="79">
        <v>1</v>
      </c>
      <c r="AL394" s="85" t="s">
        <v>1148</v>
      </c>
      <c r="AM394" s="79" t="s">
        <v>1258</v>
      </c>
      <c r="AN394" s="79" t="b">
        <v>0</v>
      </c>
      <c r="AO394" s="85" t="s">
        <v>1148</v>
      </c>
      <c r="AP394" s="79" t="s">
        <v>176</v>
      </c>
      <c r="AQ394" s="79">
        <v>0</v>
      </c>
      <c r="AR394" s="79">
        <v>0</v>
      </c>
      <c r="AS394" s="79"/>
      <c r="AT394" s="79"/>
      <c r="AU394" s="79"/>
      <c r="AV394" s="79"/>
      <c r="AW394" s="79"/>
      <c r="AX394" s="79"/>
      <c r="AY394" s="79"/>
      <c r="AZ394" s="79"/>
      <c r="BA394">
        <v>4</v>
      </c>
      <c r="BB394" s="78" t="str">
        <f>REPLACE(INDEX(GroupVertices[Group],MATCH(Edges[[#This Row],[Vertex 1]],GroupVertices[Vertex],0)),1,1,"")</f>
        <v>2</v>
      </c>
      <c r="BC394" s="78" t="str">
        <f>REPLACE(INDEX(GroupVertices[Group],MATCH(Edges[[#This Row],[Vertex 2]],GroupVertices[Vertex],0)),1,1,"")</f>
        <v>1</v>
      </c>
      <c r="BD394" s="48"/>
      <c r="BE394" s="49"/>
      <c r="BF394" s="48"/>
      <c r="BG394" s="49"/>
      <c r="BH394" s="48"/>
      <c r="BI394" s="49"/>
      <c r="BJ394" s="48"/>
      <c r="BK394" s="49"/>
      <c r="BL394" s="48"/>
    </row>
    <row r="395" spans="1:64" ht="15">
      <c r="A395" s="64" t="s">
        <v>251</v>
      </c>
      <c r="B395" s="64" t="s">
        <v>259</v>
      </c>
      <c r="C395" s="65" t="s">
        <v>2931</v>
      </c>
      <c r="D395" s="66">
        <v>4.75</v>
      </c>
      <c r="E395" s="67" t="s">
        <v>136</v>
      </c>
      <c r="F395" s="68">
        <v>30.869565217391305</v>
      </c>
      <c r="G395" s="65"/>
      <c r="H395" s="69"/>
      <c r="I395" s="70"/>
      <c r="J395" s="70"/>
      <c r="K395" s="34" t="s">
        <v>66</v>
      </c>
      <c r="L395" s="77">
        <v>395</v>
      </c>
      <c r="M395" s="77"/>
      <c r="N395" s="72"/>
      <c r="O395" s="79" t="s">
        <v>331</v>
      </c>
      <c r="P395" s="81">
        <v>43597.782175925924</v>
      </c>
      <c r="Q395" s="79" t="s">
        <v>348</v>
      </c>
      <c r="R395" s="79"/>
      <c r="S395" s="79"/>
      <c r="T395" s="79" t="s">
        <v>581</v>
      </c>
      <c r="U395" s="79"/>
      <c r="V395" s="83" t="s">
        <v>741</v>
      </c>
      <c r="W395" s="81">
        <v>43597.782175925924</v>
      </c>
      <c r="X395" s="83" t="s">
        <v>910</v>
      </c>
      <c r="Y395" s="79"/>
      <c r="Z395" s="79"/>
      <c r="AA395" s="85" t="s">
        <v>1151</v>
      </c>
      <c r="AB395" s="79"/>
      <c r="AC395" s="79" t="b">
        <v>0</v>
      </c>
      <c r="AD395" s="79">
        <v>0</v>
      </c>
      <c r="AE395" s="85" t="s">
        <v>1243</v>
      </c>
      <c r="AF395" s="79" t="b">
        <v>0</v>
      </c>
      <c r="AG395" s="79" t="s">
        <v>1251</v>
      </c>
      <c r="AH395" s="79"/>
      <c r="AI395" s="85" t="s">
        <v>1243</v>
      </c>
      <c r="AJ395" s="79" t="b">
        <v>0</v>
      </c>
      <c r="AK395" s="79">
        <v>2</v>
      </c>
      <c r="AL395" s="85" t="s">
        <v>1218</v>
      </c>
      <c r="AM395" s="79" t="s">
        <v>1258</v>
      </c>
      <c r="AN395" s="79" t="b">
        <v>0</v>
      </c>
      <c r="AO395" s="85" t="s">
        <v>1218</v>
      </c>
      <c r="AP395" s="79" t="s">
        <v>176</v>
      </c>
      <c r="AQ395" s="79">
        <v>0</v>
      </c>
      <c r="AR395" s="79">
        <v>0</v>
      </c>
      <c r="AS395" s="79"/>
      <c r="AT395" s="79"/>
      <c r="AU395" s="79"/>
      <c r="AV395" s="79"/>
      <c r="AW395" s="79"/>
      <c r="AX395" s="79"/>
      <c r="AY395" s="79"/>
      <c r="AZ395" s="79"/>
      <c r="BA395">
        <v>4</v>
      </c>
      <c r="BB395" s="78" t="str">
        <f>REPLACE(INDEX(GroupVertices[Group],MATCH(Edges[[#This Row],[Vertex 1]],GroupVertices[Vertex],0)),1,1,"")</f>
        <v>2</v>
      </c>
      <c r="BC395" s="78" t="str">
        <f>REPLACE(INDEX(GroupVertices[Group],MATCH(Edges[[#This Row],[Vertex 2]],GroupVertices[Vertex],0)),1,1,"")</f>
        <v>1</v>
      </c>
      <c r="BD395" s="48">
        <v>0</v>
      </c>
      <c r="BE395" s="49">
        <v>0</v>
      </c>
      <c r="BF395" s="48">
        <v>0</v>
      </c>
      <c r="BG395" s="49">
        <v>0</v>
      </c>
      <c r="BH395" s="48">
        <v>0</v>
      </c>
      <c r="BI395" s="49">
        <v>0</v>
      </c>
      <c r="BJ395" s="48">
        <v>22</v>
      </c>
      <c r="BK395" s="49">
        <v>100</v>
      </c>
      <c r="BL395" s="48">
        <v>22</v>
      </c>
    </row>
    <row r="396" spans="1:64" ht="15">
      <c r="A396" s="64" t="s">
        <v>251</v>
      </c>
      <c r="B396" s="64" t="s">
        <v>259</v>
      </c>
      <c r="C396" s="65" t="s">
        <v>2931</v>
      </c>
      <c r="D396" s="66">
        <v>4.75</v>
      </c>
      <c r="E396" s="67" t="s">
        <v>136</v>
      </c>
      <c r="F396" s="68">
        <v>30.869565217391305</v>
      </c>
      <c r="G396" s="65"/>
      <c r="H396" s="69"/>
      <c r="I396" s="70"/>
      <c r="J396" s="70"/>
      <c r="K396" s="34" t="s">
        <v>66</v>
      </c>
      <c r="L396" s="77">
        <v>396</v>
      </c>
      <c r="M396" s="77"/>
      <c r="N396" s="72"/>
      <c r="O396" s="79" t="s">
        <v>331</v>
      </c>
      <c r="P396" s="81">
        <v>43597.782314814816</v>
      </c>
      <c r="Q396" s="79" t="s">
        <v>418</v>
      </c>
      <c r="R396" s="79"/>
      <c r="S396" s="79"/>
      <c r="T396" s="79" t="s">
        <v>613</v>
      </c>
      <c r="U396" s="79"/>
      <c r="V396" s="83" t="s">
        <v>741</v>
      </c>
      <c r="W396" s="81">
        <v>43597.782314814816</v>
      </c>
      <c r="X396" s="83" t="s">
        <v>911</v>
      </c>
      <c r="Y396" s="79"/>
      <c r="Z396" s="79"/>
      <c r="AA396" s="85" t="s">
        <v>1152</v>
      </c>
      <c r="AB396" s="79"/>
      <c r="AC396" s="79" t="b">
        <v>0</v>
      </c>
      <c r="AD396" s="79">
        <v>0</v>
      </c>
      <c r="AE396" s="85" t="s">
        <v>1243</v>
      </c>
      <c r="AF396" s="79" t="b">
        <v>0</v>
      </c>
      <c r="AG396" s="79" t="s">
        <v>1250</v>
      </c>
      <c r="AH396" s="79"/>
      <c r="AI396" s="85" t="s">
        <v>1243</v>
      </c>
      <c r="AJ396" s="79" t="b">
        <v>0</v>
      </c>
      <c r="AK396" s="79">
        <v>1</v>
      </c>
      <c r="AL396" s="85" t="s">
        <v>1217</v>
      </c>
      <c r="AM396" s="79" t="s">
        <v>1258</v>
      </c>
      <c r="AN396" s="79" t="b">
        <v>0</v>
      </c>
      <c r="AO396" s="85" t="s">
        <v>1217</v>
      </c>
      <c r="AP396" s="79" t="s">
        <v>176</v>
      </c>
      <c r="AQ396" s="79">
        <v>0</v>
      </c>
      <c r="AR396" s="79">
        <v>0</v>
      </c>
      <c r="AS396" s="79"/>
      <c r="AT396" s="79"/>
      <c r="AU396" s="79"/>
      <c r="AV396" s="79"/>
      <c r="AW396" s="79"/>
      <c r="AX396" s="79"/>
      <c r="AY396" s="79"/>
      <c r="AZ396" s="79"/>
      <c r="BA396">
        <v>4</v>
      </c>
      <c r="BB396" s="78" t="str">
        <f>REPLACE(INDEX(GroupVertices[Group],MATCH(Edges[[#This Row],[Vertex 1]],GroupVertices[Vertex],0)),1,1,"")</f>
        <v>2</v>
      </c>
      <c r="BC396" s="78" t="str">
        <f>REPLACE(INDEX(GroupVertices[Group],MATCH(Edges[[#This Row],[Vertex 2]],GroupVertices[Vertex],0)),1,1,"")</f>
        <v>1</v>
      </c>
      <c r="BD396" s="48">
        <v>1</v>
      </c>
      <c r="BE396" s="49">
        <v>4.761904761904762</v>
      </c>
      <c r="BF396" s="48">
        <v>0</v>
      </c>
      <c r="BG396" s="49">
        <v>0</v>
      </c>
      <c r="BH396" s="48">
        <v>0</v>
      </c>
      <c r="BI396" s="49">
        <v>0</v>
      </c>
      <c r="BJ396" s="48">
        <v>20</v>
      </c>
      <c r="BK396" s="49">
        <v>95.23809523809524</v>
      </c>
      <c r="BL396" s="48">
        <v>21</v>
      </c>
    </row>
    <row r="397" spans="1:64" ht="15">
      <c r="A397" s="64" t="s">
        <v>259</v>
      </c>
      <c r="B397" s="64" t="s">
        <v>251</v>
      </c>
      <c r="C397" s="65" t="s">
        <v>2930</v>
      </c>
      <c r="D397" s="66">
        <v>5.333333333333334</v>
      </c>
      <c r="E397" s="67" t="s">
        <v>136</v>
      </c>
      <c r="F397" s="68">
        <v>30.492753623188406</v>
      </c>
      <c r="G397" s="65"/>
      <c r="H397" s="69"/>
      <c r="I397" s="70"/>
      <c r="J397" s="70"/>
      <c r="K397" s="34" t="s">
        <v>66</v>
      </c>
      <c r="L397" s="77">
        <v>397</v>
      </c>
      <c r="M397" s="77"/>
      <c r="N397" s="72"/>
      <c r="O397" s="79" t="s">
        <v>331</v>
      </c>
      <c r="P397" s="81">
        <v>43592.311215277776</v>
      </c>
      <c r="Q397" s="79" t="s">
        <v>413</v>
      </c>
      <c r="R397" s="83" t="s">
        <v>504</v>
      </c>
      <c r="S397" s="79" t="s">
        <v>556</v>
      </c>
      <c r="T397" s="79" t="s">
        <v>584</v>
      </c>
      <c r="U397" s="83" t="s">
        <v>674</v>
      </c>
      <c r="V397" s="83" t="s">
        <v>674</v>
      </c>
      <c r="W397" s="81">
        <v>43592.311215277776</v>
      </c>
      <c r="X397" s="83" t="s">
        <v>905</v>
      </c>
      <c r="Y397" s="79"/>
      <c r="Z397" s="79"/>
      <c r="AA397" s="85" t="s">
        <v>1146</v>
      </c>
      <c r="AB397" s="79"/>
      <c r="AC397" s="79" t="b">
        <v>0</v>
      </c>
      <c r="AD397" s="79">
        <v>2</v>
      </c>
      <c r="AE397" s="85" t="s">
        <v>1243</v>
      </c>
      <c r="AF397" s="79" t="b">
        <v>0</v>
      </c>
      <c r="AG397" s="79" t="s">
        <v>1250</v>
      </c>
      <c r="AH397" s="79"/>
      <c r="AI397" s="85" t="s">
        <v>1243</v>
      </c>
      <c r="AJ397" s="79" t="b">
        <v>0</v>
      </c>
      <c r="AK397" s="79">
        <v>1</v>
      </c>
      <c r="AL397" s="85" t="s">
        <v>1243</v>
      </c>
      <c r="AM397" s="79" t="s">
        <v>1265</v>
      </c>
      <c r="AN397" s="79" t="b">
        <v>0</v>
      </c>
      <c r="AO397" s="85" t="s">
        <v>1146</v>
      </c>
      <c r="AP397" s="79" t="s">
        <v>176</v>
      </c>
      <c r="AQ397" s="79">
        <v>0</v>
      </c>
      <c r="AR397" s="79">
        <v>0</v>
      </c>
      <c r="AS397" s="79"/>
      <c r="AT397" s="79"/>
      <c r="AU397" s="79"/>
      <c r="AV397" s="79"/>
      <c r="AW397" s="79"/>
      <c r="AX397" s="79"/>
      <c r="AY397" s="79"/>
      <c r="AZ397" s="79"/>
      <c r="BA397">
        <v>5</v>
      </c>
      <c r="BB397" s="78" t="str">
        <f>REPLACE(INDEX(GroupVertices[Group],MATCH(Edges[[#This Row],[Vertex 1]],GroupVertices[Vertex],0)),1,1,"")</f>
        <v>1</v>
      </c>
      <c r="BC397" s="78" t="str">
        <f>REPLACE(INDEX(GroupVertices[Group],MATCH(Edges[[#This Row],[Vertex 2]],GroupVertices[Vertex],0)),1,1,"")</f>
        <v>2</v>
      </c>
      <c r="BD397" s="48">
        <v>0</v>
      </c>
      <c r="BE397" s="49">
        <v>0</v>
      </c>
      <c r="BF397" s="48">
        <v>0</v>
      </c>
      <c r="BG397" s="49">
        <v>0</v>
      </c>
      <c r="BH397" s="48">
        <v>0</v>
      </c>
      <c r="BI397" s="49">
        <v>0</v>
      </c>
      <c r="BJ397" s="48">
        <v>30</v>
      </c>
      <c r="BK397" s="49">
        <v>100</v>
      </c>
      <c r="BL397" s="48">
        <v>30</v>
      </c>
    </row>
    <row r="398" spans="1:64" ht="15">
      <c r="A398" s="64" t="s">
        <v>259</v>
      </c>
      <c r="B398" s="64" t="s">
        <v>251</v>
      </c>
      <c r="C398" s="65" t="s">
        <v>2930</v>
      </c>
      <c r="D398" s="66">
        <v>5.333333333333334</v>
      </c>
      <c r="E398" s="67" t="s">
        <v>136</v>
      </c>
      <c r="F398" s="68">
        <v>30.492753623188406</v>
      </c>
      <c r="G398" s="65"/>
      <c r="H398" s="69"/>
      <c r="I398" s="70"/>
      <c r="J398" s="70"/>
      <c r="K398" s="34" t="s">
        <v>66</v>
      </c>
      <c r="L398" s="77">
        <v>398</v>
      </c>
      <c r="M398" s="77"/>
      <c r="N398" s="72"/>
      <c r="O398" s="79" t="s">
        <v>331</v>
      </c>
      <c r="P398" s="81">
        <v>43592.72091435185</v>
      </c>
      <c r="Q398" s="79" t="s">
        <v>414</v>
      </c>
      <c r="R398" s="83" t="s">
        <v>519</v>
      </c>
      <c r="S398" s="79" t="s">
        <v>561</v>
      </c>
      <c r="T398" s="79" t="s">
        <v>584</v>
      </c>
      <c r="U398" s="83" t="s">
        <v>675</v>
      </c>
      <c r="V398" s="83" t="s">
        <v>675</v>
      </c>
      <c r="W398" s="81">
        <v>43592.72091435185</v>
      </c>
      <c r="X398" s="83" t="s">
        <v>906</v>
      </c>
      <c r="Y398" s="79"/>
      <c r="Z398" s="79"/>
      <c r="AA398" s="85" t="s">
        <v>1147</v>
      </c>
      <c r="AB398" s="79"/>
      <c r="AC398" s="79" t="b">
        <v>0</v>
      </c>
      <c r="AD398" s="79">
        <v>1</v>
      </c>
      <c r="AE398" s="85" t="s">
        <v>1243</v>
      </c>
      <c r="AF398" s="79" t="b">
        <v>0</v>
      </c>
      <c r="AG398" s="79" t="s">
        <v>1250</v>
      </c>
      <c r="AH398" s="79"/>
      <c r="AI398" s="85" t="s">
        <v>1243</v>
      </c>
      <c r="AJ398" s="79" t="b">
        <v>0</v>
      </c>
      <c r="AK398" s="79">
        <v>0</v>
      </c>
      <c r="AL398" s="85" t="s">
        <v>1243</v>
      </c>
      <c r="AM398" s="79" t="s">
        <v>1265</v>
      </c>
      <c r="AN398" s="79" t="b">
        <v>0</v>
      </c>
      <c r="AO398" s="85" t="s">
        <v>1147</v>
      </c>
      <c r="AP398" s="79" t="s">
        <v>176</v>
      </c>
      <c r="AQ398" s="79">
        <v>0</v>
      </c>
      <c r="AR398" s="79">
        <v>0</v>
      </c>
      <c r="AS398" s="79"/>
      <c r="AT398" s="79"/>
      <c r="AU398" s="79"/>
      <c r="AV398" s="79"/>
      <c r="AW398" s="79"/>
      <c r="AX398" s="79"/>
      <c r="AY398" s="79"/>
      <c r="AZ398" s="79"/>
      <c r="BA398">
        <v>5</v>
      </c>
      <c r="BB398" s="78" t="str">
        <f>REPLACE(INDEX(GroupVertices[Group],MATCH(Edges[[#This Row],[Vertex 1]],GroupVertices[Vertex],0)),1,1,"")</f>
        <v>1</v>
      </c>
      <c r="BC398" s="78" t="str">
        <f>REPLACE(INDEX(GroupVertices[Group],MATCH(Edges[[#This Row],[Vertex 2]],GroupVertices[Vertex],0)),1,1,"")</f>
        <v>2</v>
      </c>
      <c r="BD398" s="48">
        <v>0</v>
      </c>
      <c r="BE398" s="49">
        <v>0</v>
      </c>
      <c r="BF398" s="48">
        <v>0</v>
      </c>
      <c r="BG398" s="49">
        <v>0</v>
      </c>
      <c r="BH398" s="48">
        <v>0</v>
      </c>
      <c r="BI398" s="49">
        <v>0</v>
      </c>
      <c r="BJ398" s="48">
        <v>30</v>
      </c>
      <c r="BK398" s="49">
        <v>100</v>
      </c>
      <c r="BL398" s="48">
        <v>30</v>
      </c>
    </row>
    <row r="399" spans="1:64" ht="15">
      <c r="A399" s="64" t="s">
        <v>259</v>
      </c>
      <c r="B399" s="64" t="s">
        <v>251</v>
      </c>
      <c r="C399" s="65" t="s">
        <v>2930</v>
      </c>
      <c r="D399" s="66">
        <v>5.333333333333334</v>
      </c>
      <c r="E399" s="67" t="s">
        <v>136</v>
      </c>
      <c r="F399" s="68">
        <v>30.492753623188406</v>
      </c>
      <c r="G399" s="65"/>
      <c r="H399" s="69"/>
      <c r="I399" s="70"/>
      <c r="J399" s="70"/>
      <c r="K399" s="34" t="s">
        <v>66</v>
      </c>
      <c r="L399" s="77">
        <v>399</v>
      </c>
      <c r="M399" s="77"/>
      <c r="N399" s="72"/>
      <c r="O399" s="79" t="s">
        <v>331</v>
      </c>
      <c r="P399" s="81">
        <v>43596.31119212963</v>
      </c>
      <c r="Q399" s="79" t="s">
        <v>415</v>
      </c>
      <c r="R399" s="83" t="s">
        <v>504</v>
      </c>
      <c r="S399" s="79" t="s">
        <v>556</v>
      </c>
      <c r="T399" s="79" t="s">
        <v>584</v>
      </c>
      <c r="U399" s="83" t="s">
        <v>676</v>
      </c>
      <c r="V399" s="83" t="s">
        <v>676</v>
      </c>
      <c r="W399" s="81">
        <v>43596.31119212963</v>
      </c>
      <c r="X399" s="83" t="s">
        <v>907</v>
      </c>
      <c r="Y399" s="79"/>
      <c r="Z399" s="79"/>
      <c r="AA399" s="85" t="s">
        <v>1148</v>
      </c>
      <c r="AB399" s="79"/>
      <c r="AC399" s="79" t="b">
        <v>0</v>
      </c>
      <c r="AD399" s="79">
        <v>1</v>
      </c>
      <c r="AE399" s="85" t="s">
        <v>1243</v>
      </c>
      <c r="AF399" s="79" t="b">
        <v>0</v>
      </c>
      <c r="AG399" s="79" t="s">
        <v>1250</v>
      </c>
      <c r="AH399" s="79"/>
      <c r="AI399" s="85" t="s">
        <v>1243</v>
      </c>
      <c r="AJ399" s="79" t="b">
        <v>0</v>
      </c>
      <c r="AK399" s="79">
        <v>1</v>
      </c>
      <c r="AL399" s="85" t="s">
        <v>1243</v>
      </c>
      <c r="AM399" s="79" t="s">
        <v>1265</v>
      </c>
      <c r="AN399" s="79" t="b">
        <v>0</v>
      </c>
      <c r="AO399" s="85" t="s">
        <v>1148</v>
      </c>
      <c r="AP399" s="79" t="s">
        <v>176</v>
      </c>
      <c r="AQ399" s="79">
        <v>0</v>
      </c>
      <c r="AR399" s="79">
        <v>0</v>
      </c>
      <c r="AS399" s="79"/>
      <c r="AT399" s="79"/>
      <c r="AU399" s="79"/>
      <c r="AV399" s="79"/>
      <c r="AW399" s="79"/>
      <c r="AX399" s="79"/>
      <c r="AY399" s="79"/>
      <c r="AZ399" s="79"/>
      <c r="BA399">
        <v>5</v>
      </c>
      <c r="BB399" s="78" t="str">
        <f>REPLACE(INDEX(GroupVertices[Group],MATCH(Edges[[#This Row],[Vertex 1]],GroupVertices[Vertex],0)),1,1,"")</f>
        <v>1</v>
      </c>
      <c r="BC399" s="78" t="str">
        <f>REPLACE(INDEX(GroupVertices[Group],MATCH(Edges[[#This Row],[Vertex 2]],GroupVertices[Vertex],0)),1,1,"")</f>
        <v>2</v>
      </c>
      <c r="BD399" s="48">
        <v>0</v>
      </c>
      <c r="BE399" s="49">
        <v>0</v>
      </c>
      <c r="BF399" s="48">
        <v>0</v>
      </c>
      <c r="BG399" s="49">
        <v>0</v>
      </c>
      <c r="BH399" s="48">
        <v>0</v>
      </c>
      <c r="BI399" s="49">
        <v>0</v>
      </c>
      <c r="BJ399" s="48">
        <v>30</v>
      </c>
      <c r="BK399" s="49">
        <v>100</v>
      </c>
      <c r="BL399" s="48">
        <v>30</v>
      </c>
    </row>
    <row r="400" spans="1:64" ht="15">
      <c r="A400" s="64" t="s">
        <v>259</v>
      </c>
      <c r="B400" s="64" t="s">
        <v>251</v>
      </c>
      <c r="C400" s="65" t="s">
        <v>2930</v>
      </c>
      <c r="D400" s="66">
        <v>5.333333333333334</v>
      </c>
      <c r="E400" s="67" t="s">
        <v>136</v>
      </c>
      <c r="F400" s="68">
        <v>30.492753623188406</v>
      </c>
      <c r="G400" s="65"/>
      <c r="H400" s="69"/>
      <c r="I400" s="70"/>
      <c r="J400" s="70"/>
      <c r="K400" s="34" t="s">
        <v>66</v>
      </c>
      <c r="L400" s="77">
        <v>400</v>
      </c>
      <c r="M400" s="77"/>
      <c r="N400" s="72"/>
      <c r="O400" s="79" t="s">
        <v>331</v>
      </c>
      <c r="P400" s="81">
        <v>43596.72091435185</v>
      </c>
      <c r="Q400" s="79" t="s">
        <v>416</v>
      </c>
      <c r="R400" s="83" t="s">
        <v>519</v>
      </c>
      <c r="S400" s="79" t="s">
        <v>561</v>
      </c>
      <c r="T400" s="79" t="s">
        <v>584</v>
      </c>
      <c r="U400" s="83" t="s">
        <v>677</v>
      </c>
      <c r="V400" s="83" t="s">
        <v>677</v>
      </c>
      <c r="W400" s="81">
        <v>43596.72091435185</v>
      </c>
      <c r="X400" s="83" t="s">
        <v>908</v>
      </c>
      <c r="Y400" s="79"/>
      <c r="Z400" s="79"/>
      <c r="AA400" s="85" t="s">
        <v>1149</v>
      </c>
      <c r="AB400" s="79"/>
      <c r="AC400" s="79" t="b">
        <v>0</v>
      </c>
      <c r="AD400" s="79">
        <v>1</v>
      </c>
      <c r="AE400" s="85" t="s">
        <v>1243</v>
      </c>
      <c r="AF400" s="79" t="b">
        <v>0</v>
      </c>
      <c r="AG400" s="79" t="s">
        <v>1250</v>
      </c>
      <c r="AH400" s="79"/>
      <c r="AI400" s="85" t="s">
        <v>1243</v>
      </c>
      <c r="AJ400" s="79" t="b">
        <v>0</v>
      </c>
      <c r="AK400" s="79">
        <v>1</v>
      </c>
      <c r="AL400" s="85" t="s">
        <v>1243</v>
      </c>
      <c r="AM400" s="79" t="s">
        <v>1265</v>
      </c>
      <c r="AN400" s="79" t="b">
        <v>0</v>
      </c>
      <c r="AO400" s="85" t="s">
        <v>1149</v>
      </c>
      <c r="AP400" s="79" t="s">
        <v>176</v>
      </c>
      <c r="AQ400" s="79">
        <v>0</v>
      </c>
      <c r="AR400" s="79">
        <v>0</v>
      </c>
      <c r="AS400" s="79"/>
      <c r="AT400" s="79"/>
      <c r="AU400" s="79"/>
      <c r="AV400" s="79"/>
      <c r="AW400" s="79"/>
      <c r="AX400" s="79"/>
      <c r="AY400" s="79"/>
      <c r="AZ400" s="79"/>
      <c r="BA400">
        <v>5</v>
      </c>
      <c r="BB400" s="78" t="str">
        <f>REPLACE(INDEX(GroupVertices[Group],MATCH(Edges[[#This Row],[Vertex 1]],GroupVertices[Vertex],0)),1,1,"")</f>
        <v>1</v>
      </c>
      <c r="BC400" s="78" t="str">
        <f>REPLACE(INDEX(GroupVertices[Group],MATCH(Edges[[#This Row],[Vertex 2]],GroupVertices[Vertex],0)),1,1,"")</f>
        <v>2</v>
      </c>
      <c r="BD400" s="48">
        <v>0</v>
      </c>
      <c r="BE400" s="49">
        <v>0</v>
      </c>
      <c r="BF400" s="48">
        <v>0</v>
      </c>
      <c r="BG400" s="49">
        <v>0</v>
      </c>
      <c r="BH400" s="48">
        <v>0</v>
      </c>
      <c r="BI400" s="49">
        <v>0</v>
      </c>
      <c r="BJ400" s="48">
        <v>30</v>
      </c>
      <c r="BK400" s="49">
        <v>100</v>
      </c>
      <c r="BL400" s="48">
        <v>30</v>
      </c>
    </row>
    <row r="401" spans="1:64" ht="15">
      <c r="A401" s="64" t="s">
        <v>259</v>
      </c>
      <c r="B401" s="64" t="s">
        <v>251</v>
      </c>
      <c r="C401" s="65" t="s">
        <v>2930</v>
      </c>
      <c r="D401" s="66">
        <v>5.333333333333334</v>
      </c>
      <c r="E401" s="67" t="s">
        <v>136</v>
      </c>
      <c r="F401" s="68">
        <v>30.492753623188406</v>
      </c>
      <c r="G401" s="65"/>
      <c r="H401" s="69"/>
      <c r="I401" s="70"/>
      <c r="J401" s="70"/>
      <c r="K401" s="34" t="s">
        <v>66</v>
      </c>
      <c r="L401" s="77">
        <v>401</v>
      </c>
      <c r="M401" s="77"/>
      <c r="N401" s="72"/>
      <c r="O401" s="79" t="s">
        <v>331</v>
      </c>
      <c r="P401" s="81">
        <v>43600.31119212963</v>
      </c>
      <c r="Q401" s="79" t="s">
        <v>417</v>
      </c>
      <c r="R401" s="83" t="s">
        <v>504</v>
      </c>
      <c r="S401" s="79" t="s">
        <v>556</v>
      </c>
      <c r="T401" s="79" t="s">
        <v>584</v>
      </c>
      <c r="U401" s="83" t="s">
        <v>678</v>
      </c>
      <c r="V401" s="83" t="s">
        <v>678</v>
      </c>
      <c r="W401" s="81">
        <v>43600.31119212963</v>
      </c>
      <c r="X401" s="83" t="s">
        <v>909</v>
      </c>
      <c r="Y401" s="79"/>
      <c r="Z401" s="79"/>
      <c r="AA401" s="85" t="s">
        <v>1150</v>
      </c>
      <c r="AB401" s="79"/>
      <c r="AC401" s="79" t="b">
        <v>0</v>
      </c>
      <c r="AD401" s="79">
        <v>1</v>
      </c>
      <c r="AE401" s="85" t="s">
        <v>1243</v>
      </c>
      <c r="AF401" s="79" t="b">
        <v>0</v>
      </c>
      <c r="AG401" s="79" t="s">
        <v>1250</v>
      </c>
      <c r="AH401" s="79"/>
      <c r="AI401" s="85" t="s">
        <v>1243</v>
      </c>
      <c r="AJ401" s="79" t="b">
        <v>0</v>
      </c>
      <c r="AK401" s="79">
        <v>1</v>
      </c>
      <c r="AL401" s="85" t="s">
        <v>1243</v>
      </c>
      <c r="AM401" s="79" t="s">
        <v>1265</v>
      </c>
      <c r="AN401" s="79" t="b">
        <v>0</v>
      </c>
      <c r="AO401" s="85" t="s">
        <v>1150</v>
      </c>
      <c r="AP401" s="79" t="s">
        <v>176</v>
      </c>
      <c r="AQ401" s="79">
        <v>0</v>
      </c>
      <c r="AR401" s="79">
        <v>0</v>
      </c>
      <c r="AS401" s="79"/>
      <c r="AT401" s="79"/>
      <c r="AU401" s="79"/>
      <c r="AV401" s="79"/>
      <c r="AW401" s="79"/>
      <c r="AX401" s="79"/>
      <c r="AY401" s="79"/>
      <c r="AZ401" s="79"/>
      <c r="BA401">
        <v>5</v>
      </c>
      <c r="BB401" s="78" t="str">
        <f>REPLACE(INDEX(GroupVertices[Group],MATCH(Edges[[#This Row],[Vertex 1]],GroupVertices[Vertex],0)),1,1,"")</f>
        <v>1</v>
      </c>
      <c r="BC401" s="78" t="str">
        <f>REPLACE(INDEX(GroupVertices[Group],MATCH(Edges[[#This Row],[Vertex 2]],GroupVertices[Vertex],0)),1,1,"")</f>
        <v>2</v>
      </c>
      <c r="BD401" s="48">
        <v>0</v>
      </c>
      <c r="BE401" s="49">
        <v>0</v>
      </c>
      <c r="BF401" s="48">
        <v>0</v>
      </c>
      <c r="BG401" s="49">
        <v>0</v>
      </c>
      <c r="BH401" s="48">
        <v>0</v>
      </c>
      <c r="BI401" s="49">
        <v>0</v>
      </c>
      <c r="BJ401" s="48">
        <v>30</v>
      </c>
      <c r="BK401" s="49">
        <v>100</v>
      </c>
      <c r="BL401" s="48">
        <v>30</v>
      </c>
    </row>
    <row r="402" spans="1:64" ht="15">
      <c r="A402" s="64" t="s">
        <v>259</v>
      </c>
      <c r="B402" s="64" t="s">
        <v>327</v>
      </c>
      <c r="C402" s="65" t="s">
        <v>2928</v>
      </c>
      <c r="D402" s="66">
        <v>3</v>
      </c>
      <c r="E402" s="67" t="s">
        <v>132</v>
      </c>
      <c r="F402" s="68">
        <v>32</v>
      </c>
      <c r="G402" s="65"/>
      <c r="H402" s="69"/>
      <c r="I402" s="70"/>
      <c r="J402" s="70"/>
      <c r="K402" s="34" t="s">
        <v>65</v>
      </c>
      <c r="L402" s="77">
        <v>402</v>
      </c>
      <c r="M402" s="77"/>
      <c r="N402" s="72"/>
      <c r="O402" s="79" t="s">
        <v>331</v>
      </c>
      <c r="P402" s="81">
        <v>43600.442974537036</v>
      </c>
      <c r="Q402" s="79" t="s">
        <v>419</v>
      </c>
      <c r="R402" s="79"/>
      <c r="S402" s="79"/>
      <c r="T402" s="79" t="s">
        <v>614</v>
      </c>
      <c r="U402" s="83" t="s">
        <v>679</v>
      </c>
      <c r="V402" s="83" t="s">
        <v>679</v>
      </c>
      <c r="W402" s="81">
        <v>43600.442974537036</v>
      </c>
      <c r="X402" s="83" t="s">
        <v>912</v>
      </c>
      <c r="Y402" s="79"/>
      <c r="Z402" s="79"/>
      <c r="AA402" s="85" t="s">
        <v>1153</v>
      </c>
      <c r="AB402" s="85" t="s">
        <v>1242</v>
      </c>
      <c r="AC402" s="79" t="b">
        <v>0</v>
      </c>
      <c r="AD402" s="79">
        <v>6</v>
      </c>
      <c r="AE402" s="85" t="s">
        <v>1249</v>
      </c>
      <c r="AF402" s="79" t="b">
        <v>0</v>
      </c>
      <c r="AG402" s="79" t="s">
        <v>1250</v>
      </c>
      <c r="AH402" s="79"/>
      <c r="AI402" s="85" t="s">
        <v>1243</v>
      </c>
      <c r="AJ402" s="79" t="b">
        <v>0</v>
      </c>
      <c r="AK402" s="79">
        <v>4</v>
      </c>
      <c r="AL402" s="85" t="s">
        <v>1243</v>
      </c>
      <c r="AM402" s="79" t="s">
        <v>1257</v>
      </c>
      <c r="AN402" s="79" t="b">
        <v>0</v>
      </c>
      <c r="AO402" s="85" t="s">
        <v>1242</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c r="BE402" s="49"/>
      <c r="BF402" s="48"/>
      <c r="BG402" s="49"/>
      <c r="BH402" s="48"/>
      <c r="BI402" s="49"/>
      <c r="BJ402" s="48"/>
      <c r="BK402" s="49"/>
      <c r="BL402" s="48"/>
    </row>
    <row r="403" spans="1:64" ht="15">
      <c r="A403" s="64" t="s">
        <v>259</v>
      </c>
      <c r="B403" s="64" t="s">
        <v>276</v>
      </c>
      <c r="C403" s="65" t="s">
        <v>2928</v>
      </c>
      <c r="D403" s="66">
        <v>3</v>
      </c>
      <c r="E403" s="67" t="s">
        <v>132</v>
      </c>
      <c r="F403" s="68">
        <v>32</v>
      </c>
      <c r="G403" s="65"/>
      <c r="H403" s="69"/>
      <c r="I403" s="70"/>
      <c r="J403" s="70"/>
      <c r="K403" s="34" t="s">
        <v>65</v>
      </c>
      <c r="L403" s="77">
        <v>403</v>
      </c>
      <c r="M403" s="77"/>
      <c r="N403" s="72"/>
      <c r="O403" s="79" t="s">
        <v>331</v>
      </c>
      <c r="P403" s="81">
        <v>43600.442974537036</v>
      </c>
      <c r="Q403" s="79" t="s">
        <v>419</v>
      </c>
      <c r="R403" s="79"/>
      <c r="S403" s="79"/>
      <c r="T403" s="79" t="s">
        <v>614</v>
      </c>
      <c r="U403" s="83" t="s">
        <v>679</v>
      </c>
      <c r="V403" s="83" t="s">
        <v>679</v>
      </c>
      <c r="W403" s="81">
        <v>43600.442974537036</v>
      </c>
      <c r="X403" s="83" t="s">
        <v>912</v>
      </c>
      <c r="Y403" s="79"/>
      <c r="Z403" s="79"/>
      <c r="AA403" s="85" t="s">
        <v>1153</v>
      </c>
      <c r="AB403" s="85" t="s">
        <v>1242</v>
      </c>
      <c r="AC403" s="79" t="b">
        <v>0</v>
      </c>
      <c r="AD403" s="79">
        <v>6</v>
      </c>
      <c r="AE403" s="85" t="s">
        <v>1249</v>
      </c>
      <c r="AF403" s="79" t="b">
        <v>0</v>
      </c>
      <c r="AG403" s="79" t="s">
        <v>1250</v>
      </c>
      <c r="AH403" s="79"/>
      <c r="AI403" s="85" t="s">
        <v>1243</v>
      </c>
      <c r="AJ403" s="79" t="b">
        <v>0</v>
      </c>
      <c r="AK403" s="79">
        <v>4</v>
      </c>
      <c r="AL403" s="85" t="s">
        <v>1243</v>
      </c>
      <c r="AM403" s="79" t="s">
        <v>1257</v>
      </c>
      <c r="AN403" s="79" t="b">
        <v>0</v>
      </c>
      <c r="AO403" s="85" t="s">
        <v>1242</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2</v>
      </c>
      <c r="BD403" s="48"/>
      <c r="BE403" s="49"/>
      <c r="BF403" s="48"/>
      <c r="BG403" s="49"/>
      <c r="BH403" s="48"/>
      <c r="BI403" s="49"/>
      <c r="BJ403" s="48"/>
      <c r="BK403" s="49"/>
      <c r="BL403" s="48"/>
    </row>
    <row r="404" spans="1:64" ht="15">
      <c r="A404" s="64" t="s">
        <v>259</v>
      </c>
      <c r="B404" s="64" t="s">
        <v>280</v>
      </c>
      <c r="C404" s="65" t="s">
        <v>2931</v>
      </c>
      <c r="D404" s="66">
        <v>4.75</v>
      </c>
      <c r="E404" s="67" t="s">
        <v>136</v>
      </c>
      <c r="F404" s="68">
        <v>30.869565217391305</v>
      </c>
      <c r="G404" s="65"/>
      <c r="H404" s="69"/>
      <c r="I404" s="70"/>
      <c r="J404" s="70"/>
      <c r="K404" s="34" t="s">
        <v>65</v>
      </c>
      <c r="L404" s="77">
        <v>404</v>
      </c>
      <c r="M404" s="77"/>
      <c r="N404" s="72"/>
      <c r="O404" s="79" t="s">
        <v>331</v>
      </c>
      <c r="P404" s="81">
        <v>43585.63758101852</v>
      </c>
      <c r="Q404" s="79" t="s">
        <v>420</v>
      </c>
      <c r="R404" s="83" t="s">
        <v>520</v>
      </c>
      <c r="S404" s="79" t="s">
        <v>554</v>
      </c>
      <c r="T404" s="79" t="s">
        <v>615</v>
      </c>
      <c r="U404" s="83" t="s">
        <v>680</v>
      </c>
      <c r="V404" s="83" t="s">
        <v>680</v>
      </c>
      <c r="W404" s="81">
        <v>43585.63758101852</v>
      </c>
      <c r="X404" s="83" t="s">
        <v>913</v>
      </c>
      <c r="Y404" s="79"/>
      <c r="Z404" s="79"/>
      <c r="AA404" s="85" t="s">
        <v>1154</v>
      </c>
      <c r="AB404" s="79"/>
      <c r="AC404" s="79" t="b">
        <v>0</v>
      </c>
      <c r="AD404" s="79">
        <v>4</v>
      </c>
      <c r="AE404" s="85" t="s">
        <v>1243</v>
      </c>
      <c r="AF404" s="79" t="b">
        <v>0</v>
      </c>
      <c r="AG404" s="79" t="s">
        <v>1250</v>
      </c>
      <c r="AH404" s="79"/>
      <c r="AI404" s="85" t="s">
        <v>1243</v>
      </c>
      <c r="AJ404" s="79" t="b">
        <v>0</v>
      </c>
      <c r="AK404" s="79">
        <v>2</v>
      </c>
      <c r="AL404" s="85" t="s">
        <v>1243</v>
      </c>
      <c r="AM404" s="79" t="s">
        <v>1265</v>
      </c>
      <c r="AN404" s="79" t="b">
        <v>0</v>
      </c>
      <c r="AO404" s="85" t="s">
        <v>1154</v>
      </c>
      <c r="AP404" s="79" t="s">
        <v>1267</v>
      </c>
      <c r="AQ404" s="79">
        <v>0</v>
      </c>
      <c r="AR404" s="79">
        <v>0</v>
      </c>
      <c r="AS404" s="79"/>
      <c r="AT404" s="79"/>
      <c r="AU404" s="79"/>
      <c r="AV404" s="79"/>
      <c r="AW404" s="79"/>
      <c r="AX404" s="79"/>
      <c r="AY404" s="79"/>
      <c r="AZ404" s="79"/>
      <c r="BA404">
        <v>4</v>
      </c>
      <c r="BB404" s="78" t="str">
        <f>REPLACE(INDEX(GroupVertices[Group],MATCH(Edges[[#This Row],[Vertex 1]],GroupVertices[Vertex],0)),1,1,"")</f>
        <v>1</v>
      </c>
      <c r="BC404" s="78" t="str">
        <f>REPLACE(INDEX(GroupVertices[Group],MATCH(Edges[[#This Row],[Vertex 2]],GroupVertices[Vertex],0)),1,1,"")</f>
        <v>2</v>
      </c>
      <c r="BD404" s="48">
        <v>0</v>
      </c>
      <c r="BE404" s="49">
        <v>0</v>
      </c>
      <c r="BF404" s="48">
        <v>0</v>
      </c>
      <c r="BG404" s="49">
        <v>0</v>
      </c>
      <c r="BH404" s="48">
        <v>0</v>
      </c>
      <c r="BI404" s="49">
        <v>0</v>
      </c>
      <c r="BJ404" s="48">
        <v>32</v>
      </c>
      <c r="BK404" s="49">
        <v>100</v>
      </c>
      <c r="BL404" s="48">
        <v>32</v>
      </c>
    </row>
    <row r="405" spans="1:64" ht="15">
      <c r="A405" s="64" t="s">
        <v>259</v>
      </c>
      <c r="B405" s="64" t="s">
        <v>280</v>
      </c>
      <c r="C405" s="65" t="s">
        <v>2931</v>
      </c>
      <c r="D405" s="66">
        <v>4.75</v>
      </c>
      <c r="E405" s="67" t="s">
        <v>136</v>
      </c>
      <c r="F405" s="68">
        <v>30.869565217391305</v>
      </c>
      <c r="G405" s="65"/>
      <c r="H405" s="69"/>
      <c r="I405" s="70"/>
      <c r="J405" s="70"/>
      <c r="K405" s="34" t="s">
        <v>65</v>
      </c>
      <c r="L405" s="77">
        <v>405</v>
      </c>
      <c r="M405" s="77"/>
      <c r="N405" s="72"/>
      <c r="O405" s="79" t="s">
        <v>331</v>
      </c>
      <c r="P405" s="81">
        <v>43589.90146990741</v>
      </c>
      <c r="Q405" s="79" t="s">
        <v>421</v>
      </c>
      <c r="R405" s="83" t="s">
        <v>520</v>
      </c>
      <c r="S405" s="79" t="s">
        <v>554</v>
      </c>
      <c r="T405" s="79" t="s">
        <v>615</v>
      </c>
      <c r="U405" s="83" t="s">
        <v>681</v>
      </c>
      <c r="V405" s="83" t="s">
        <v>681</v>
      </c>
      <c r="W405" s="81">
        <v>43589.90146990741</v>
      </c>
      <c r="X405" s="83" t="s">
        <v>914</v>
      </c>
      <c r="Y405" s="79"/>
      <c r="Z405" s="79"/>
      <c r="AA405" s="85" t="s">
        <v>1155</v>
      </c>
      <c r="AB405" s="79"/>
      <c r="AC405" s="79" t="b">
        <v>0</v>
      </c>
      <c r="AD405" s="79">
        <v>4</v>
      </c>
      <c r="AE405" s="85" t="s">
        <v>1243</v>
      </c>
      <c r="AF405" s="79" t="b">
        <v>0</v>
      </c>
      <c r="AG405" s="79" t="s">
        <v>1250</v>
      </c>
      <c r="AH405" s="79"/>
      <c r="AI405" s="85" t="s">
        <v>1243</v>
      </c>
      <c r="AJ405" s="79" t="b">
        <v>0</v>
      </c>
      <c r="AK405" s="79">
        <v>1</v>
      </c>
      <c r="AL405" s="85" t="s">
        <v>1243</v>
      </c>
      <c r="AM405" s="79" t="s">
        <v>1265</v>
      </c>
      <c r="AN405" s="79" t="b">
        <v>0</v>
      </c>
      <c r="AO405" s="85" t="s">
        <v>1155</v>
      </c>
      <c r="AP405" s="79" t="s">
        <v>1267</v>
      </c>
      <c r="AQ405" s="79">
        <v>0</v>
      </c>
      <c r="AR405" s="79">
        <v>0</v>
      </c>
      <c r="AS405" s="79"/>
      <c r="AT405" s="79"/>
      <c r="AU405" s="79"/>
      <c r="AV405" s="79"/>
      <c r="AW405" s="79"/>
      <c r="AX405" s="79"/>
      <c r="AY405" s="79"/>
      <c r="AZ405" s="79"/>
      <c r="BA405">
        <v>4</v>
      </c>
      <c r="BB405" s="78" t="str">
        <f>REPLACE(INDEX(GroupVertices[Group],MATCH(Edges[[#This Row],[Vertex 1]],GroupVertices[Vertex],0)),1,1,"")</f>
        <v>1</v>
      </c>
      <c r="BC405" s="78" t="str">
        <f>REPLACE(INDEX(GroupVertices[Group],MATCH(Edges[[#This Row],[Vertex 2]],GroupVertices[Vertex],0)),1,1,"")</f>
        <v>2</v>
      </c>
      <c r="BD405" s="48">
        <v>0</v>
      </c>
      <c r="BE405" s="49">
        <v>0</v>
      </c>
      <c r="BF405" s="48">
        <v>0</v>
      </c>
      <c r="BG405" s="49">
        <v>0</v>
      </c>
      <c r="BH405" s="48">
        <v>0</v>
      </c>
      <c r="BI405" s="49">
        <v>0</v>
      </c>
      <c r="BJ405" s="48">
        <v>32</v>
      </c>
      <c r="BK405" s="49">
        <v>100</v>
      </c>
      <c r="BL405" s="48">
        <v>32</v>
      </c>
    </row>
    <row r="406" spans="1:64" ht="15">
      <c r="A406" s="64" t="s">
        <v>259</v>
      </c>
      <c r="B406" s="64" t="s">
        <v>280</v>
      </c>
      <c r="C406" s="65" t="s">
        <v>2931</v>
      </c>
      <c r="D406" s="66">
        <v>4.75</v>
      </c>
      <c r="E406" s="67" t="s">
        <v>136</v>
      </c>
      <c r="F406" s="68">
        <v>30.869565217391305</v>
      </c>
      <c r="G406" s="65"/>
      <c r="H406" s="69"/>
      <c r="I406" s="70"/>
      <c r="J406" s="70"/>
      <c r="K406" s="34" t="s">
        <v>65</v>
      </c>
      <c r="L406" s="77">
        <v>406</v>
      </c>
      <c r="M406" s="77"/>
      <c r="N406" s="72"/>
      <c r="O406" s="79" t="s">
        <v>331</v>
      </c>
      <c r="P406" s="81">
        <v>43592.804247685184</v>
      </c>
      <c r="Q406" s="79" t="s">
        <v>422</v>
      </c>
      <c r="R406" s="83" t="s">
        <v>520</v>
      </c>
      <c r="S406" s="79" t="s">
        <v>554</v>
      </c>
      <c r="T406" s="79" t="s">
        <v>615</v>
      </c>
      <c r="U406" s="83" t="s">
        <v>682</v>
      </c>
      <c r="V406" s="83" t="s">
        <v>682</v>
      </c>
      <c r="W406" s="81">
        <v>43592.804247685184</v>
      </c>
      <c r="X406" s="83" t="s">
        <v>915</v>
      </c>
      <c r="Y406" s="79"/>
      <c r="Z406" s="79"/>
      <c r="AA406" s="85" t="s">
        <v>1156</v>
      </c>
      <c r="AB406" s="79"/>
      <c r="AC406" s="79" t="b">
        <v>0</v>
      </c>
      <c r="AD406" s="79">
        <v>0</v>
      </c>
      <c r="AE406" s="85" t="s">
        <v>1243</v>
      </c>
      <c r="AF406" s="79" t="b">
        <v>0</v>
      </c>
      <c r="AG406" s="79" t="s">
        <v>1250</v>
      </c>
      <c r="AH406" s="79"/>
      <c r="AI406" s="85" t="s">
        <v>1243</v>
      </c>
      <c r="AJ406" s="79" t="b">
        <v>0</v>
      </c>
      <c r="AK406" s="79">
        <v>0</v>
      </c>
      <c r="AL406" s="85" t="s">
        <v>1243</v>
      </c>
      <c r="AM406" s="79" t="s">
        <v>1265</v>
      </c>
      <c r="AN406" s="79" t="b">
        <v>0</v>
      </c>
      <c r="AO406" s="85" t="s">
        <v>1156</v>
      </c>
      <c r="AP406" s="79" t="s">
        <v>176</v>
      </c>
      <c r="AQ406" s="79">
        <v>0</v>
      </c>
      <c r="AR406" s="79">
        <v>0</v>
      </c>
      <c r="AS406" s="79"/>
      <c r="AT406" s="79"/>
      <c r="AU406" s="79"/>
      <c r="AV406" s="79"/>
      <c r="AW406" s="79"/>
      <c r="AX406" s="79"/>
      <c r="AY406" s="79"/>
      <c r="AZ406" s="79"/>
      <c r="BA406">
        <v>4</v>
      </c>
      <c r="BB406" s="78" t="str">
        <f>REPLACE(INDEX(GroupVertices[Group],MATCH(Edges[[#This Row],[Vertex 1]],GroupVertices[Vertex],0)),1,1,"")</f>
        <v>1</v>
      </c>
      <c r="BC406" s="78" t="str">
        <f>REPLACE(INDEX(GroupVertices[Group],MATCH(Edges[[#This Row],[Vertex 2]],GroupVertices[Vertex],0)),1,1,"")</f>
        <v>2</v>
      </c>
      <c r="BD406" s="48">
        <v>0</v>
      </c>
      <c r="BE406" s="49">
        <v>0</v>
      </c>
      <c r="BF406" s="48">
        <v>0</v>
      </c>
      <c r="BG406" s="49">
        <v>0</v>
      </c>
      <c r="BH406" s="48">
        <v>0</v>
      </c>
      <c r="BI406" s="49">
        <v>0</v>
      </c>
      <c r="BJ406" s="48">
        <v>32</v>
      </c>
      <c r="BK406" s="49">
        <v>100</v>
      </c>
      <c r="BL406" s="48">
        <v>32</v>
      </c>
    </row>
    <row r="407" spans="1:64" ht="15">
      <c r="A407" s="64" t="s">
        <v>259</v>
      </c>
      <c r="B407" s="64" t="s">
        <v>280</v>
      </c>
      <c r="C407" s="65" t="s">
        <v>2931</v>
      </c>
      <c r="D407" s="66">
        <v>4.75</v>
      </c>
      <c r="E407" s="67" t="s">
        <v>136</v>
      </c>
      <c r="F407" s="68">
        <v>30.869565217391305</v>
      </c>
      <c r="G407" s="65"/>
      <c r="H407" s="69"/>
      <c r="I407" s="70"/>
      <c r="J407" s="70"/>
      <c r="K407" s="34" t="s">
        <v>65</v>
      </c>
      <c r="L407" s="77">
        <v>407</v>
      </c>
      <c r="M407" s="77"/>
      <c r="N407" s="72"/>
      <c r="O407" s="79" t="s">
        <v>331</v>
      </c>
      <c r="P407" s="81">
        <v>43599.88758101852</v>
      </c>
      <c r="Q407" s="79" t="s">
        <v>423</v>
      </c>
      <c r="R407" s="83" t="s">
        <v>520</v>
      </c>
      <c r="S407" s="79" t="s">
        <v>554</v>
      </c>
      <c r="T407" s="79" t="s">
        <v>615</v>
      </c>
      <c r="U407" s="83" t="s">
        <v>683</v>
      </c>
      <c r="V407" s="83" t="s">
        <v>683</v>
      </c>
      <c r="W407" s="81">
        <v>43599.88758101852</v>
      </c>
      <c r="X407" s="83" t="s">
        <v>916</v>
      </c>
      <c r="Y407" s="79"/>
      <c r="Z407" s="79"/>
      <c r="AA407" s="85" t="s">
        <v>1157</v>
      </c>
      <c r="AB407" s="79"/>
      <c r="AC407" s="79" t="b">
        <v>0</v>
      </c>
      <c r="AD407" s="79">
        <v>0</v>
      </c>
      <c r="AE407" s="85" t="s">
        <v>1243</v>
      </c>
      <c r="AF407" s="79" t="b">
        <v>0</v>
      </c>
      <c r="AG407" s="79" t="s">
        <v>1250</v>
      </c>
      <c r="AH407" s="79"/>
      <c r="AI407" s="85" t="s">
        <v>1243</v>
      </c>
      <c r="AJ407" s="79" t="b">
        <v>0</v>
      </c>
      <c r="AK407" s="79">
        <v>0</v>
      </c>
      <c r="AL407" s="85" t="s">
        <v>1243</v>
      </c>
      <c r="AM407" s="79" t="s">
        <v>1265</v>
      </c>
      <c r="AN407" s="79" t="b">
        <v>0</v>
      </c>
      <c r="AO407" s="85" t="s">
        <v>1157</v>
      </c>
      <c r="AP407" s="79" t="s">
        <v>176</v>
      </c>
      <c r="AQ407" s="79">
        <v>0</v>
      </c>
      <c r="AR407" s="79">
        <v>0</v>
      </c>
      <c r="AS407" s="79"/>
      <c r="AT407" s="79"/>
      <c r="AU407" s="79"/>
      <c r="AV407" s="79"/>
      <c r="AW407" s="79"/>
      <c r="AX407" s="79"/>
      <c r="AY407" s="79"/>
      <c r="AZ407" s="79"/>
      <c r="BA407">
        <v>4</v>
      </c>
      <c r="BB407" s="78" t="str">
        <f>REPLACE(INDEX(GroupVertices[Group],MATCH(Edges[[#This Row],[Vertex 1]],GroupVertices[Vertex],0)),1,1,"")</f>
        <v>1</v>
      </c>
      <c r="BC407" s="78" t="str">
        <f>REPLACE(INDEX(GroupVertices[Group],MATCH(Edges[[#This Row],[Vertex 2]],GroupVertices[Vertex],0)),1,1,"")</f>
        <v>2</v>
      </c>
      <c r="BD407" s="48">
        <v>0</v>
      </c>
      <c r="BE407" s="49">
        <v>0</v>
      </c>
      <c r="BF407" s="48">
        <v>0</v>
      </c>
      <c r="BG407" s="49">
        <v>0</v>
      </c>
      <c r="BH407" s="48">
        <v>0</v>
      </c>
      <c r="BI407" s="49">
        <v>0</v>
      </c>
      <c r="BJ407" s="48">
        <v>32</v>
      </c>
      <c r="BK407" s="49">
        <v>100</v>
      </c>
      <c r="BL407" s="48">
        <v>32</v>
      </c>
    </row>
    <row r="408" spans="1:64" ht="15">
      <c r="A408" s="64" t="s">
        <v>259</v>
      </c>
      <c r="B408" s="64" t="s">
        <v>280</v>
      </c>
      <c r="C408" s="65" t="s">
        <v>2928</v>
      </c>
      <c r="D408" s="66">
        <v>3</v>
      </c>
      <c r="E408" s="67" t="s">
        <v>132</v>
      </c>
      <c r="F408" s="68">
        <v>32</v>
      </c>
      <c r="G408" s="65"/>
      <c r="H408" s="69"/>
      <c r="I408" s="70"/>
      <c r="J408" s="70"/>
      <c r="K408" s="34" t="s">
        <v>65</v>
      </c>
      <c r="L408" s="77">
        <v>408</v>
      </c>
      <c r="M408" s="77"/>
      <c r="N408" s="72"/>
      <c r="O408" s="79" t="s">
        <v>332</v>
      </c>
      <c r="P408" s="81">
        <v>43600.442974537036</v>
      </c>
      <c r="Q408" s="79" t="s">
        <v>419</v>
      </c>
      <c r="R408" s="79"/>
      <c r="S408" s="79"/>
      <c r="T408" s="79" t="s">
        <v>614</v>
      </c>
      <c r="U408" s="83" t="s">
        <v>679</v>
      </c>
      <c r="V408" s="83" t="s">
        <v>679</v>
      </c>
      <c r="W408" s="81">
        <v>43600.442974537036</v>
      </c>
      <c r="X408" s="83" t="s">
        <v>912</v>
      </c>
      <c r="Y408" s="79"/>
      <c r="Z408" s="79"/>
      <c r="AA408" s="85" t="s">
        <v>1153</v>
      </c>
      <c r="AB408" s="85" t="s">
        <v>1242</v>
      </c>
      <c r="AC408" s="79" t="b">
        <v>0</v>
      </c>
      <c r="AD408" s="79">
        <v>6</v>
      </c>
      <c r="AE408" s="85" t="s">
        <v>1249</v>
      </c>
      <c r="AF408" s="79" t="b">
        <v>0</v>
      </c>
      <c r="AG408" s="79" t="s">
        <v>1250</v>
      </c>
      <c r="AH408" s="79"/>
      <c r="AI408" s="85" t="s">
        <v>1243</v>
      </c>
      <c r="AJ408" s="79" t="b">
        <v>0</v>
      </c>
      <c r="AK408" s="79">
        <v>4</v>
      </c>
      <c r="AL408" s="85" t="s">
        <v>1243</v>
      </c>
      <c r="AM408" s="79" t="s">
        <v>1257</v>
      </c>
      <c r="AN408" s="79" t="b">
        <v>0</v>
      </c>
      <c r="AO408" s="85" t="s">
        <v>1242</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2</v>
      </c>
      <c r="BD408" s="48"/>
      <c r="BE408" s="49"/>
      <c r="BF408" s="48"/>
      <c r="BG408" s="49"/>
      <c r="BH408" s="48"/>
      <c r="BI408" s="49"/>
      <c r="BJ408" s="48"/>
      <c r="BK408" s="49"/>
      <c r="BL408" s="48"/>
    </row>
    <row r="409" spans="1:64" ht="15">
      <c r="A409" s="64" t="s">
        <v>259</v>
      </c>
      <c r="B409" s="64" t="s">
        <v>328</v>
      </c>
      <c r="C409" s="65" t="s">
        <v>2931</v>
      </c>
      <c r="D409" s="66">
        <v>4.166666666666667</v>
      </c>
      <c r="E409" s="67" t="s">
        <v>136</v>
      </c>
      <c r="F409" s="68">
        <v>31.246376811594203</v>
      </c>
      <c r="G409" s="65"/>
      <c r="H409" s="69"/>
      <c r="I409" s="70"/>
      <c r="J409" s="70"/>
      <c r="K409" s="34" t="s">
        <v>65</v>
      </c>
      <c r="L409" s="77">
        <v>409</v>
      </c>
      <c r="M409" s="77"/>
      <c r="N409" s="72"/>
      <c r="O409" s="79" t="s">
        <v>331</v>
      </c>
      <c r="P409" s="81">
        <v>43600.44048611111</v>
      </c>
      <c r="Q409" s="79" t="s">
        <v>424</v>
      </c>
      <c r="R409" s="79"/>
      <c r="S409" s="79"/>
      <c r="T409" s="79" t="s">
        <v>616</v>
      </c>
      <c r="U409" s="83" t="s">
        <v>684</v>
      </c>
      <c r="V409" s="83" t="s">
        <v>684</v>
      </c>
      <c r="W409" s="81">
        <v>43600.44048611111</v>
      </c>
      <c r="X409" s="83" t="s">
        <v>917</v>
      </c>
      <c r="Y409" s="79"/>
      <c r="Z409" s="79"/>
      <c r="AA409" s="85" t="s">
        <v>1158</v>
      </c>
      <c r="AB409" s="79"/>
      <c r="AC409" s="79" t="b">
        <v>0</v>
      </c>
      <c r="AD409" s="79">
        <v>5</v>
      </c>
      <c r="AE409" s="85" t="s">
        <v>1243</v>
      </c>
      <c r="AF409" s="79" t="b">
        <v>0</v>
      </c>
      <c r="AG409" s="79" t="s">
        <v>1250</v>
      </c>
      <c r="AH409" s="79"/>
      <c r="AI409" s="85" t="s">
        <v>1243</v>
      </c>
      <c r="AJ409" s="79" t="b">
        <v>0</v>
      </c>
      <c r="AK409" s="79">
        <v>2</v>
      </c>
      <c r="AL409" s="85" t="s">
        <v>1243</v>
      </c>
      <c r="AM409" s="79" t="s">
        <v>1257</v>
      </c>
      <c r="AN409" s="79" t="b">
        <v>0</v>
      </c>
      <c r="AO409" s="85" t="s">
        <v>1158</v>
      </c>
      <c r="AP409" s="79" t="s">
        <v>176</v>
      </c>
      <c r="AQ409" s="79">
        <v>0</v>
      </c>
      <c r="AR409" s="79">
        <v>0</v>
      </c>
      <c r="AS409" s="79"/>
      <c r="AT409" s="79"/>
      <c r="AU409" s="79"/>
      <c r="AV409" s="79"/>
      <c r="AW409" s="79"/>
      <c r="AX409" s="79"/>
      <c r="AY409" s="79"/>
      <c r="AZ409" s="79"/>
      <c r="BA409">
        <v>3</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259</v>
      </c>
      <c r="B410" s="64" t="s">
        <v>328</v>
      </c>
      <c r="C410" s="65" t="s">
        <v>2931</v>
      </c>
      <c r="D410" s="66">
        <v>4.166666666666667</v>
      </c>
      <c r="E410" s="67" t="s">
        <v>136</v>
      </c>
      <c r="F410" s="68">
        <v>31.246376811594203</v>
      </c>
      <c r="G410" s="65"/>
      <c r="H410" s="69"/>
      <c r="I410" s="70"/>
      <c r="J410" s="70"/>
      <c r="K410" s="34" t="s">
        <v>65</v>
      </c>
      <c r="L410" s="77">
        <v>410</v>
      </c>
      <c r="M410" s="77"/>
      <c r="N410" s="72"/>
      <c r="O410" s="79" t="s">
        <v>331</v>
      </c>
      <c r="P410" s="81">
        <v>43600.442974537036</v>
      </c>
      <c r="Q410" s="79" t="s">
        <v>419</v>
      </c>
      <c r="R410" s="79"/>
      <c r="S410" s="79"/>
      <c r="T410" s="79" t="s">
        <v>614</v>
      </c>
      <c r="U410" s="83" t="s">
        <v>679</v>
      </c>
      <c r="V410" s="83" t="s">
        <v>679</v>
      </c>
      <c r="W410" s="81">
        <v>43600.442974537036</v>
      </c>
      <c r="X410" s="83" t="s">
        <v>912</v>
      </c>
      <c r="Y410" s="79"/>
      <c r="Z410" s="79"/>
      <c r="AA410" s="85" t="s">
        <v>1153</v>
      </c>
      <c r="AB410" s="85" t="s">
        <v>1242</v>
      </c>
      <c r="AC410" s="79" t="b">
        <v>0</v>
      </c>
      <c r="AD410" s="79">
        <v>6</v>
      </c>
      <c r="AE410" s="85" t="s">
        <v>1249</v>
      </c>
      <c r="AF410" s="79" t="b">
        <v>0</v>
      </c>
      <c r="AG410" s="79" t="s">
        <v>1250</v>
      </c>
      <c r="AH410" s="79"/>
      <c r="AI410" s="85" t="s">
        <v>1243</v>
      </c>
      <c r="AJ410" s="79" t="b">
        <v>0</v>
      </c>
      <c r="AK410" s="79">
        <v>4</v>
      </c>
      <c r="AL410" s="85" t="s">
        <v>1243</v>
      </c>
      <c r="AM410" s="79" t="s">
        <v>1257</v>
      </c>
      <c r="AN410" s="79" t="b">
        <v>0</v>
      </c>
      <c r="AO410" s="85" t="s">
        <v>1242</v>
      </c>
      <c r="AP410" s="79" t="s">
        <v>176</v>
      </c>
      <c r="AQ410" s="79">
        <v>0</v>
      </c>
      <c r="AR410" s="79">
        <v>0</v>
      </c>
      <c r="AS410" s="79"/>
      <c r="AT410" s="79"/>
      <c r="AU410" s="79"/>
      <c r="AV410" s="79"/>
      <c r="AW410" s="79"/>
      <c r="AX410" s="79"/>
      <c r="AY410" s="79"/>
      <c r="AZ410" s="79"/>
      <c r="BA410">
        <v>3</v>
      </c>
      <c r="BB410" s="78" t="str">
        <f>REPLACE(INDEX(GroupVertices[Group],MATCH(Edges[[#This Row],[Vertex 1]],GroupVertices[Vertex],0)),1,1,"")</f>
        <v>1</v>
      </c>
      <c r="BC410" s="78" t="str">
        <f>REPLACE(INDEX(GroupVertices[Group],MATCH(Edges[[#This Row],[Vertex 2]],GroupVertices[Vertex],0)),1,1,"")</f>
        <v>1</v>
      </c>
      <c r="BD410" s="48">
        <v>0</v>
      </c>
      <c r="BE410" s="49">
        <v>0</v>
      </c>
      <c r="BF410" s="48">
        <v>1</v>
      </c>
      <c r="BG410" s="49">
        <v>2.1739130434782608</v>
      </c>
      <c r="BH410" s="48">
        <v>0</v>
      </c>
      <c r="BI410" s="49">
        <v>0</v>
      </c>
      <c r="BJ410" s="48">
        <v>45</v>
      </c>
      <c r="BK410" s="49">
        <v>97.82608695652173</v>
      </c>
      <c r="BL410" s="48">
        <v>46</v>
      </c>
    </row>
    <row r="411" spans="1:64" ht="15">
      <c r="A411" s="64" t="s">
        <v>259</v>
      </c>
      <c r="B411" s="64" t="s">
        <v>328</v>
      </c>
      <c r="C411" s="65" t="s">
        <v>2931</v>
      </c>
      <c r="D411" s="66">
        <v>4.166666666666667</v>
      </c>
      <c r="E411" s="67" t="s">
        <v>136</v>
      </c>
      <c r="F411" s="68">
        <v>31.246376811594203</v>
      </c>
      <c r="G411" s="65"/>
      <c r="H411" s="69"/>
      <c r="I411" s="70"/>
      <c r="J411" s="70"/>
      <c r="K411" s="34" t="s">
        <v>65</v>
      </c>
      <c r="L411" s="77">
        <v>411</v>
      </c>
      <c r="M411" s="77"/>
      <c r="N411" s="72"/>
      <c r="O411" s="79" t="s">
        <v>331</v>
      </c>
      <c r="P411" s="81">
        <v>43600.54540509259</v>
      </c>
      <c r="Q411" s="79" t="s">
        <v>425</v>
      </c>
      <c r="R411" s="79"/>
      <c r="S411" s="79"/>
      <c r="T411" s="79" t="s">
        <v>616</v>
      </c>
      <c r="U411" s="83" t="s">
        <v>685</v>
      </c>
      <c r="V411" s="83" t="s">
        <v>685</v>
      </c>
      <c r="W411" s="81">
        <v>43600.54540509259</v>
      </c>
      <c r="X411" s="83" t="s">
        <v>918</v>
      </c>
      <c r="Y411" s="79"/>
      <c r="Z411" s="79"/>
      <c r="AA411" s="85" t="s">
        <v>1159</v>
      </c>
      <c r="AB411" s="79"/>
      <c r="AC411" s="79" t="b">
        <v>0</v>
      </c>
      <c r="AD411" s="79">
        <v>5</v>
      </c>
      <c r="AE411" s="85" t="s">
        <v>1243</v>
      </c>
      <c r="AF411" s="79" t="b">
        <v>0</v>
      </c>
      <c r="AG411" s="79" t="s">
        <v>1250</v>
      </c>
      <c r="AH411" s="79"/>
      <c r="AI411" s="85" t="s">
        <v>1243</v>
      </c>
      <c r="AJ411" s="79" t="b">
        <v>0</v>
      </c>
      <c r="AK411" s="79">
        <v>2</v>
      </c>
      <c r="AL411" s="85" t="s">
        <v>1243</v>
      </c>
      <c r="AM411" s="79" t="s">
        <v>1258</v>
      </c>
      <c r="AN411" s="79" t="b">
        <v>0</v>
      </c>
      <c r="AO411" s="85" t="s">
        <v>1159</v>
      </c>
      <c r="AP411" s="79" t="s">
        <v>176</v>
      </c>
      <c r="AQ411" s="79">
        <v>0</v>
      </c>
      <c r="AR411" s="79">
        <v>0</v>
      </c>
      <c r="AS411" s="79"/>
      <c r="AT411" s="79"/>
      <c r="AU411" s="79"/>
      <c r="AV411" s="79"/>
      <c r="AW411" s="79"/>
      <c r="AX411" s="79"/>
      <c r="AY411" s="79"/>
      <c r="AZ411" s="79"/>
      <c r="BA411">
        <v>3</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258</v>
      </c>
      <c r="B412" s="64" t="s">
        <v>284</v>
      </c>
      <c r="C412" s="65" t="s">
        <v>2928</v>
      </c>
      <c r="D412" s="66">
        <v>3</v>
      </c>
      <c r="E412" s="67" t="s">
        <v>132</v>
      </c>
      <c r="F412" s="68">
        <v>32</v>
      </c>
      <c r="G412" s="65"/>
      <c r="H412" s="69"/>
      <c r="I412" s="70"/>
      <c r="J412" s="70"/>
      <c r="K412" s="34" t="s">
        <v>65</v>
      </c>
      <c r="L412" s="77">
        <v>412</v>
      </c>
      <c r="M412" s="77"/>
      <c r="N412" s="72"/>
      <c r="O412" s="79" t="s">
        <v>331</v>
      </c>
      <c r="P412" s="81">
        <v>43600.56591435185</v>
      </c>
      <c r="Q412" s="79" t="s">
        <v>375</v>
      </c>
      <c r="R412" s="79"/>
      <c r="S412" s="79"/>
      <c r="T412" s="79" t="s">
        <v>588</v>
      </c>
      <c r="U412" s="79"/>
      <c r="V412" s="83" t="s">
        <v>748</v>
      </c>
      <c r="W412" s="81">
        <v>43600.56591435185</v>
      </c>
      <c r="X412" s="83" t="s">
        <v>838</v>
      </c>
      <c r="Y412" s="79"/>
      <c r="Z412" s="79"/>
      <c r="AA412" s="85" t="s">
        <v>1079</v>
      </c>
      <c r="AB412" s="79"/>
      <c r="AC412" s="79" t="b">
        <v>0</v>
      </c>
      <c r="AD412" s="79">
        <v>0</v>
      </c>
      <c r="AE412" s="85" t="s">
        <v>1243</v>
      </c>
      <c r="AF412" s="79" t="b">
        <v>0</v>
      </c>
      <c r="AG412" s="79" t="s">
        <v>1250</v>
      </c>
      <c r="AH412" s="79"/>
      <c r="AI412" s="85" t="s">
        <v>1243</v>
      </c>
      <c r="AJ412" s="79" t="b">
        <v>0</v>
      </c>
      <c r="AK412" s="79">
        <v>2</v>
      </c>
      <c r="AL412" s="85" t="s">
        <v>1159</v>
      </c>
      <c r="AM412" s="79" t="s">
        <v>1260</v>
      </c>
      <c r="AN412" s="79" t="b">
        <v>0</v>
      </c>
      <c r="AO412" s="85" t="s">
        <v>1159</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4</v>
      </c>
      <c r="BC412" s="78" t="str">
        <f>REPLACE(INDEX(GroupVertices[Group],MATCH(Edges[[#This Row],[Vertex 2]],GroupVertices[Vertex],0)),1,1,"")</f>
        <v>4</v>
      </c>
      <c r="BD412" s="48"/>
      <c r="BE412" s="49"/>
      <c r="BF412" s="48"/>
      <c r="BG412" s="49"/>
      <c r="BH412" s="48"/>
      <c r="BI412" s="49"/>
      <c r="BJ412" s="48"/>
      <c r="BK412" s="49"/>
      <c r="BL412" s="48"/>
    </row>
    <row r="413" spans="1:64" ht="15">
      <c r="A413" s="64" t="s">
        <v>258</v>
      </c>
      <c r="B413" s="64" t="s">
        <v>285</v>
      </c>
      <c r="C413" s="65" t="s">
        <v>2928</v>
      </c>
      <c r="D413" s="66">
        <v>3</v>
      </c>
      <c r="E413" s="67" t="s">
        <v>132</v>
      </c>
      <c r="F413" s="68">
        <v>32</v>
      </c>
      <c r="G413" s="65"/>
      <c r="H413" s="69"/>
      <c r="I413" s="70"/>
      <c r="J413" s="70"/>
      <c r="K413" s="34" t="s">
        <v>65</v>
      </c>
      <c r="L413" s="77">
        <v>413</v>
      </c>
      <c r="M413" s="77"/>
      <c r="N413" s="72"/>
      <c r="O413" s="79" t="s">
        <v>331</v>
      </c>
      <c r="P413" s="81">
        <v>43600.56591435185</v>
      </c>
      <c r="Q413" s="79" t="s">
        <v>375</v>
      </c>
      <c r="R413" s="79"/>
      <c r="S413" s="79"/>
      <c r="T413" s="79" t="s">
        <v>588</v>
      </c>
      <c r="U413" s="79"/>
      <c r="V413" s="83" t="s">
        <v>748</v>
      </c>
      <c r="W413" s="81">
        <v>43600.56591435185</v>
      </c>
      <c r="X413" s="83" t="s">
        <v>838</v>
      </c>
      <c r="Y413" s="79"/>
      <c r="Z413" s="79"/>
      <c r="AA413" s="85" t="s">
        <v>1079</v>
      </c>
      <c r="AB413" s="79"/>
      <c r="AC413" s="79" t="b">
        <v>0</v>
      </c>
      <c r="AD413" s="79">
        <v>0</v>
      </c>
      <c r="AE413" s="85" t="s">
        <v>1243</v>
      </c>
      <c r="AF413" s="79" t="b">
        <v>0</v>
      </c>
      <c r="AG413" s="79" t="s">
        <v>1250</v>
      </c>
      <c r="AH413" s="79"/>
      <c r="AI413" s="85" t="s">
        <v>1243</v>
      </c>
      <c r="AJ413" s="79" t="b">
        <v>0</v>
      </c>
      <c r="AK413" s="79">
        <v>2</v>
      </c>
      <c r="AL413" s="85" t="s">
        <v>1159</v>
      </c>
      <c r="AM413" s="79" t="s">
        <v>1260</v>
      </c>
      <c r="AN413" s="79" t="b">
        <v>0</v>
      </c>
      <c r="AO413" s="85" t="s">
        <v>1159</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4</v>
      </c>
      <c r="BC413" s="78" t="str">
        <f>REPLACE(INDEX(GroupVertices[Group],MATCH(Edges[[#This Row],[Vertex 2]],GroupVertices[Vertex],0)),1,1,"")</f>
        <v>4</v>
      </c>
      <c r="BD413" s="48"/>
      <c r="BE413" s="49"/>
      <c r="BF413" s="48"/>
      <c r="BG413" s="49"/>
      <c r="BH413" s="48"/>
      <c r="BI413" s="49"/>
      <c r="BJ413" s="48"/>
      <c r="BK413" s="49"/>
      <c r="BL413" s="48"/>
    </row>
    <row r="414" spans="1:64" ht="15">
      <c r="A414" s="64" t="s">
        <v>258</v>
      </c>
      <c r="B414" s="64" t="s">
        <v>259</v>
      </c>
      <c r="C414" s="65" t="s">
        <v>2928</v>
      </c>
      <c r="D414" s="66">
        <v>3</v>
      </c>
      <c r="E414" s="67" t="s">
        <v>132</v>
      </c>
      <c r="F414" s="68">
        <v>32</v>
      </c>
      <c r="G414" s="65"/>
      <c r="H414" s="69"/>
      <c r="I414" s="70"/>
      <c r="J414" s="70"/>
      <c r="K414" s="34" t="s">
        <v>66</v>
      </c>
      <c r="L414" s="77">
        <v>414</v>
      </c>
      <c r="M414" s="77"/>
      <c r="N414" s="72"/>
      <c r="O414" s="79" t="s">
        <v>331</v>
      </c>
      <c r="P414" s="81">
        <v>43600.56591435185</v>
      </c>
      <c r="Q414" s="79" t="s">
        <v>375</v>
      </c>
      <c r="R414" s="79"/>
      <c r="S414" s="79"/>
      <c r="T414" s="79" t="s">
        <v>588</v>
      </c>
      <c r="U414" s="79"/>
      <c r="V414" s="83" t="s">
        <v>748</v>
      </c>
      <c r="W414" s="81">
        <v>43600.56591435185</v>
      </c>
      <c r="X414" s="83" t="s">
        <v>838</v>
      </c>
      <c r="Y414" s="79"/>
      <c r="Z414" s="79"/>
      <c r="AA414" s="85" t="s">
        <v>1079</v>
      </c>
      <c r="AB414" s="79"/>
      <c r="AC414" s="79" t="b">
        <v>0</v>
      </c>
      <c r="AD414" s="79">
        <v>0</v>
      </c>
      <c r="AE414" s="85" t="s">
        <v>1243</v>
      </c>
      <c r="AF414" s="79" t="b">
        <v>0</v>
      </c>
      <c r="AG414" s="79" t="s">
        <v>1250</v>
      </c>
      <c r="AH414" s="79"/>
      <c r="AI414" s="85" t="s">
        <v>1243</v>
      </c>
      <c r="AJ414" s="79" t="b">
        <v>0</v>
      </c>
      <c r="AK414" s="79">
        <v>2</v>
      </c>
      <c r="AL414" s="85" t="s">
        <v>1159</v>
      </c>
      <c r="AM414" s="79" t="s">
        <v>1260</v>
      </c>
      <c r="AN414" s="79" t="b">
        <v>0</v>
      </c>
      <c r="AO414" s="85" t="s">
        <v>1159</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4</v>
      </c>
      <c r="BC414" s="78" t="str">
        <f>REPLACE(INDEX(GroupVertices[Group],MATCH(Edges[[#This Row],[Vertex 2]],GroupVertices[Vertex],0)),1,1,"")</f>
        <v>1</v>
      </c>
      <c r="BD414" s="48">
        <v>0</v>
      </c>
      <c r="BE414" s="49">
        <v>0</v>
      </c>
      <c r="BF414" s="48">
        <v>0</v>
      </c>
      <c r="BG414" s="49">
        <v>0</v>
      </c>
      <c r="BH414" s="48">
        <v>0</v>
      </c>
      <c r="BI414" s="49">
        <v>0</v>
      </c>
      <c r="BJ414" s="48">
        <v>17</v>
      </c>
      <c r="BK414" s="49">
        <v>100</v>
      </c>
      <c r="BL414" s="48">
        <v>17</v>
      </c>
    </row>
    <row r="415" spans="1:64" ht="15">
      <c r="A415" s="64" t="s">
        <v>259</v>
      </c>
      <c r="B415" s="64" t="s">
        <v>258</v>
      </c>
      <c r="C415" s="65" t="s">
        <v>2931</v>
      </c>
      <c r="D415" s="66">
        <v>4.166666666666667</v>
      </c>
      <c r="E415" s="67" t="s">
        <v>136</v>
      </c>
      <c r="F415" s="68">
        <v>31.246376811594203</v>
      </c>
      <c r="G415" s="65"/>
      <c r="H415" s="69"/>
      <c r="I415" s="70"/>
      <c r="J415" s="70"/>
      <c r="K415" s="34" t="s">
        <v>66</v>
      </c>
      <c r="L415" s="77">
        <v>415</v>
      </c>
      <c r="M415" s="77"/>
      <c r="N415" s="72"/>
      <c r="O415" s="79" t="s">
        <v>331</v>
      </c>
      <c r="P415" s="81">
        <v>43600.44048611111</v>
      </c>
      <c r="Q415" s="79" t="s">
        <v>424</v>
      </c>
      <c r="R415" s="79"/>
      <c r="S415" s="79"/>
      <c r="T415" s="79" t="s">
        <v>616</v>
      </c>
      <c r="U415" s="83" t="s">
        <v>684</v>
      </c>
      <c r="V415" s="83" t="s">
        <v>684</v>
      </c>
      <c r="W415" s="81">
        <v>43600.44048611111</v>
      </c>
      <c r="X415" s="83" t="s">
        <v>917</v>
      </c>
      <c r="Y415" s="79"/>
      <c r="Z415" s="79"/>
      <c r="AA415" s="85" t="s">
        <v>1158</v>
      </c>
      <c r="AB415" s="79"/>
      <c r="AC415" s="79" t="b">
        <v>0</v>
      </c>
      <c r="AD415" s="79">
        <v>5</v>
      </c>
      <c r="AE415" s="85" t="s">
        <v>1243</v>
      </c>
      <c r="AF415" s="79" t="b">
        <v>0</v>
      </c>
      <c r="AG415" s="79" t="s">
        <v>1250</v>
      </c>
      <c r="AH415" s="79"/>
      <c r="AI415" s="85" t="s">
        <v>1243</v>
      </c>
      <c r="AJ415" s="79" t="b">
        <v>0</v>
      </c>
      <c r="AK415" s="79">
        <v>2</v>
      </c>
      <c r="AL415" s="85" t="s">
        <v>1243</v>
      </c>
      <c r="AM415" s="79" t="s">
        <v>1257</v>
      </c>
      <c r="AN415" s="79" t="b">
        <v>0</v>
      </c>
      <c r="AO415" s="85" t="s">
        <v>1158</v>
      </c>
      <c r="AP415" s="79" t="s">
        <v>176</v>
      </c>
      <c r="AQ415" s="79">
        <v>0</v>
      </c>
      <c r="AR415" s="79">
        <v>0</v>
      </c>
      <c r="AS415" s="79"/>
      <c r="AT415" s="79"/>
      <c r="AU415" s="79"/>
      <c r="AV415" s="79"/>
      <c r="AW415" s="79"/>
      <c r="AX415" s="79"/>
      <c r="AY415" s="79"/>
      <c r="AZ415" s="79"/>
      <c r="BA415">
        <v>3</v>
      </c>
      <c r="BB415" s="78" t="str">
        <f>REPLACE(INDEX(GroupVertices[Group],MATCH(Edges[[#This Row],[Vertex 1]],GroupVertices[Vertex],0)),1,1,"")</f>
        <v>1</v>
      </c>
      <c r="BC415" s="78" t="str">
        <f>REPLACE(INDEX(GroupVertices[Group],MATCH(Edges[[#This Row],[Vertex 2]],GroupVertices[Vertex],0)),1,1,"")</f>
        <v>4</v>
      </c>
      <c r="BD415" s="48"/>
      <c r="BE415" s="49"/>
      <c r="BF415" s="48"/>
      <c r="BG415" s="49"/>
      <c r="BH415" s="48"/>
      <c r="BI415" s="49"/>
      <c r="BJ415" s="48"/>
      <c r="BK415" s="49"/>
      <c r="BL415" s="48"/>
    </row>
    <row r="416" spans="1:64" ht="15">
      <c r="A416" s="64" t="s">
        <v>259</v>
      </c>
      <c r="B416" s="64" t="s">
        <v>258</v>
      </c>
      <c r="C416" s="65" t="s">
        <v>2931</v>
      </c>
      <c r="D416" s="66">
        <v>4.166666666666667</v>
      </c>
      <c r="E416" s="67" t="s">
        <v>136</v>
      </c>
      <c r="F416" s="68">
        <v>31.246376811594203</v>
      </c>
      <c r="G416" s="65"/>
      <c r="H416" s="69"/>
      <c r="I416" s="70"/>
      <c r="J416" s="70"/>
      <c r="K416" s="34" t="s">
        <v>66</v>
      </c>
      <c r="L416" s="77">
        <v>416</v>
      </c>
      <c r="M416" s="77"/>
      <c r="N416" s="72"/>
      <c r="O416" s="79" t="s">
        <v>331</v>
      </c>
      <c r="P416" s="81">
        <v>43600.442974537036</v>
      </c>
      <c r="Q416" s="79" t="s">
        <v>419</v>
      </c>
      <c r="R416" s="79"/>
      <c r="S416" s="79"/>
      <c r="T416" s="79" t="s">
        <v>614</v>
      </c>
      <c r="U416" s="83" t="s">
        <v>679</v>
      </c>
      <c r="V416" s="83" t="s">
        <v>679</v>
      </c>
      <c r="W416" s="81">
        <v>43600.442974537036</v>
      </c>
      <c r="X416" s="83" t="s">
        <v>912</v>
      </c>
      <c r="Y416" s="79"/>
      <c r="Z416" s="79"/>
      <c r="AA416" s="85" t="s">
        <v>1153</v>
      </c>
      <c r="AB416" s="85" t="s">
        <v>1242</v>
      </c>
      <c r="AC416" s="79" t="b">
        <v>0</v>
      </c>
      <c r="AD416" s="79">
        <v>6</v>
      </c>
      <c r="AE416" s="85" t="s">
        <v>1249</v>
      </c>
      <c r="AF416" s="79" t="b">
        <v>0</v>
      </c>
      <c r="AG416" s="79" t="s">
        <v>1250</v>
      </c>
      <c r="AH416" s="79"/>
      <c r="AI416" s="85" t="s">
        <v>1243</v>
      </c>
      <c r="AJ416" s="79" t="b">
        <v>0</v>
      </c>
      <c r="AK416" s="79">
        <v>4</v>
      </c>
      <c r="AL416" s="85" t="s">
        <v>1243</v>
      </c>
      <c r="AM416" s="79" t="s">
        <v>1257</v>
      </c>
      <c r="AN416" s="79" t="b">
        <v>0</v>
      </c>
      <c r="AO416" s="85" t="s">
        <v>1242</v>
      </c>
      <c r="AP416" s="79" t="s">
        <v>176</v>
      </c>
      <c r="AQ416" s="79">
        <v>0</v>
      </c>
      <c r="AR416" s="79">
        <v>0</v>
      </c>
      <c r="AS416" s="79"/>
      <c r="AT416" s="79"/>
      <c r="AU416" s="79"/>
      <c r="AV416" s="79"/>
      <c r="AW416" s="79"/>
      <c r="AX416" s="79"/>
      <c r="AY416" s="79"/>
      <c r="AZ416" s="79"/>
      <c r="BA416">
        <v>3</v>
      </c>
      <c r="BB416" s="78" t="str">
        <f>REPLACE(INDEX(GroupVertices[Group],MATCH(Edges[[#This Row],[Vertex 1]],GroupVertices[Vertex],0)),1,1,"")</f>
        <v>1</v>
      </c>
      <c r="BC416" s="78" t="str">
        <f>REPLACE(INDEX(GroupVertices[Group],MATCH(Edges[[#This Row],[Vertex 2]],GroupVertices[Vertex],0)),1,1,"")</f>
        <v>4</v>
      </c>
      <c r="BD416" s="48"/>
      <c r="BE416" s="49"/>
      <c r="BF416" s="48"/>
      <c r="BG416" s="49"/>
      <c r="BH416" s="48"/>
      <c r="BI416" s="49"/>
      <c r="BJ416" s="48"/>
      <c r="BK416" s="49"/>
      <c r="BL416" s="48"/>
    </row>
    <row r="417" spans="1:64" ht="15">
      <c r="A417" s="64" t="s">
        <v>259</v>
      </c>
      <c r="B417" s="64" t="s">
        <v>258</v>
      </c>
      <c r="C417" s="65" t="s">
        <v>2931</v>
      </c>
      <c r="D417" s="66">
        <v>4.166666666666667</v>
      </c>
      <c r="E417" s="67" t="s">
        <v>136</v>
      </c>
      <c r="F417" s="68">
        <v>31.246376811594203</v>
      </c>
      <c r="G417" s="65"/>
      <c r="H417" s="69"/>
      <c r="I417" s="70"/>
      <c r="J417" s="70"/>
      <c r="K417" s="34" t="s">
        <v>66</v>
      </c>
      <c r="L417" s="77">
        <v>417</v>
      </c>
      <c r="M417" s="77"/>
      <c r="N417" s="72"/>
      <c r="O417" s="79" t="s">
        <v>331</v>
      </c>
      <c r="P417" s="81">
        <v>43600.54540509259</v>
      </c>
      <c r="Q417" s="79" t="s">
        <v>425</v>
      </c>
      <c r="R417" s="79"/>
      <c r="S417" s="79"/>
      <c r="T417" s="79" t="s">
        <v>616</v>
      </c>
      <c r="U417" s="83" t="s">
        <v>685</v>
      </c>
      <c r="V417" s="83" t="s">
        <v>685</v>
      </c>
      <c r="W417" s="81">
        <v>43600.54540509259</v>
      </c>
      <c r="X417" s="83" t="s">
        <v>918</v>
      </c>
      <c r="Y417" s="79"/>
      <c r="Z417" s="79"/>
      <c r="AA417" s="85" t="s">
        <v>1159</v>
      </c>
      <c r="AB417" s="79"/>
      <c r="AC417" s="79" t="b">
        <v>0</v>
      </c>
      <c r="AD417" s="79">
        <v>5</v>
      </c>
      <c r="AE417" s="85" t="s">
        <v>1243</v>
      </c>
      <c r="AF417" s="79" t="b">
        <v>0</v>
      </c>
      <c r="AG417" s="79" t="s">
        <v>1250</v>
      </c>
      <c r="AH417" s="79"/>
      <c r="AI417" s="85" t="s">
        <v>1243</v>
      </c>
      <c r="AJ417" s="79" t="b">
        <v>0</v>
      </c>
      <c r="AK417" s="79">
        <v>2</v>
      </c>
      <c r="AL417" s="85" t="s">
        <v>1243</v>
      </c>
      <c r="AM417" s="79" t="s">
        <v>1258</v>
      </c>
      <c r="AN417" s="79" t="b">
        <v>0</v>
      </c>
      <c r="AO417" s="85" t="s">
        <v>1159</v>
      </c>
      <c r="AP417" s="79" t="s">
        <v>176</v>
      </c>
      <c r="AQ417" s="79">
        <v>0</v>
      </c>
      <c r="AR417" s="79">
        <v>0</v>
      </c>
      <c r="AS417" s="79"/>
      <c r="AT417" s="79"/>
      <c r="AU417" s="79"/>
      <c r="AV417" s="79"/>
      <c r="AW417" s="79"/>
      <c r="AX417" s="79"/>
      <c r="AY417" s="79"/>
      <c r="AZ417" s="79"/>
      <c r="BA417">
        <v>3</v>
      </c>
      <c r="BB417" s="78" t="str">
        <f>REPLACE(INDEX(GroupVertices[Group],MATCH(Edges[[#This Row],[Vertex 1]],GroupVertices[Vertex],0)),1,1,"")</f>
        <v>1</v>
      </c>
      <c r="BC417" s="78" t="str">
        <f>REPLACE(INDEX(GroupVertices[Group],MATCH(Edges[[#This Row],[Vertex 2]],GroupVertices[Vertex],0)),1,1,"")</f>
        <v>4</v>
      </c>
      <c r="BD417" s="48"/>
      <c r="BE417" s="49"/>
      <c r="BF417" s="48"/>
      <c r="BG417" s="49"/>
      <c r="BH417" s="48"/>
      <c r="BI417" s="49"/>
      <c r="BJ417" s="48"/>
      <c r="BK417" s="49"/>
      <c r="BL417" s="48"/>
    </row>
    <row r="418" spans="1:64" ht="15">
      <c r="A418" s="64" t="s">
        <v>259</v>
      </c>
      <c r="B418" s="64" t="s">
        <v>279</v>
      </c>
      <c r="C418" s="65" t="s">
        <v>2931</v>
      </c>
      <c r="D418" s="66">
        <v>4.166666666666667</v>
      </c>
      <c r="E418" s="67" t="s">
        <v>136</v>
      </c>
      <c r="F418" s="68">
        <v>31.246376811594203</v>
      </c>
      <c r="G418" s="65"/>
      <c r="H418" s="69"/>
      <c r="I418" s="70"/>
      <c r="J418" s="70"/>
      <c r="K418" s="34" t="s">
        <v>65</v>
      </c>
      <c r="L418" s="77">
        <v>418</v>
      </c>
      <c r="M418" s="77"/>
      <c r="N418" s="72"/>
      <c r="O418" s="79" t="s">
        <v>331</v>
      </c>
      <c r="P418" s="81">
        <v>43600.44048611111</v>
      </c>
      <c r="Q418" s="79" t="s">
        <v>424</v>
      </c>
      <c r="R418" s="79"/>
      <c r="S418" s="79"/>
      <c r="T418" s="79" t="s">
        <v>616</v>
      </c>
      <c r="U418" s="83" t="s">
        <v>684</v>
      </c>
      <c r="V418" s="83" t="s">
        <v>684</v>
      </c>
      <c r="W418" s="81">
        <v>43600.44048611111</v>
      </c>
      <c r="X418" s="83" t="s">
        <v>917</v>
      </c>
      <c r="Y418" s="79"/>
      <c r="Z418" s="79"/>
      <c r="AA418" s="85" t="s">
        <v>1158</v>
      </c>
      <c r="AB418" s="79"/>
      <c r="AC418" s="79" t="b">
        <v>0</v>
      </c>
      <c r="AD418" s="79">
        <v>5</v>
      </c>
      <c r="AE418" s="85" t="s">
        <v>1243</v>
      </c>
      <c r="AF418" s="79" t="b">
        <v>0</v>
      </c>
      <c r="AG418" s="79" t="s">
        <v>1250</v>
      </c>
      <c r="AH418" s="79"/>
      <c r="AI418" s="85" t="s">
        <v>1243</v>
      </c>
      <c r="AJ418" s="79" t="b">
        <v>0</v>
      </c>
      <c r="AK418" s="79">
        <v>2</v>
      </c>
      <c r="AL418" s="85" t="s">
        <v>1243</v>
      </c>
      <c r="AM418" s="79" t="s">
        <v>1257</v>
      </c>
      <c r="AN418" s="79" t="b">
        <v>0</v>
      </c>
      <c r="AO418" s="85" t="s">
        <v>1158</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1</v>
      </c>
      <c r="BC418" s="78" t="str">
        <f>REPLACE(INDEX(GroupVertices[Group],MATCH(Edges[[#This Row],[Vertex 2]],GroupVertices[Vertex],0)),1,1,"")</f>
        <v>2</v>
      </c>
      <c r="BD418" s="48"/>
      <c r="BE418" s="49"/>
      <c r="BF418" s="48"/>
      <c r="BG418" s="49"/>
      <c r="BH418" s="48"/>
      <c r="BI418" s="49"/>
      <c r="BJ418" s="48"/>
      <c r="BK418" s="49"/>
      <c r="BL418" s="48"/>
    </row>
    <row r="419" spans="1:64" ht="15">
      <c r="A419" s="64" t="s">
        <v>259</v>
      </c>
      <c r="B419" s="64" t="s">
        <v>279</v>
      </c>
      <c r="C419" s="65" t="s">
        <v>2931</v>
      </c>
      <c r="D419" s="66">
        <v>4.166666666666667</v>
      </c>
      <c r="E419" s="67" t="s">
        <v>136</v>
      </c>
      <c r="F419" s="68">
        <v>31.246376811594203</v>
      </c>
      <c r="G419" s="65"/>
      <c r="H419" s="69"/>
      <c r="I419" s="70"/>
      <c r="J419" s="70"/>
      <c r="K419" s="34" t="s">
        <v>65</v>
      </c>
      <c r="L419" s="77">
        <v>419</v>
      </c>
      <c r="M419" s="77"/>
      <c r="N419" s="72"/>
      <c r="O419" s="79" t="s">
        <v>331</v>
      </c>
      <c r="P419" s="81">
        <v>43600.442974537036</v>
      </c>
      <c r="Q419" s="79" t="s">
        <v>419</v>
      </c>
      <c r="R419" s="79"/>
      <c r="S419" s="79"/>
      <c r="T419" s="79" t="s">
        <v>614</v>
      </c>
      <c r="U419" s="83" t="s">
        <v>679</v>
      </c>
      <c r="V419" s="83" t="s">
        <v>679</v>
      </c>
      <c r="W419" s="81">
        <v>43600.442974537036</v>
      </c>
      <c r="X419" s="83" t="s">
        <v>912</v>
      </c>
      <c r="Y419" s="79"/>
      <c r="Z419" s="79"/>
      <c r="AA419" s="85" t="s">
        <v>1153</v>
      </c>
      <c r="AB419" s="85" t="s">
        <v>1242</v>
      </c>
      <c r="AC419" s="79" t="b">
        <v>0</v>
      </c>
      <c r="AD419" s="79">
        <v>6</v>
      </c>
      <c r="AE419" s="85" t="s">
        <v>1249</v>
      </c>
      <c r="AF419" s="79" t="b">
        <v>0</v>
      </c>
      <c r="AG419" s="79" t="s">
        <v>1250</v>
      </c>
      <c r="AH419" s="79"/>
      <c r="AI419" s="85" t="s">
        <v>1243</v>
      </c>
      <c r="AJ419" s="79" t="b">
        <v>0</v>
      </c>
      <c r="AK419" s="79">
        <v>4</v>
      </c>
      <c r="AL419" s="85" t="s">
        <v>1243</v>
      </c>
      <c r="AM419" s="79" t="s">
        <v>1257</v>
      </c>
      <c r="AN419" s="79" t="b">
        <v>0</v>
      </c>
      <c r="AO419" s="85" t="s">
        <v>1242</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1</v>
      </c>
      <c r="BC419" s="78" t="str">
        <f>REPLACE(INDEX(GroupVertices[Group],MATCH(Edges[[#This Row],[Vertex 2]],GroupVertices[Vertex],0)),1,1,"")</f>
        <v>2</v>
      </c>
      <c r="BD419" s="48"/>
      <c r="BE419" s="49"/>
      <c r="BF419" s="48"/>
      <c r="BG419" s="49"/>
      <c r="BH419" s="48"/>
      <c r="BI419" s="49"/>
      <c r="BJ419" s="48"/>
      <c r="BK419" s="49"/>
      <c r="BL419" s="48"/>
    </row>
    <row r="420" spans="1:64" ht="15">
      <c r="A420" s="64" t="s">
        <v>259</v>
      </c>
      <c r="B420" s="64" t="s">
        <v>279</v>
      </c>
      <c r="C420" s="65" t="s">
        <v>2931</v>
      </c>
      <c r="D420" s="66">
        <v>4.166666666666667</v>
      </c>
      <c r="E420" s="67" t="s">
        <v>136</v>
      </c>
      <c r="F420" s="68">
        <v>31.246376811594203</v>
      </c>
      <c r="G420" s="65"/>
      <c r="H420" s="69"/>
      <c r="I420" s="70"/>
      <c r="J420" s="70"/>
      <c r="K420" s="34" t="s">
        <v>65</v>
      </c>
      <c r="L420" s="77">
        <v>420</v>
      </c>
      <c r="M420" s="77"/>
      <c r="N420" s="72"/>
      <c r="O420" s="79" t="s">
        <v>331</v>
      </c>
      <c r="P420" s="81">
        <v>43600.54540509259</v>
      </c>
      <c r="Q420" s="79" t="s">
        <v>425</v>
      </c>
      <c r="R420" s="79"/>
      <c r="S420" s="79"/>
      <c r="T420" s="79" t="s">
        <v>616</v>
      </c>
      <c r="U420" s="83" t="s">
        <v>685</v>
      </c>
      <c r="V420" s="83" t="s">
        <v>685</v>
      </c>
      <c r="W420" s="81">
        <v>43600.54540509259</v>
      </c>
      <c r="X420" s="83" t="s">
        <v>918</v>
      </c>
      <c r="Y420" s="79"/>
      <c r="Z420" s="79"/>
      <c r="AA420" s="85" t="s">
        <v>1159</v>
      </c>
      <c r="AB420" s="79"/>
      <c r="AC420" s="79" t="b">
        <v>0</v>
      </c>
      <c r="AD420" s="79">
        <v>5</v>
      </c>
      <c r="AE420" s="85" t="s">
        <v>1243</v>
      </c>
      <c r="AF420" s="79" t="b">
        <v>0</v>
      </c>
      <c r="AG420" s="79" t="s">
        <v>1250</v>
      </c>
      <c r="AH420" s="79"/>
      <c r="AI420" s="85" t="s">
        <v>1243</v>
      </c>
      <c r="AJ420" s="79" t="b">
        <v>0</v>
      </c>
      <c r="AK420" s="79">
        <v>2</v>
      </c>
      <c r="AL420" s="85" t="s">
        <v>1243</v>
      </c>
      <c r="AM420" s="79" t="s">
        <v>1258</v>
      </c>
      <c r="AN420" s="79" t="b">
        <v>0</v>
      </c>
      <c r="AO420" s="85" t="s">
        <v>1159</v>
      </c>
      <c r="AP420" s="79" t="s">
        <v>176</v>
      </c>
      <c r="AQ420" s="79">
        <v>0</v>
      </c>
      <c r="AR420" s="79">
        <v>0</v>
      </c>
      <c r="AS420" s="79"/>
      <c r="AT420" s="79"/>
      <c r="AU420" s="79"/>
      <c r="AV420" s="79"/>
      <c r="AW420" s="79"/>
      <c r="AX420" s="79"/>
      <c r="AY420" s="79"/>
      <c r="AZ420" s="79"/>
      <c r="BA420">
        <v>3</v>
      </c>
      <c r="BB420" s="78" t="str">
        <f>REPLACE(INDEX(GroupVertices[Group],MATCH(Edges[[#This Row],[Vertex 1]],GroupVertices[Vertex],0)),1,1,"")</f>
        <v>1</v>
      </c>
      <c r="BC420" s="78" t="str">
        <f>REPLACE(INDEX(GroupVertices[Group],MATCH(Edges[[#This Row],[Vertex 2]],GroupVertices[Vertex],0)),1,1,"")</f>
        <v>2</v>
      </c>
      <c r="BD420" s="48"/>
      <c r="BE420" s="49"/>
      <c r="BF420" s="48"/>
      <c r="BG420" s="49"/>
      <c r="BH420" s="48"/>
      <c r="BI420" s="49"/>
      <c r="BJ420" s="48"/>
      <c r="BK420" s="49"/>
      <c r="BL420" s="48"/>
    </row>
    <row r="421" spans="1:64" ht="15">
      <c r="A421" s="64" t="s">
        <v>259</v>
      </c>
      <c r="B421" s="64" t="s">
        <v>278</v>
      </c>
      <c r="C421" s="65" t="s">
        <v>2931</v>
      </c>
      <c r="D421" s="66">
        <v>4.75</v>
      </c>
      <c r="E421" s="67" t="s">
        <v>136</v>
      </c>
      <c r="F421" s="68">
        <v>30.869565217391305</v>
      </c>
      <c r="G421" s="65"/>
      <c r="H421" s="69"/>
      <c r="I421" s="70"/>
      <c r="J421" s="70"/>
      <c r="K421" s="34" t="s">
        <v>65</v>
      </c>
      <c r="L421" s="77">
        <v>421</v>
      </c>
      <c r="M421" s="77"/>
      <c r="N421" s="72"/>
      <c r="O421" s="79" t="s">
        <v>331</v>
      </c>
      <c r="P421" s="81">
        <v>43600.38576388889</v>
      </c>
      <c r="Q421" s="79" t="s">
        <v>426</v>
      </c>
      <c r="R421" s="79"/>
      <c r="S421" s="79"/>
      <c r="T421" s="79" t="s">
        <v>617</v>
      </c>
      <c r="U421" s="83" t="s">
        <v>686</v>
      </c>
      <c r="V421" s="83" t="s">
        <v>686</v>
      </c>
      <c r="W421" s="81">
        <v>43600.38576388889</v>
      </c>
      <c r="X421" s="83" t="s">
        <v>919</v>
      </c>
      <c r="Y421" s="79"/>
      <c r="Z421" s="79"/>
      <c r="AA421" s="85" t="s">
        <v>1160</v>
      </c>
      <c r="AB421" s="79"/>
      <c r="AC421" s="79" t="b">
        <v>0</v>
      </c>
      <c r="AD421" s="79">
        <v>2</v>
      </c>
      <c r="AE421" s="85" t="s">
        <v>1243</v>
      </c>
      <c r="AF421" s="79" t="b">
        <v>0</v>
      </c>
      <c r="AG421" s="79" t="s">
        <v>1250</v>
      </c>
      <c r="AH421" s="79"/>
      <c r="AI421" s="85" t="s">
        <v>1243</v>
      </c>
      <c r="AJ421" s="79" t="b">
        <v>0</v>
      </c>
      <c r="AK421" s="79">
        <v>0</v>
      </c>
      <c r="AL421" s="85" t="s">
        <v>1243</v>
      </c>
      <c r="AM421" s="79" t="s">
        <v>1257</v>
      </c>
      <c r="AN421" s="79" t="b">
        <v>0</v>
      </c>
      <c r="AO421" s="85" t="s">
        <v>1160</v>
      </c>
      <c r="AP421" s="79" t="s">
        <v>176</v>
      </c>
      <c r="AQ421" s="79">
        <v>0</v>
      </c>
      <c r="AR421" s="79">
        <v>0</v>
      </c>
      <c r="AS421" s="79"/>
      <c r="AT421" s="79"/>
      <c r="AU421" s="79"/>
      <c r="AV421" s="79"/>
      <c r="AW421" s="79"/>
      <c r="AX421" s="79"/>
      <c r="AY421" s="79"/>
      <c r="AZ421" s="79"/>
      <c r="BA421">
        <v>4</v>
      </c>
      <c r="BB421" s="78" t="str">
        <f>REPLACE(INDEX(GroupVertices[Group],MATCH(Edges[[#This Row],[Vertex 1]],GroupVertices[Vertex],0)),1,1,"")</f>
        <v>1</v>
      </c>
      <c r="BC421" s="78" t="str">
        <f>REPLACE(INDEX(GroupVertices[Group],MATCH(Edges[[#This Row],[Vertex 2]],GroupVertices[Vertex],0)),1,1,"")</f>
        <v>2</v>
      </c>
      <c r="BD421" s="48"/>
      <c r="BE421" s="49"/>
      <c r="BF421" s="48"/>
      <c r="BG421" s="49"/>
      <c r="BH421" s="48"/>
      <c r="BI421" s="49"/>
      <c r="BJ421" s="48"/>
      <c r="BK421" s="49"/>
      <c r="BL421" s="48"/>
    </row>
    <row r="422" spans="1:64" ht="15">
      <c r="A422" s="64" t="s">
        <v>259</v>
      </c>
      <c r="B422" s="64" t="s">
        <v>278</v>
      </c>
      <c r="C422" s="65" t="s">
        <v>2931</v>
      </c>
      <c r="D422" s="66">
        <v>4.75</v>
      </c>
      <c r="E422" s="67" t="s">
        <v>136</v>
      </c>
      <c r="F422" s="68">
        <v>30.869565217391305</v>
      </c>
      <c r="G422" s="65"/>
      <c r="H422" s="69"/>
      <c r="I422" s="70"/>
      <c r="J422" s="70"/>
      <c r="K422" s="34" t="s">
        <v>65</v>
      </c>
      <c r="L422" s="77">
        <v>422</v>
      </c>
      <c r="M422" s="77"/>
      <c r="N422" s="72"/>
      <c r="O422" s="79" t="s">
        <v>331</v>
      </c>
      <c r="P422" s="81">
        <v>43600.44048611111</v>
      </c>
      <c r="Q422" s="79" t="s">
        <v>424</v>
      </c>
      <c r="R422" s="79"/>
      <c r="S422" s="79"/>
      <c r="T422" s="79" t="s">
        <v>616</v>
      </c>
      <c r="U422" s="83" t="s">
        <v>684</v>
      </c>
      <c r="V422" s="83" t="s">
        <v>684</v>
      </c>
      <c r="W422" s="81">
        <v>43600.44048611111</v>
      </c>
      <c r="X422" s="83" t="s">
        <v>917</v>
      </c>
      <c r="Y422" s="79"/>
      <c r="Z422" s="79"/>
      <c r="AA422" s="85" t="s">
        <v>1158</v>
      </c>
      <c r="AB422" s="79"/>
      <c r="AC422" s="79" t="b">
        <v>0</v>
      </c>
      <c r="AD422" s="79">
        <v>5</v>
      </c>
      <c r="AE422" s="85" t="s">
        <v>1243</v>
      </c>
      <c r="AF422" s="79" t="b">
        <v>0</v>
      </c>
      <c r="AG422" s="79" t="s">
        <v>1250</v>
      </c>
      <c r="AH422" s="79"/>
      <c r="AI422" s="85" t="s">
        <v>1243</v>
      </c>
      <c r="AJ422" s="79" t="b">
        <v>0</v>
      </c>
      <c r="AK422" s="79">
        <v>2</v>
      </c>
      <c r="AL422" s="85" t="s">
        <v>1243</v>
      </c>
      <c r="AM422" s="79" t="s">
        <v>1257</v>
      </c>
      <c r="AN422" s="79" t="b">
        <v>0</v>
      </c>
      <c r="AO422" s="85" t="s">
        <v>1158</v>
      </c>
      <c r="AP422" s="79" t="s">
        <v>176</v>
      </c>
      <c r="AQ422" s="79">
        <v>0</v>
      </c>
      <c r="AR422" s="79">
        <v>0</v>
      </c>
      <c r="AS422" s="79"/>
      <c r="AT422" s="79"/>
      <c r="AU422" s="79"/>
      <c r="AV422" s="79"/>
      <c r="AW422" s="79"/>
      <c r="AX422" s="79"/>
      <c r="AY422" s="79"/>
      <c r="AZ422" s="79"/>
      <c r="BA422">
        <v>4</v>
      </c>
      <c r="BB422" s="78" t="str">
        <f>REPLACE(INDEX(GroupVertices[Group],MATCH(Edges[[#This Row],[Vertex 1]],GroupVertices[Vertex],0)),1,1,"")</f>
        <v>1</v>
      </c>
      <c r="BC422" s="78" t="str">
        <f>REPLACE(INDEX(GroupVertices[Group],MATCH(Edges[[#This Row],[Vertex 2]],GroupVertices[Vertex],0)),1,1,"")</f>
        <v>2</v>
      </c>
      <c r="BD422" s="48"/>
      <c r="BE422" s="49"/>
      <c r="BF422" s="48"/>
      <c r="BG422" s="49"/>
      <c r="BH422" s="48"/>
      <c r="BI422" s="49"/>
      <c r="BJ422" s="48"/>
      <c r="BK422" s="49"/>
      <c r="BL422" s="48"/>
    </row>
    <row r="423" spans="1:64" ht="15">
      <c r="A423" s="64" t="s">
        <v>259</v>
      </c>
      <c r="B423" s="64" t="s">
        <v>278</v>
      </c>
      <c r="C423" s="65" t="s">
        <v>2931</v>
      </c>
      <c r="D423" s="66">
        <v>4.75</v>
      </c>
      <c r="E423" s="67" t="s">
        <v>136</v>
      </c>
      <c r="F423" s="68">
        <v>30.869565217391305</v>
      </c>
      <c r="G423" s="65"/>
      <c r="H423" s="69"/>
      <c r="I423" s="70"/>
      <c r="J423" s="70"/>
      <c r="K423" s="34" t="s">
        <v>65</v>
      </c>
      <c r="L423" s="77">
        <v>423</v>
      </c>
      <c r="M423" s="77"/>
      <c r="N423" s="72"/>
      <c r="O423" s="79" t="s">
        <v>331</v>
      </c>
      <c r="P423" s="81">
        <v>43600.442974537036</v>
      </c>
      <c r="Q423" s="79" t="s">
        <v>419</v>
      </c>
      <c r="R423" s="79"/>
      <c r="S423" s="79"/>
      <c r="T423" s="79" t="s">
        <v>614</v>
      </c>
      <c r="U423" s="83" t="s">
        <v>679</v>
      </c>
      <c r="V423" s="83" t="s">
        <v>679</v>
      </c>
      <c r="W423" s="81">
        <v>43600.442974537036</v>
      </c>
      <c r="X423" s="83" t="s">
        <v>912</v>
      </c>
      <c r="Y423" s="79"/>
      <c r="Z423" s="79"/>
      <c r="AA423" s="85" t="s">
        <v>1153</v>
      </c>
      <c r="AB423" s="85" t="s">
        <v>1242</v>
      </c>
      <c r="AC423" s="79" t="b">
        <v>0</v>
      </c>
      <c r="AD423" s="79">
        <v>6</v>
      </c>
      <c r="AE423" s="85" t="s">
        <v>1249</v>
      </c>
      <c r="AF423" s="79" t="b">
        <v>0</v>
      </c>
      <c r="AG423" s="79" t="s">
        <v>1250</v>
      </c>
      <c r="AH423" s="79"/>
      <c r="AI423" s="85" t="s">
        <v>1243</v>
      </c>
      <c r="AJ423" s="79" t="b">
        <v>0</v>
      </c>
      <c r="AK423" s="79">
        <v>4</v>
      </c>
      <c r="AL423" s="85" t="s">
        <v>1243</v>
      </c>
      <c r="AM423" s="79" t="s">
        <v>1257</v>
      </c>
      <c r="AN423" s="79" t="b">
        <v>0</v>
      </c>
      <c r="AO423" s="85" t="s">
        <v>1242</v>
      </c>
      <c r="AP423" s="79" t="s">
        <v>176</v>
      </c>
      <c r="AQ423" s="79">
        <v>0</v>
      </c>
      <c r="AR423" s="79">
        <v>0</v>
      </c>
      <c r="AS423" s="79"/>
      <c r="AT423" s="79"/>
      <c r="AU423" s="79"/>
      <c r="AV423" s="79"/>
      <c r="AW423" s="79"/>
      <c r="AX423" s="79"/>
      <c r="AY423" s="79"/>
      <c r="AZ423" s="79"/>
      <c r="BA423">
        <v>4</v>
      </c>
      <c r="BB423" s="78" t="str">
        <f>REPLACE(INDEX(GroupVertices[Group],MATCH(Edges[[#This Row],[Vertex 1]],GroupVertices[Vertex],0)),1,1,"")</f>
        <v>1</v>
      </c>
      <c r="BC423" s="78" t="str">
        <f>REPLACE(INDEX(GroupVertices[Group],MATCH(Edges[[#This Row],[Vertex 2]],GroupVertices[Vertex],0)),1,1,"")</f>
        <v>2</v>
      </c>
      <c r="BD423" s="48"/>
      <c r="BE423" s="49"/>
      <c r="BF423" s="48"/>
      <c r="BG423" s="49"/>
      <c r="BH423" s="48"/>
      <c r="BI423" s="49"/>
      <c r="BJ423" s="48"/>
      <c r="BK423" s="49"/>
      <c r="BL423" s="48"/>
    </row>
    <row r="424" spans="1:64" ht="15">
      <c r="A424" s="64" t="s">
        <v>259</v>
      </c>
      <c r="B424" s="64" t="s">
        <v>278</v>
      </c>
      <c r="C424" s="65" t="s">
        <v>2931</v>
      </c>
      <c r="D424" s="66">
        <v>4.75</v>
      </c>
      <c r="E424" s="67" t="s">
        <v>136</v>
      </c>
      <c r="F424" s="68">
        <v>30.869565217391305</v>
      </c>
      <c r="G424" s="65"/>
      <c r="H424" s="69"/>
      <c r="I424" s="70"/>
      <c r="J424" s="70"/>
      <c r="K424" s="34" t="s">
        <v>65</v>
      </c>
      <c r="L424" s="77">
        <v>424</v>
      </c>
      <c r="M424" s="77"/>
      <c r="N424" s="72"/>
      <c r="O424" s="79" t="s">
        <v>331</v>
      </c>
      <c r="P424" s="81">
        <v>43600.54540509259</v>
      </c>
      <c r="Q424" s="79" t="s">
        <v>425</v>
      </c>
      <c r="R424" s="79"/>
      <c r="S424" s="79"/>
      <c r="T424" s="79" t="s">
        <v>616</v>
      </c>
      <c r="U424" s="83" t="s">
        <v>685</v>
      </c>
      <c r="V424" s="83" t="s">
        <v>685</v>
      </c>
      <c r="W424" s="81">
        <v>43600.54540509259</v>
      </c>
      <c r="X424" s="83" t="s">
        <v>918</v>
      </c>
      <c r="Y424" s="79"/>
      <c r="Z424" s="79"/>
      <c r="AA424" s="85" t="s">
        <v>1159</v>
      </c>
      <c r="AB424" s="79"/>
      <c r="AC424" s="79" t="b">
        <v>0</v>
      </c>
      <c r="AD424" s="79">
        <v>5</v>
      </c>
      <c r="AE424" s="85" t="s">
        <v>1243</v>
      </c>
      <c r="AF424" s="79" t="b">
        <v>0</v>
      </c>
      <c r="AG424" s="79" t="s">
        <v>1250</v>
      </c>
      <c r="AH424" s="79"/>
      <c r="AI424" s="85" t="s">
        <v>1243</v>
      </c>
      <c r="AJ424" s="79" t="b">
        <v>0</v>
      </c>
      <c r="AK424" s="79">
        <v>2</v>
      </c>
      <c r="AL424" s="85" t="s">
        <v>1243</v>
      </c>
      <c r="AM424" s="79" t="s">
        <v>1258</v>
      </c>
      <c r="AN424" s="79" t="b">
        <v>0</v>
      </c>
      <c r="AO424" s="85" t="s">
        <v>1159</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1</v>
      </c>
      <c r="BC424" s="78" t="str">
        <f>REPLACE(INDEX(GroupVertices[Group],MATCH(Edges[[#This Row],[Vertex 2]],GroupVertices[Vertex],0)),1,1,"")</f>
        <v>2</v>
      </c>
      <c r="BD424" s="48"/>
      <c r="BE424" s="49"/>
      <c r="BF424" s="48"/>
      <c r="BG424" s="49"/>
      <c r="BH424" s="48"/>
      <c r="BI424" s="49"/>
      <c r="BJ424" s="48"/>
      <c r="BK424" s="49"/>
      <c r="BL424" s="48"/>
    </row>
    <row r="425" spans="1:64" ht="15">
      <c r="A425" s="64" t="s">
        <v>259</v>
      </c>
      <c r="B425" s="64" t="s">
        <v>274</v>
      </c>
      <c r="C425" s="65" t="s">
        <v>2931</v>
      </c>
      <c r="D425" s="66">
        <v>4.166666666666667</v>
      </c>
      <c r="E425" s="67" t="s">
        <v>136</v>
      </c>
      <c r="F425" s="68">
        <v>31.246376811594203</v>
      </c>
      <c r="G425" s="65"/>
      <c r="H425" s="69"/>
      <c r="I425" s="70"/>
      <c r="J425" s="70"/>
      <c r="K425" s="34" t="s">
        <v>65</v>
      </c>
      <c r="L425" s="77">
        <v>425</v>
      </c>
      <c r="M425" s="77"/>
      <c r="N425" s="72"/>
      <c r="O425" s="79" t="s">
        <v>331</v>
      </c>
      <c r="P425" s="81">
        <v>43593.59417824074</v>
      </c>
      <c r="Q425" s="79" t="s">
        <v>379</v>
      </c>
      <c r="R425" s="79" t="s">
        <v>506</v>
      </c>
      <c r="S425" s="79" t="s">
        <v>558</v>
      </c>
      <c r="T425" s="79" t="s">
        <v>594</v>
      </c>
      <c r="U425" s="79"/>
      <c r="V425" s="83" t="s">
        <v>749</v>
      </c>
      <c r="W425" s="81">
        <v>43593.59417824074</v>
      </c>
      <c r="X425" s="83" t="s">
        <v>842</v>
      </c>
      <c r="Y425" s="79"/>
      <c r="Z425" s="79"/>
      <c r="AA425" s="85" t="s">
        <v>1083</v>
      </c>
      <c r="AB425" s="79"/>
      <c r="AC425" s="79" t="b">
        <v>0</v>
      </c>
      <c r="AD425" s="79">
        <v>8</v>
      </c>
      <c r="AE425" s="85" t="s">
        <v>1243</v>
      </c>
      <c r="AF425" s="79" t="b">
        <v>0</v>
      </c>
      <c r="AG425" s="79" t="s">
        <v>1250</v>
      </c>
      <c r="AH425" s="79"/>
      <c r="AI425" s="85" t="s">
        <v>1243</v>
      </c>
      <c r="AJ425" s="79" t="b">
        <v>0</v>
      </c>
      <c r="AK425" s="79">
        <v>5</v>
      </c>
      <c r="AL425" s="85" t="s">
        <v>1243</v>
      </c>
      <c r="AM425" s="79" t="s">
        <v>1258</v>
      </c>
      <c r="AN425" s="79" t="b">
        <v>0</v>
      </c>
      <c r="AO425" s="85" t="s">
        <v>1083</v>
      </c>
      <c r="AP425" s="79" t="s">
        <v>176</v>
      </c>
      <c r="AQ425" s="79">
        <v>0</v>
      </c>
      <c r="AR425" s="79">
        <v>0</v>
      </c>
      <c r="AS425" s="79"/>
      <c r="AT425" s="79"/>
      <c r="AU425" s="79"/>
      <c r="AV425" s="79"/>
      <c r="AW425" s="79"/>
      <c r="AX425" s="79"/>
      <c r="AY425" s="79"/>
      <c r="AZ425" s="79"/>
      <c r="BA425">
        <v>3</v>
      </c>
      <c r="BB425" s="78" t="str">
        <f>REPLACE(INDEX(GroupVertices[Group],MATCH(Edges[[#This Row],[Vertex 1]],GroupVertices[Vertex],0)),1,1,"")</f>
        <v>1</v>
      </c>
      <c r="BC425" s="78" t="str">
        <f>REPLACE(INDEX(GroupVertices[Group],MATCH(Edges[[#This Row],[Vertex 2]],GroupVertices[Vertex],0)),1,1,"")</f>
        <v>2</v>
      </c>
      <c r="BD425" s="48"/>
      <c r="BE425" s="49"/>
      <c r="BF425" s="48"/>
      <c r="BG425" s="49"/>
      <c r="BH425" s="48"/>
      <c r="BI425" s="49"/>
      <c r="BJ425" s="48"/>
      <c r="BK425" s="49"/>
      <c r="BL425" s="48"/>
    </row>
    <row r="426" spans="1:64" ht="15">
      <c r="A426" s="64" t="s">
        <v>259</v>
      </c>
      <c r="B426" s="64" t="s">
        <v>274</v>
      </c>
      <c r="C426" s="65" t="s">
        <v>2931</v>
      </c>
      <c r="D426" s="66">
        <v>4.166666666666667</v>
      </c>
      <c r="E426" s="67" t="s">
        <v>136</v>
      </c>
      <c r="F426" s="68">
        <v>31.246376811594203</v>
      </c>
      <c r="G426" s="65"/>
      <c r="H426" s="69"/>
      <c r="I426" s="70"/>
      <c r="J426" s="70"/>
      <c r="K426" s="34" t="s">
        <v>65</v>
      </c>
      <c r="L426" s="77">
        <v>426</v>
      </c>
      <c r="M426" s="77"/>
      <c r="N426" s="72"/>
      <c r="O426" s="79" t="s">
        <v>331</v>
      </c>
      <c r="P426" s="81">
        <v>43600.442974537036</v>
      </c>
      <c r="Q426" s="79" t="s">
        <v>419</v>
      </c>
      <c r="R426" s="79"/>
      <c r="S426" s="79"/>
      <c r="T426" s="79" t="s">
        <v>614</v>
      </c>
      <c r="U426" s="83" t="s">
        <v>679</v>
      </c>
      <c r="V426" s="83" t="s">
        <v>679</v>
      </c>
      <c r="W426" s="81">
        <v>43600.442974537036</v>
      </c>
      <c r="X426" s="83" t="s">
        <v>912</v>
      </c>
      <c r="Y426" s="79"/>
      <c r="Z426" s="79"/>
      <c r="AA426" s="85" t="s">
        <v>1153</v>
      </c>
      <c r="AB426" s="85" t="s">
        <v>1242</v>
      </c>
      <c r="AC426" s="79" t="b">
        <v>0</v>
      </c>
      <c r="AD426" s="79">
        <v>6</v>
      </c>
      <c r="AE426" s="85" t="s">
        <v>1249</v>
      </c>
      <c r="AF426" s="79" t="b">
        <v>0</v>
      </c>
      <c r="AG426" s="79" t="s">
        <v>1250</v>
      </c>
      <c r="AH426" s="79"/>
      <c r="AI426" s="85" t="s">
        <v>1243</v>
      </c>
      <c r="AJ426" s="79" t="b">
        <v>0</v>
      </c>
      <c r="AK426" s="79">
        <v>4</v>
      </c>
      <c r="AL426" s="85" t="s">
        <v>1243</v>
      </c>
      <c r="AM426" s="79" t="s">
        <v>1257</v>
      </c>
      <c r="AN426" s="79" t="b">
        <v>0</v>
      </c>
      <c r="AO426" s="85" t="s">
        <v>1242</v>
      </c>
      <c r="AP426" s="79" t="s">
        <v>176</v>
      </c>
      <c r="AQ426" s="79">
        <v>0</v>
      </c>
      <c r="AR426" s="79">
        <v>0</v>
      </c>
      <c r="AS426" s="79"/>
      <c r="AT426" s="79"/>
      <c r="AU426" s="79"/>
      <c r="AV426" s="79"/>
      <c r="AW426" s="79"/>
      <c r="AX426" s="79"/>
      <c r="AY426" s="79"/>
      <c r="AZ426" s="79"/>
      <c r="BA426">
        <v>3</v>
      </c>
      <c r="BB426" s="78" t="str">
        <f>REPLACE(INDEX(GroupVertices[Group],MATCH(Edges[[#This Row],[Vertex 1]],GroupVertices[Vertex],0)),1,1,"")</f>
        <v>1</v>
      </c>
      <c r="BC426" s="78" t="str">
        <f>REPLACE(INDEX(GroupVertices[Group],MATCH(Edges[[#This Row],[Vertex 2]],GroupVertices[Vertex],0)),1,1,"")</f>
        <v>2</v>
      </c>
      <c r="BD426" s="48"/>
      <c r="BE426" s="49"/>
      <c r="BF426" s="48"/>
      <c r="BG426" s="49"/>
      <c r="BH426" s="48"/>
      <c r="BI426" s="49"/>
      <c r="BJ426" s="48"/>
      <c r="BK426" s="49"/>
      <c r="BL426" s="48"/>
    </row>
    <row r="427" spans="1:64" ht="15">
      <c r="A427" s="64" t="s">
        <v>259</v>
      </c>
      <c r="B427" s="64" t="s">
        <v>274</v>
      </c>
      <c r="C427" s="65" t="s">
        <v>2931</v>
      </c>
      <c r="D427" s="66">
        <v>4.166666666666667</v>
      </c>
      <c r="E427" s="67" t="s">
        <v>136</v>
      </c>
      <c r="F427" s="68">
        <v>31.246376811594203</v>
      </c>
      <c r="G427" s="65"/>
      <c r="H427" s="69"/>
      <c r="I427" s="70"/>
      <c r="J427" s="70"/>
      <c r="K427" s="34" t="s">
        <v>65</v>
      </c>
      <c r="L427" s="77">
        <v>427</v>
      </c>
      <c r="M427" s="77"/>
      <c r="N427" s="72"/>
      <c r="O427" s="79" t="s">
        <v>331</v>
      </c>
      <c r="P427" s="81">
        <v>43600.54540509259</v>
      </c>
      <c r="Q427" s="79" t="s">
        <v>425</v>
      </c>
      <c r="R427" s="79"/>
      <c r="S427" s="79"/>
      <c r="T427" s="79" t="s">
        <v>616</v>
      </c>
      <c r="U427" s="83" t="s">
        <v>685</v>
      </c>
      <c r="V427" s="83" t="s">
        <v>685</v>
      </c>
      <c r="W427" s="81">
        <v>43600.54540509259</v>
      </c>
      <c r="X427" s="83" t="s">
        <v>918</v>
      </c>
      <c r="Y427" s="79"/>
      <c r="Z427" s="79"/>
      <c r="AA427" s="85" t="s">
        <v>1159</v>
      </c>
      <c r="AB427" s="79"/>
      <c r="AC427" s="79" t="b">
        <v>0</v>
      </c>
      <c r="AD427" s="79">
        <v>5</v>
      </c>
      <c r="AE427" s="85" t="s">
        <v>1243</v>
      </c>
      <c r="AF427" s="79" t="b">
        <v>0</v>
      </c>
      <c r="AG427" s="79" t="s">
        <v>1250</v>
      </c>
      <c r="AH427" s="79"/>
      <c r="AI427" s="85" t="s">
        <v>1243</v>
      </c>
      <c r="AJ427" s="79" t="b">
        <v>0</v>
      </c>
      <c r="AK427" s="79">
        <v>2</v>
      </c>
      <c r="AL427" s="85" t="s">
        <v>1243</v>
      </c>
      <c r="AM427" s="79" t="s">
        <v>1258</v>
      </c>
      <c r="AN427" s="79" t="b">
        <v>0</v>
      </c>
      <c r="AO427" s="85" t="s">
        <v>1159</v>
      </c>
      <c r="AP427" s="79" t="s">
        <v>176</v>
      </c>
      <c r="AQ427" s="79">
        <v>0</v>
      </c>
      <c r="AR427" s="79">
        <v>0</v>
      </c>
      <c r="AS427" s="79"/>
      <c r="AT427" s="79"/>
      <c r="AU427" s="79"/>
      <c r="AV427" s="79"/>
      <c r="AW427" s="79"/>
      <c r="AX427" s="79"/>
      <c r="AY427" s="79"/>
      <c r="AZ427" s="79"/>
      <c r="BA427">
        <v>3</v>
      </c>
      <c r="BB427" s="78" t="str">
        <f>REPLACE(INDEX(GroupVertices[Group],MATCH(Edges[[#This Row],[Vertex 1]],GroupVertices[Vertex],0)),1,1,"")</f>
        <v>1</v>
      </c>
      <c r="BC427" s="78" t="str">
        <f>REPLACE(INDEX(GroupVertices[Group],MATCH(Edges[[#This Row],[Vertex 2]],GroupVertices[Vertex],0)),1,1,"")</f>
        <v>2</v>
      </c>
      <c r="BD427" s="48"/>
      <c r="BE427" s="49"/>
      <c r="BF427" s="48"/>
      <c r="BG427" s="49"/>
      <c r="BH427" s="48"/>
      <c r="BI427" s="49"/>
      <c r="BJ427" s="48"/>
      <c r="BK427" s="49"/>
      <c r="BL427" s="48"/>
    </row>
    <row r="428" spans="1:64" ht="15">
      <c r="A428" s="64" t="s">
        <v>259</v>
      </c>
      <c r="B428" s="64" t="s">
        <v>275</v>
      </c>
      <c r="C428" s="65" t="s">
        <v>2928</v>
      </c>
      <c r="D428" s="66">
        <v>3.5833333333333335</v>
      </c>
      <c r="E428" s="67" t="s">
        <v>136</v>
      </c>
      <c r="F428" s="68">
        <v>31.6231884057971</v>
      </c>
      <c r="G428" s="65"/>
      <c r="H428" s="69"/>
      <c r="I428" s="70"/>
      <c r="J428" s="70"/>
      <c r="K428" s="34" t="s">
        <v>65</v>
      </c>
      <c r="L428" s="77">
        <v>428</v>
      </c>
      <c r="M428" s="77"/>
      <c r="N428" s="72"/>
      <c r="O428" s="79" t="s">
        <v>331</v>
      </c>
      <c r="P428" s="81">
        <v>43600.442974537036</v>
      </c>
      <c r="Q428" s="79" t="s">
        <v>419</v>
      </c>
      <c r="R428" s="79"/>
      <c r="S428" s="79"/>
      <c r="T428" s="79" t="s">
        <v>614</v>
      </c>
      <c r="U428" s="83" t="s">
        <v>679</v>
      </c>
      <c r="V428" s="83" t="s">
        <v>679</v>
      </c>
      <c r="W428" s="81">
        <v>43600.442974537036</v>
      </c>
      <c r="X428" s="83" t="s">
        <v>912</v>
      </c>
      <c r="Y428" s="79"/>
      <c r="Z428" s="79"/>
      <c r="AA428" s="85" t="s">
        <v>1153</v>
      </c>
      <c r="AB428" s="85" t="s">
        <v>1242</v>
      </c>
      <c r="AC428" s="79" t="b">
        <v>0</v>
      </c>
      <c r="AD428" s="79">
        <v>6</v>
      </c>
      <c r="AE428" s="85" t="s">
        <v>1249</v>
      </c>
      <c r="AF428" s="79" t="b">
        <v>0</v>
      </c>
      <c r="AG428" s="79" t="s">
        <v>1250</v>
      </c>
      <c r="AH428" s="79"/>
      <c r="AI428" s="85" t="s">
        <v>1243</v>
      </c>
      <c r="AJ428" s="79" t="b">
        <v>0</v>
      </c>
      <c r="AK428" s="79">
        <v>4</v>
      </c>
      <c r="AL428" s="85" t="s">
        <v>1243</v>
      </c>
      <c r="AM428" s="79" t="s">
        <v>1257</v>
      </c>
      <c r="AN428" s="79" t="b">
        <v>0</v>
      </c>
      <c r="AO428" s="85" t="s">
        <v>1242</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2</v>
      </c>
      <c r="BD428" s="48"/>
      <c r="BE428" s="49"/>
      <c r="BF428" s="48"/>
      <c r="BG428" s="49"/>
      <c r="BH428" s="48"/>
      <c r="BI428" s="49"/>
      <c r="BJ428" s="48"/>
      <c r="BK428" s="49"/>
      <c r="BL428" s="48"/>
    </row>
    <row r="429" spans="1:64" ht="15">
      <c r="A429" s="64" t="s">
        <v>259</v>
      </c>
      <c r="B429" s="64" t="s">
        <v>275</v>
      </c>
      <c r="C429" s="65" t="s">
        <v>2928</v>
      </c>
      <c r="D429" s="66">
        <v>3.5833333333333335</v>
      </c>
      <c r="E429" s="67" t="s">
        <v>136</v>
      </c>
      <c r="F429" s="68">
        <v>31.6231884057971</v>
      </c>
      <c r="G429" s="65"/>
      <c r="H429" s="69"/>
      <c r="I429" s="70"/>
      <c r="J429" s="70"/>
      <c r="K429" s="34" t="s">
        <v>65</v>
      </c>
      <c r="L429" s="77">
        <v>429</v>
      </c>
      <c r="M429" s="77"/>
      <c r="N429" s="72"/>
      <c r="O429" s="79" t="s">
        <v>331</v>
      </c>
      <c r="P429" s="81">
        <v>43600.54540509259</v>
      </c>
      <c r="Q429" s="79" t="s">
        <v>425</v>
      </c>
      <c r="R429" s="79"/>
      <c r="S429" s="79"/>
      <c r="T429" s="79" t="s">
        <v>616</v>
      </c>
      <c r="U429" s="83" t="s">
        <v>685</v>
      </c>
      <c r="V429" s="83" t="s">
        <v>685</v>
      </c>
      <c r="W429" s="81">
        <v>43600.54540509259</v>
      </c>
      <c r="X429" s="83" t="s">
        <v>918</v>
      </c>
      <c r="Y429" s="79"/>
      <c r="Z429" s="79"/>
      <c r="AA429" s="85" t="s">
        <v>1159</v>
      </c>
      <c r="AB429" s="79"/>
      <c r="AC429" s="79" t="b">
        <v>0</v>
      </c>
      <c r="AD429" s="79">
        <v>5</v>
      </c>
      <c r="AE429" s="85" t="s">
        <v>1243</v>
      </c>
      <c r="AF429" s="79" t="b">
        <v>0</v>
      </c>
      <c r="AG429" s="79" t="s">
        <v>1250</v>
      </c>
      <c r="AH429" s="79"/>
      <c r="AI429" s="85" t="s">
        <v>1243</v>
      </c>
      <c r="AJ429" s="79" t="b">
        <v>0</v>
      </c>
      <c r="AK429" s="79">
        <v>2</v>
      </c>
      <c r="AL429" s="85" t="s">
        <v>1243</v>
      </c>
      <c r="AM429" s="79" t="s">
        <v>1258</v>
      </c>
      <c r="AN429" s="79" t="b">
        <v>0</v>
      </c>
      <c r="AO429" s="85" t="s">
        <v>1159</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1</v>
      </c>
      <c r="BC429" s="78" t="str">
        <f>REPLACE(INDEX(GroupVertices[Group],MATCH(Edges[[#This Row],[Vertex 2]],GroupVertices[Vertex],0)),1,1,"")</f>
        <v>2</v>
      </c>
      <c r="BD429" s="48"/>
      <c r="BE429" s="49"/>
      <c r="BF429" s="48"/>
      <c r="BG429" s="49"/>
      <c r="BH429" s="48"/>
      <c r="BI429" s="49"/>
      <c r="BJ429" s="48"/>
      <c r="BK429" s="49"/>
      <c r="BL429" s="48"/>
    </row>
    <row r="430" spans="1:64" ht="15">
      <c r="A430" s="64" t="s">
        <v>259</v>
      </c>
      <c r="B430" s="64" t="s">
        <v>329</v>
      </c>
      <c r="C430" s="65" t="s">
        <v>2928</v>
      </c>
      <c r="D430" s="66">
        <v>3</v>
      </c>
      <c r="E430" s="67" t="s">
        <v>132</v>
      </c>
      <c r="F430" s="68">
        <v>32</v>
      </c>
      <c r="G430" s="65"/>
      <c r="H430" s="69"/>
      <c r="I430" s="70"/>
      <c r="J430" s="70"/>
      <c r="K430" s="34" t="s">
        <v>65</v>
      </c>
      <c r="L430" s="77">
        <v>430</v>
      </c>
      <c r="M430" s="77"/>
      <c r="N430" s="72"/>
      <c r="O430" s="79" t="s">
        <v>331</v>
      </c>
      <c r="P430" s="81">
        <v>43600.54540509259</v>
      </c>
      <c r="Q430" s="79" t="s">
        <v>425</v>
      </c>
      <c r="R430" s="79"/>
      <c r="S430" s="79"/>
      <c r="T430" s="79" t="s">
        <v>616</v>
      </c>
      <c r="U430" s="83" t="s">
        <v>685</v>
      </c>
      <c r="V430" s="83" t="s">
        <v>685</v>
      </c>
      <c r="W430" s="81">
        <v>43600.54540509259</v>
      </c>
      <c r="X430" s="83" t="s">
        <v>918</v>
      </c>
      <c r="Y430" s="79"/>
      <c r="Z430" s="79"/>
      <c r="AA430" s="85" t="s">
        <v>1159</v>
      </c>
      <c r="AB430" s="79"/>
      <c r="AC430" s="79" t="b">
        <v>0</v>
      </c>
      <c r="AD430" s="79">
        <v>5</v>
      </c>
      <c r="AE430" s="85" t="s">
        <v>1243</v>
      </c>
      <c r="AF430" s="79" t="b">
        <v>0</v>
      </c>
      <c r="AG430" s="79" t="s">
        <v>1250</v>
      </c>
      <c r="AH430" s="79"/>
      <c r="AI430" s="85" t="s">
        <v>1243</v>
      </c>
      <c r="AJ430" s="79" t="b">
        <v>0</v>
      </c>
      <c r="AK430" s="79">
        <v>2</v>
      </c>
      <c r="AL430" s="85" t="s">
        <v>1243</v>
      </c>
      <c r="AM430" s="79" t="s">
        <v>1258</v>
      </c>
      <c r="AN430" s="79" t="b">
        <v>0</v>
      </c>
      <c r="AO430" s="85" t="s">
        <v>1159</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1</v>
      </c>
      <c r="BD430" s="48"/>
      <c r="BE430" s="49"/>
      <c r="BF430" s="48"/>
      <c r="BG430" s="49"/>
      <c r="BH430" s="48"/>
      <c r="BI430" s="49"/>
      <c r="BJ430" s="48"/>
      <c r="BK430" s="49"/>
      <c r="BL430" s="48"/>
    </row>
    <row r="431" spans="1:64" ht="15">
      <c r="A431" s="64" t="s">
        <v>259</v>
      </c>
      <c r="B431" s="64" t="s">
        <v>277</v>
      </c>
      <c r="C431" s="65" t="s">
        <v>2928</v>
      </c>
      <c r="D431" s="66">
        <v>3.5833333333333335</v>
      </c>
      <c r="E431" s="67" t="s">
        <v>136</v>
      </c>
      <c r="F431" s="68">
        <v>31.6231884057971</v>
      </c>
      <c r="G431" s="65"/>
      <c r="H431" s="69"/>
      <c r="I431" s="70"/>
      <c r="J431" s="70"/>
      <c r="K431" s="34" t="s">
        <v>65</v>
      </c>
      <c r="L431" s="77">
        <v>431</v>
      </c>
      <c r="M431" s="77"/>
      <c r="N431" s="72"/>
      <c r="O431" s="79" t="s">
        <v>331</v>
      </c>
      <c r="P431" s="81">
        <v>43600.442974537036</v>
      </c>
      <c r="Q431" s="79" t="s">
        <v>419</v>
      </c>
      <c r="R431" s="79"/>
      <c r="S431" s="79"/>
      <c r="T431" s="79" t="s">
        <v>614</v>
      </c>
      <c r="U431" s="83" t="s">
        <v>679</v>
      </c>
      <c r="V431" s="83" t="s">
        <v>679</v>
      </c>
      <c r="W431" s="81">
        <v>43600.442974537036</v>
      </c>
      <c r="X431" s="83" t="s">
        <v>912</v>
      </c>
      <c r="Y431" s="79"/>
      <c r="Z431" s="79"/>
      <c r="AA431" s="85" t="s">
        <v>1153</v>
      </c>
      <c r="AB431" s="85" t="s">
        <v>1242</v>
      </c>
      <c r="AC431" s="79" t="b">
        <v>0</v>
      </c>
      <c r="AD431" s="79">
        <v>6</v>
      </c>
      <c r="AE431" s="85" t="s">
        <v>1249</v>
      </c>
      <c r="AF431" s="79" t="b">
        <v>0</v>
      </c>
      <c r="AG431" s="79" t="s">
        <v>1250</v>
      </c>
      <c r="AH431" s="79"/>
      <c r="AI431" s="85" t="s">
        <v>1243</v>
      </c>
      <c r="AJ431" s="79" t="b">
        <v>0</v>
      </c>
      <c r="AK431" s="79">
        <v>4</v>
      </c>
      <c r="AL431" s="85" t="s">
        <v>1243</v>
      </c>
      <c r="AM431" s="79" t="s">
        <v>1257</v>
      </c>
      <c r="AN431" s="79" t="b">
        <v>0</v>
      </c>
      <c r="AO431" s="85" t="s">
        <v>1242</v>
      </c>
      <c r="AP431" s="79" t="s">
        <v>176</v>
      </c>
      <c r="AQ431" s="79">
        <v>0</v>
      </c>
      <c r="AR431" s="79">
        <v>0</v>
      </c>
      <c r="AS431" s="79"/>
      <c r="AT431" s="79"/>
      <c r="AU431" s="79"/>
      <c r="AV431" s="79"/>
      <c r="AW431" s="79"/>
      <c r="AX431" s="79"/>
      <c r="AY431" s="79"/>
      <c r="AZ431" s="79"/>
      <c r="BA431">
        <v>2</v>
      </c>
      <c r="BB431" s="78" t="str">
        <f>REPLACE(INDEX(GroupVertices[Group],MATCH(Edges[[#This Row],[Vertex 1]],GroupVertices[Vertex],0)),1,1,"")</f>
        <v>1</v>
      </c>
      <c r="BC431" s="78" t="str">
        <f>REPLACE(INDEX(GroupVertices[Group],MATCH(Edges[[#This Row],[Vertex 2]],GroupVertices[Vertex],0)),1,1,"")</f>
        <v>2</v>
      </c>
      <c r="BD431" s="48"/>
      <c r="BE431" s="49"/>
      <c r="BF431" s="48"/>
      <c r="BG431" s="49"/>
      <c r="BH431" s="48"/>
      <c r="BI431" s="49"/>
      <c r="BJ431" s="48"/>
      <c r="BK431" s="49"/>
      <c r="BL431" s="48"/>
    </row>
    <row r="432" spans="1:64" ht="15">
      <c r="A432" s="64" t="s">
        <v>259</v>
      </c>
      <c r="B432" s="64" t="s">
        <v>277</v>
      </c>
      <c r="C432" s="65" t="s">
        <v>2928</v>
      </c>
      <c r="D432" s="66">
        <v>3.5833333333333335</v>
      </c>
      <c r="E432" s="67" t="s">
        <v>136</v>
      </c>
      <c r="F432" s="68">
        <v>31.6231884057971</v>
      </c>
      <c r="G432" s="65"/>
      <c r="H432" s="69"/>
      <c r="I432" s="70"/>
      <c r="J432" s="70"/>
      <c r="K432" s="34" t="s">
        <v>65</v>
      </c>
      <c r="L432" s="77">
        <v>432</v>
      </c>
      <c r="M432" s="77"/>
      <c r="N432" s="72"/>
      <c r="O432" s="79" t="s">
        <v>331</v>
      </c>
      <c r="P432" s="81">
        <v>43600.54540509259</v>
      </c>
      <c r="Q432" s="79" t="s">
        <v>425</v>
      </c>
      <c r="R432" s="79"/>
      <c r="S432" s="79"/>
      <c r="T432" s="79" t="s">
        <v>616</v>
      </c>
      <c r="U432" s="83" t="s">
        <v>685</v>
      </c>
      <c r="V432" s="83" t="s">
        <v>685</v>
      </c>
      <c r="W432" s="81">
        <v>43600.54540509259</v>
      </c>
      <c r="X432" s="83" t="s">
        <v>918</v>
      </c>
      <c r="Y432" s="79"/>
      <c r="Z432" s="79"/>
      <c r="AA432" s="85" t="s">
        <v>1159</v>
      </c>
      <c r="AB432" s="79"/>
      <c r="AC432" s="79" t="b">
        <v>0</v>
      </c>
      <c r="AD432" s="79">
        <v>5</v>
      </c>
      <c r="AE432" s="85" t="s">
        <v>1243</v>
      </c>
      <c r="AF432" s="79" t="b">
        <v>0</v>
      </c>
      <c r="AG432" s="79" t="s">
        <v>1250</v>
      </c>
      <c r="AH432" s="79"/>
      <c r="AI432" s="85" t="s">
        <v>1243</v>
      </c>
      <c r="AJ432" s="79" t="b">
        <v>0</v>
      </c>
      <c r="AK432" s="79">
        <v>2</v>
      </c>
      <c r="AL432" s="85" t="s">
        <v>1243</v>
      </c>
      <c r="AM432" s="79" t="s">
        <v>1258</v>
      </c>
      <c r="AN432" s="79" t="b">
        <v>0</v>
      </c>
      <c r="AO432" s="85" t="s">
        <v>1159</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1</v>
      </c>
      <c r="BC432" s="78" t="str">
        <f>REPLACE(INDEX(GroupVertices[Group],MATCH(Edges[[#This Row],[Vertex 2]],GroupVertices[Vertex],0)),1,1,"")</f>
        <v>2</v>
      </c>
      <c r="BD432" s="48"/>
      <c r="BE432" s="49"/>
      <c r="BF432" s="48"/>
      <c r="BG432" s="49"/>
      <c r="BH432" s="48"/>
      <c r="BI432" s="49"/>
      <c r="BJ432" s="48"/>
      <c r="BK432" s="49"/>
      <c r="BL432" s="48"/>
    </row>
    <row r="433" spans="1:64" ht="15">
      <c r="A433" s="64" t="s">
        <v>259</v>
      </c>
      <c r="B433" s="64" t="s">
        <v>284</v>
      </c>
      <c r="C433" s="65" t="s">
        <v>2928</v>
      </c>
      <c r="D433" s="66">
        <v>3</v>
      </c>
      <c r="E433" s="67" t="s">
        <v>132</v>
      </c>
      <c r="F433" s="68">
        <v>32</v>
      </c>
      <c r="G433" s="65"/>
      <c r="H433" s="69"/>
      <c r="I433" s="70"/>
      <c r="J433" s="70"/>
      <c r="K433" s="34" t="s">
        <v>65</v>
      </c>
      <c r="L433" s="77">
        <v>433</v>
      </c>
      <c r="M433" s="77"/>
      <c r="N433" s="72"/>
      <c r="O433" s="79" t="s">
        <v>331</v>
      </c>
      <c r="P433" s="81">
        <v>43600.54540509259</v>
      </c>
      <c r="Q433" s="79" t="s">
        <v>425</v>
      </c>
      <c r="R433" s="79"/>
      <c r="S433" s="79"/>
      <c r="T433" s="79" t="s">
        <v>616</v>
      </c>
      <c r="U433" s="83" t="s">
        <v>685</v>
      </c>
      <c r="V433" s="83" t="s">
        <v>685</v>
      </c>
      <c r="W433" s="81">
        <v>43600.54540509259</v>
      </c>
      <c r="X433" s="83" t="s">
        <v>918</v>
      </c>
      <c r="Y433" s="79"/>
      <c r="Z433" s="79"/>
      <c r="AA433" s="85" t="s">
        <v>1159</v>
      </c>
      <c r="AB433" s="79"/>
      <c r="AC433" s="79" t="b">
        <v>0</v>
      </c>
      <c r="AD433" s="79">
        <v>5</v>
      </c>
      <c r="AE433" s="85" t="s">
        <v>1243</v>
      </c>
      <c r="AF433" s="79" t="b">
        <v>0</v>
      </c>
      <c r="AG433" s="79" t="s">
        <v>1250</v>
      </c>
      <c r="AH433" s="79"/>
      <c r="AI433" s="85" t="s">
        <v>1243</v>
      </c>
      <c r="AJ433" s="79" t="b">
        <v>0</v>
      </c>
      <c r="AK433" s="79">
        <v>2</v>
      </c>
      <c r="AL433" s="85" t="s">
        <v>1243</v>
      </c>
      <c r="AM433" s="79" t="s">
        <v>1258</v>
      </c>
      <c r="AN433" s="79" t="b">
        <v>0</v>
      </c>
      <c r="AO433" s="85" t="s">
        <v>1159</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1</v>
      </c>
      <c r="BC433" s="78" t="str">
        <f>REPLACE(INDEX(GroupVertices[Group],MATCH(Edges[[#This Row],[Vertex 2]],GroupVertices[Vertex],0)),1,1,"")</f>
        <v>4</v>
      </c>
      <c r="BD433" s="48"/>
      <c r="BE433" s="49"/>
      <c r="BF433" s="48"/>
      <c r="BG433" s="49"/>
      <c r="BH433" s="48"/>
      <c r="BI433" s="49"/>
      <c r="BJ433" s="48"/>
      <c r="BK433" s="49"/>
      <c r="BL433" s="48"/>
    </row>
    <row r="434" spans="1:64" ht="15">
      <c r="A434" s="64" t="s">
        <v>259</v>
      </c>
      <c r="B434" s="64" t="s">
        <v>285</v>
      </c>
      <c r="C434" s="65" t="s">
        <v>2928</v>
      </c>
      <c r="D434" s="66">
        <v>3</v>
      </c>
      <c r="E434" s="67" t="s">
        <v>132</v>
      </c>
      <c r="F434" s="68">
        <v>32</v>
      </c>
      <c r="G434" s="65"/>
      <c r="H434" s="69"/>
      <c r="I434" s="70"/>
      <c r="J434" s="70"/>
      <c r="K434" s="34" t="s">
        <v>65</v>
      </c>
      <c r="L434" s="77">
        <v>434</v>
      </c>
      <c r="M434" s="77"/>
      <c r="N434" s="72"/>
      <c r="O434" s="79" t="s">
        <v>331</v>
      </c>
      <c r="P434" s="81">
        <v>43600.54540509259</v>
      </c>
      <c r="Q434" s="79" t="s">
        <v>425</v>
      </c>
      <c r="R434" s="79"/>
      <c r="S434" s="79"/>
      <c r="T434" s="79" t="s">
        <v>616</v>
      </c>
      <c r="U434" s="83" t="s">
        <v>685</v>
      </c>
      <c r="V434" s="83" t="s">
        <v>685</v>
      </c>
      <c r="W434" s="81">
        <v>43600.54540509259</v>
      </c>
      <c r="X434" s="83" t="s">
        <v>918</v>
      </c>
      <c r="Y434" s="79"/>
      <c r="Z434" s="79"/>
      <c r="AA434" s="85" t="s">
        <v>1159</v>
      </c>
      <c r="AB434" s="79"/>
      <c r="AC434" s="79" t="b">
        <v>0</v>
      </c>
      <c r="AD434" s="79">
        <v>5</v>
      </c>
      <c r="AE434" s="85" t="s">
        <v>1243</v>
      </c>
      <c r="AF434" s="79" t="b">
        <v>0</v>
      </c>
      <c r="AG434" s="79" t="s">
        <v>1250</v>
      </c>
      <c r="AH434" s="79"/>
      <c r="AI434" s="85" t="s">
        <v>1243</v>
      </c>
      <c r="AJ434" s="79" t="b">
        <v>0</v>
      </c>
      <c r="AK434" s="79">
        <v>2</v>
      </c>
      <c r="AL434" s="85" t="s">
        <v>1243</v>
      </c>
      <c r="AM434" s="79" t="s">
        <v>1258</v>
      </c>
      <c r="AN434" s="79" t="b">
        <v>0</v>
      </c>
      <c r="AO434" s="85" t="s">
        <v>1159</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4</v>
      </c>
      <c r="BD434" s="48"/>
      <c r="BE434" s="49"/>
      <c r="BF434" s="48"/>
      <c r="BG434" s="49"/>
      <c r="BH434" s="48"/>
      <c r="BI434" s="49"/>
      <c r="BJ434" s="48"/>
      <c r="BK434" s="49"/>
      <c r="BL434" s="48"/>
    </row>
    <row r="435" spans="1:64" ht="15">
      <c r="A435" s="64" t="s">
        <v>259</v>
      </c>
      <c r="B435" s="64" t="s">
        <v>330</v>
      </c>
      <c r="C435" s="65" t="s">
        <v>2934</v>
      </c>
      <c r="D435" s="66">
        <v>10</v>
      </c>
      <c r="E435" s="67" t="s">
        <v>136</v>
      </c>
      <c r="F435" s="68">
        <v>27.47826086956522</v>
      </c>
      <c r="G435" s="65"/>
      <c r="H435" s="69"/>
      <c r="I435" s="70"/>
      <c r="J435" s="70"/>
      <c r="K435" s="34" t="s">
        <v>65</v>
      </c>
      <c r="L435" s="77">
        <v>435</v>
      </c>
      <c r="M435" s="77"/>
      <c r="N435" s="72"/>
      <c r="O435" s="79" t="s">
        <v>331</v>
      </c>
      <c r="P435" s="81">
        <v>43595.818125</v>
      </c>
      <c r="Q435" s="79" t="s">
        <v>427</v>
      </c>
      <c r="R435" s="83" t="s">
        <v>521</v>
      </c>
      <c r="S435" s="79" t="s">
        <v>562</v>
      </c>
      <c r="T435" s="79" t="s">
        <v>618</v>
      </c>
      <c r="U435" s="79"/>
      <c r="V435" s="83" t="s">
        <v>749</v>
      </c>
      <c r="W435" s="81">
        <v>43595.818125</v>
      </c>
      <c r="X435" s="83" t="s">
        <v>920</v>
      </c>
      <c r="Y435" s="79"/>
      <c r="Z435" s="79"/>
      <c r="AA435" s="85" t="s">
        <v>1161</v>
      </c>
      <c r="AB435" s="79"/>
      <c r="AC435" s="79" t="b">
        <v>0</v>
      </c>
      <c r="AD435" s="79">
        <v>0</v>
      </c>
      <c r="AE435" s="85" t="s">
        <v>1243</v>
      </c>
      <c r="AF435" s="79" t="b">
        <v>0</v>
      </c>
      <c r="AG435" s="79" t="s">
        <v>1250</v>
      </c>
      <c r="AH435" s="79"/>
      <c r="AI435" s="85" t="s">
        <v>1243</v>
      </c>
      <c r="AJ435" s="79" t="b">
        <v>0</v>
      </c>
      <c r="AK435" s="79">
        <v>0</v>
      </c>
      <c r="AL435" s="85" t="s">
        <v>1243</v>
      </c>
      <c r="AM435" s="79" t="s">
        <v>1265</v>
      </c>
      <c r="AN435" s="79" t="b">
        <v>0</v>
      </c>
      <c r="AO435" s="85" t="s">
        <v>1161</v>
      </c>
      <c r="AP435" s="79" t="s">
        <v>176</v>
      </c>
      <c r="AQ435" s="79">
        <v>0</v>
      </c>
      <c r="AR435" s="79">
        <v>0</v>
      </c>
      <c r="AS435" s="79"/>
      <c r="AT435" s="79"/>
      <c r="AU435" s="79"/>
      <c r="AV435" s="79"/>
      <c r="AW435" s="79"/>
      <c r="AX435" s="79"/>
      <c r="AY435" s="79"/>
      <c r="AZ435" s="79"/>
      <c r="BA435">
        <v>13</v>
      </c>
      <c r="BB435" s="78" t="str">
        <f>REPLACE(INDEX(GroupVertices[Group],MATCH(Edges[[#This Row],[Vertex 1]],GroupVertices[Vertex],0)),1,1,"")</f>
        <v>1</v>
      </c>
      <c r="BC435" s="78" t="str">
        <f>REPLACE(INDEX(GroupVertices[Group],MATCH(Edges[[#This Row],[Vertex 2]],GroupVertices[Vertex],0)),1,1,"")</f>
        <v>1</v>
      </c>
      <c r="BD435" s="48">
        <v>0</v>
      </c>
      <c r="BE435" s="49">
        <v>0</v>
      </c>
      <c r="BF435" s="48">
        <v>0</v>
      </c>
      <c r="BG435" s="49">
        <v>0</v>
      </c>
      <c r="BH435" s="48">
        <v>0</v>
      </c>
      <c r="BI435" s="49">
        <v>0</v>
      </c>
      <c r="BJ435" s="48">
        <v>43</v>
      </c>
      <c r="BK435" s="49">
        <v>100</v>
      </c>
      <c r="BL435" s="48">
        <v>43</v>
      </c>
    </row>
    <row r="436" spans="1:64" ht="15">
      <c r="A436" s="64" t="s">
        <v>259</v>
      </c>
      <c r="B436" s="64" t="s">
        <v>330</v>
      </c>
      <c r="C436" s="65" t="s">
        <v>2934</v>
      </c>
      <c r="D436" s="66">
        <v>10</v>
      </c>
      <c r="E436" s="67" t="s">
        <v>136</v>
      </c>
      <c r="F436" s="68">
        <v>27.47826086956522</v>
      </c>
      <c r="G436" s="65"/>
      <c r="H436" s="69"/>
      <c r="I436" s="70"/>
      <c r="J436" s="70"/>
      <c r="K436" s="34" t="s">
        <v>65</v>
      </c>
      <c r="L436" s="77">
        <v>436</v>
      </c>
      <c r="M436" s="77"/>
      <c r="N436" s="72"/>
      <c r="O436" s="79" t="s">
        <v>331</v>
      </c>
      <c r="P436" s="81">
        <v>43596.41792824074</v>
      </c>
      <c r="Q436" s="79" t="s">
        <v>390</v>
      </c>
      <c r="R436" s="79"/>
      <c r="S436" s="79"/>
      <c r="T436" s="79" t="s">
        <v>600</v>
      </c>
      <c r="U436" s="83" t="s">
        <v>665</v>
      </c>
      <c r="V436" s="83" t="s">
        <v>665</v>
      </c>
      <c r="W436" s="81">
        <v>43596.41792824074</v>
      </c>
      <c r="X436" s="83" t="s">
        <v>858</v>
      </c>
      <c r="Y436" s="79"/>
      <c r="Z436" s="79"/>
      <c r="AA436" s="85" t="s">
        <v>1099</v>
      </c>
      <c r="AB436" s="79"/>
      <c r="AC436" s="79" t="b">
        <v>0</v>
      </c>
      <c r="AD436" s="79">
        <v>8</v>
      </c>
      <c r="AE436" s="85" t="s">
        <v>1243</v>
      </c>
      <c r="AF436" s="79" t="b">
        <v>0</v>
      </c>
      <c r="AG436" s="79" t="s">
        <v>1250</v>
      </c>
      <c r="AH436" s="79"/>
      <c r="AI436" s="85" t="s">
        <v>1243</v>
      </c>
      <c r="AJ436" s="79" t="b">
        <v>0</v>
      </c>
      <c r="AK436" s="79">
        <v>6</v>
      </c>
      <c r="AL436" s="85" t="s">
        <v>1243</v>
      </c>
      <c r="AM436" s="79" t="s">
        <v>1258</v>
      </c>
      <c r="AN436" s="79" t="b">
        <v>0</v>
      </c>
      <c r="AO436" s="85" t="s">
        <v>1099</v>
      </c>
      <c r="AP436" s="79" t="s">
        <v>176</v>
      </c>
      <c r="AQ436" s="79">
        <v>0</v>
      </c>
      <c r="AR436" s="79">
        <v>0</v>
      </c>
      <c r="AS436" s="79"/>
      <c r="AT436" s="79"/>
      <c r="AU436" s="79"/>
      <c r="AV436" s="79"/>
      <c r="AW436" s="79"/>
      <c r="AX436" s="79"/>
      <c r="AY436" s="79"/>
      <c r="AZ436" s="79"/>
      <c r="BA436">
        <v>13</v>
      </c>
      <c r="BB436" s="78" t="str">
        <f>REPLACE(INDEX(GroupVertices[Group],MATCH(Edges[[#This Row],[Vertex 1]],GroupVertices[Vertex],0)),1,1,"")</f>
        <v>1</v>
      </c>
      <c r="BC436" s="78" t="str">
        <f>REPLACE(INDEX(GroupVertices[Group],MATCH(Edges[[#This Row],[Vertex 2]],GroupVertices[Vertex],0)),1,1,"")</f>
        <v>1</v>
      </c>
      <c r="BD436" s="48">
        <v>0</v>
      </c>
      <c r="BE436" s="49">
        <v>0</v>
      </c>
      <c r="BF436" s="48">
        <v>0</v>
      </c>
      <c r="BG436" s="49">
        <v>0</v>
      </c>
      <c r="BH436" s="48">
        <v>0</v>
      </c>
      <c r="BI436" s="49">
        <v>0</v>
      </c>
      <c r="BJ436" s="48">
        <v>16</v>
      </c>
      <c r="BK436" s="49">
        <v>100</v>
      </c>
      <c r="BL436" s="48">
        <v>16</v>
      </c>
    </row>
    <row r="437" spans="1:64" ht="15">
      <c r="A437" s="64" t="s">
        <v>259</v>
      </c>
      <c r="B437" s="64" t="s">
        <v>330</v>
      </c>
      <c r="C437" s="65" t="s">
        <v>2934</v>
      </c>
      <c r="D437" s="66">
        <v>10</v>
      </c>
      <c r="E437" s="67" t="s">
        <v>136</v>
      </c>
      <c r="F437" s="68">
        <v>27.47826086956522</v>
      </c>
      <c r="G437" s="65"/>
      <c r="H437" s="69"/>
      <c r="I437" s="70"/>
      <c r="J437" s="70"/>
      <c r="K437" s="34" t="s">
        <v>65</v>
      </c>
      <c r="L437" s="77">
        <v>437</v>
      </c>
      <c r="M437" s="77"/>
      <c r="N437" s="72"/>
      <c r="O437" s="79" t="s">
        <v>331</v>
      </c>
      <c r="P437" s="81">
        <v>43596.45894675926</v>
      </c>
      <c r="Q437" s="79" t="s">
        <v>397</v>
      </c>
      <c r="R437" s="79"/>
      <c r="S437" s="79"/>
      <c r="T437" s="79" t="s">
        <v>596</v>
      </c>
      <c r="U437" s="83" t="s">
        <v>671</v>
      </c>
      <c r="V437" s="83" t="s">
        <v>671</v>
      </c>
      <c r="W437" s="81">
        <v>43596.45894675926</v>
      </c>
      <c r="X437" s="83" t="s">
        <v>879</v>
      </c>
      <c r="Y437" s="79"/>
      <c r="Z437" s="79"/>
      <c r="AA437" s="85" t="s">
        <v>1120</v>
      </c>
      <c r="AB437" s="79"/>
      <c r="AC437" s="79" t="b">
        <v>0</v>
      </c>
      <c r="AD437" s="79">
        <v>10</v>
      </c>
      <c r="AE437" s="85" t="s">
        <v>1243</v>
      </c>
      <c r="AF437" s="79" t="b">
        <v>0</v>
      </c>
      <c r="AG437" s="79" t="s">
        <v>1250</v>
      </c>
      <c r="AH437" s="79"/>
      <c r="AI437" s="85" t="s">
        <v>1243</v>
      </c>
      <c r="AJ437" s="79" t="b">
        <v>0</v>
      </c>
      <c r="AK437" s="79">
        <v>9</v>
      </c>
      <c r="AL437" s="85" t="s">
        <v>1243</v>
      </c>
      <c r="AM437" s="79" t="s">
        <v>1258</v>
      </c>
      <c r="AN437" s="79" t="b">
        <v>0</v>
      </c>
      <c r="AO437" s="85" t="s">
        <v>1120</v>
      </c>
      <c r="AP437" s="79" t="s">
        <v>176</v>
      </c>
      <c r="AQ437" s="79">
        <v>0</v>
      </c>
      <c r="AR437" s="79">
        <v>0</v>
      </c>
      <c r="AS437" s="79"/>
      <c r="AT437" s="79"/>
      <c r="AU437" s="79"/>
      <c r="AV437" s="79"/>
      <c r="AW437" s="79"/>
      <c r="AX437" s="79"/>
      <c r="AY437" s="79"/>
      <c r="AZ437" s="79"/>
      <c r="BA437">
        <v>13</v>
      </c>
      <c r="BB437" s="78" t="str">
        <f>REPLACE(INDEX(GroupVertices[Group],MATCH(Edges[[#This Row],[Vertex 1]],GroupVertices[Vertex],0)),1,1,"")</f>
        <v>1</v>
      </c>
      <c r="BC437" s="78" t="str">
        <f>REPLACE(INDEX(GroupVertices[Group],MATCH(Edges[[#This Row],[Vertex 2]],GroupVertices[Vertex],0)),1,1,"")</f>
        <v>1</v>
      </c>
      <c r="BD437" s="48">
        <v>0</v>
      </c>
      <c r="BE437" s="49">
        <v>0</v>
      </c>
      <c r="BF437" s="48">
        <v>0</v>
      </c>
      <c r="BG437" s="49">
        <v>0</v>
      </c>
      <c r="BH437" s="48">
        <v>0</v>
      </c>
      <c r="BI437" s="49">
        <v>0</v>
      </c>
      <c r="BJ437" s="48">
        <v>18</v>
      </c>
      <c r="BK437" s="49">
        <v>100</v>
      </c>
      <c r="BL437" s="48">
        <v>18</v>
      </c>
    </row>
    <row r="438" spans="1:64" ht="15">
      <c r="A438" s="64" t="s">
        <v>259</v>
      </c>
      <c r="B438" s="64" t="s">
        <v>330</v>
      </c>
      <c r="C438" s="65" t="s">
        <v>2934</v>
      </c>
      <c r="D438" s="66">
        <v>10</v>
      </c>
      <c r="E438" s="67" t="s">
        <v>136</v>
      </c>
      <c r="F438" s="68">
        <v>27.47826086956522</v>
      </c>
      <c r="G438" s="65"/>
      <c r="H438" s="69"/>
      <c r="I438" s="70"/>
      <c r="J438" s="70"/>
      <c r="K438" s="34" t="s">
        <v>65</v>
      </c>
      <c r="L438" s="77">
        <v>438</v>
      </c>
      <c r="M438" s="77"/>
      <c r="N438" s="72"/>
      <c r="O438" s="79" t="s">
        <v>331</v>
      </c>
      <c r="P438" s="81">
        <v>43596.556296296294</v>
      </c>
      <c r="Q438" s="79" t="s">
        <v>392</v>
      </c>
      <c r="R438" s="79"/>
      <c r="S438" s="79"/>
      <c r="T438" s="79" t="s">
        <v>582</v>
      </c>
      <c r="U438" s="83" t="s">
        <v>667</v>
      </c>
      <c r="V438" s="83" t="s">
        <v>667</v>
      </c>
      <c r="W438" s="81">
        <v>43596.556296296294</v>
      </c>
      <c r="X438" s="83" t="s">
        <v>860</v>
      </c>
      <c r="Y438" s="79"/>
      <c r="Z438" s="79"/>
      <c r="AA438" s="85" t="s">
        <v>1101</v>
      </c>
      <c r="AB438" s="79"/>
      <c r="AC438" s="79" t="b">
        <v>0</v>
      </c>
      <c r="AD438" s="79">
        <v>11</v>
      </c>
      <c r="AE438" s="85" t="s">
        <v>1243</v>
      </c>
      <c r="AF438" s="79" t="b">
        <v>0</v>
      </c>
      <c r="AG438" s="79" t="s">
        <v>1250</v>
      </c>
      <c r="AH438" s="79"/>
      <c r="AI438" s="85" t="s">
        <v>1243</v>
      </c>
      <c r="AJ438" s="79" t="b">
        <v>0</v>
      </c>
      <c r="AK438" s="79">
        <v>7</v>
      </c>
      <c r="AL438" s="85" t="s">
        <v>1243</v>
      </c>
      <c r="AM438" s="79" t="s">
        <v>1258</v>
      </c>
      <c r="AN438" s="79" t="b">
        <v>0</v>
      </c>
      <c r="AO438" s="85" t="s">
        <v>1101</v>
      </c>
      <c r="AP438" s="79" t="s">
        <v>176</v>
      </c>
      <c r="AQ438" s="79">
        <v>0</v>
      </c>
      <c r="AR438" s="79">
        <v>0</v>
      </c>
      <c r="AS438" s="79"/>
      <c r="AT438" s="79"/>
      <c r="AU438" s="79"/>
      <c r="AV438" s="79"/>
      <c r="AW438" s="79"/>
      <c r="AX438" s="79"/>
      <c r="AY438" s="79"/>
      <c r="AZ438" s="79"/>
      <c r="BA438">
        <v>13</v>
      </c>
      <c r="BB438" s="78" t="str">
        <f>REPLACE(INDEX(GroupVertices[Group],MATCH(Edges[[#This Row],[Vertex 1]],GroupVertices[Vertex],0)),1,1,"")</f>
        <v>1</v>
      </c>
      <c r="BC438" s="78" t="str">
        <f>REPLACE(INDEX(GroupVertices[Group],MATCH(Edges[[#This Row],[Vertex 2]],GroupVertices[Vertex],0)),1,1,"")</f>
        <v>1</v>
      </c>
      <c r="BD438" s="48">
        <v>0</v>
      </c>
      <c r="BE438" s="49">
        <v>0</v>
      </c>
      <c r="BF438" s="48">
        <v>0</v>
      </c>
      <c r="BG438" s="49">
        <v>0</v>
      </c>
      <c r="BH438" s="48">
        <v>0</v>
      </c>
      <c r="BI438" s="49">
        <v>0</v>
      </c>
      <c r="BJ438" s="48">
        <v>37</v>
      </c>
      <c r="BK438" s="49">
        <v>100</v>
      </c>
      <c r="BL438" s="48">
        <v>37</v>
      </c>
    </row>
    <row r="439" spans="1:64" ht="15">
      <c r="A439" s="64" t="s">
        <v>259</v>
      </c>
      <c r="B439" s="64" t="s">
        <v>330</v>
      </c>
      <c r="C439" s="65" t="s">
        <v>2934</v>
      </c>
      <c r="D439" s="66">
        <v>10</v>
      </c>
      <c r="E439" s="67" t="s">
        <v>136</v>
      </c>
      <c r="F439" s="68">
        <v>27.47826086956522</v>
      </c>
      <c r="G439" s="65"/>
      <c r="H439" s="69"/>
      <c r="I439" s="70"/>
      <c r="J439" s="70"/>
      <c r="K439" s="34" t="s">
        <v>65</v>
      </c>
      <c r="L439" s="77">
        <v>439</v>
      </c>
      <c r="M439" s="77"/>
      <c r="N439" s="72"/>
      <c r="O439" s="79" t="s">
        <v>331</v>
      </c>
      <c r="P439" s="81">
        <v>43596.70853009259</v>
      </c>
      <c r="Q439" s="79" t="s">
        <v>384</v>
      </c>
      <c r="R439" s="79"/>
      <c r="S439" s="79"/>
      <c r="T439" s="79" t="s">
        <v>596</v>
      </c>
      <c r="U439" s="83" t="s">
        <v>662</v>
      </c>
      <c r="V439" s="83" t="s">
        <v>662</v>
      </c>
      <c r="W439" s="81">
        <v>43596.70853009259</v>
      </c>
      <c r="X439" s="83" t="s">
        <v>847</v>
      </c>
      <c r="Y439" s="79"/>
      <c r="Z439" s="79"/>
      <c r="AA439" s="85" t="s">
        <v>1088</v>
      </c>
      <c r="AB439" s="79"/>
      <c r="AC439" s="79" t="b">
        <v>0</v>
      </c>
      <c r="AD439" s="79">
        <v>8</v>
      </c>
      <c r="AE439" s="85" t="s">
        <v>1243</v>
      </c>
      <c r="AF439" s="79" t="b">
        <v>0</v>
      </c>
      <c r="AG439" s="79" t="s">
        <v>1250</v>
      </c>
      <c r="AH439" s="79"/>
      <c r="AI439" s="85" t="s">
        <v>1243</v>
      </c>
      <c r="AJ439" s="79" t="b">
        <v>0</v>
      </c>
      <c r="AK439" s="79">
        <v>5</v>
      </c>
      <c r="AL439" s="85" t="s">
        <v>1243</v>
      </c>
      <c r="AM439" s="79" t="s">
        <v>1258</v>
      </c>
      <c r="AN439" s="79" t="b">
        <v>0</v>
      </c>
      <c r="AO439" s="85" t="s">
        <v>1088</v>
      </c>
      <c r="AP439" s="79" t="s">
        <v>176</v>
      </c>
      <c r="AQ439" s="79">
        <v>0</v>
      </c>
      <c r="AR439" s="79">
        <v>0</v>
      </c>
      <c r="AS439" s="79"/>
      <c r="AT439" s="79"/>
      <c r="AU439" s="79"/>
      <c r="AV439" s="79"/>
      <c r="AW439" s="79"/>
      <c r="AX439" s="79"/>
      <c r="AY439" s="79"/>
      <c r="AZ439" s="79"/>
      <c r="BA439">
        <v>13</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27</v>
      </c>
      <c r="BK439" s="49">
        <v>100</v>
      </c>
      <c r="BL439" s="48">
        <v>27</v>
      </c>
    </row>
    <row r="440" spans="1:64" ht="15">
      <c r="A440" s="64" t="s">
        <v>259</v>
      </c>
      <c r="B440" s="64" t="s">
        <v>330</v>
      </c>
      <c r="C440" s="65" t="s">
        <v>2934</v>
      </c>
      <c r="D440" s="66">
        <v>10</v>
      </c>
      <c r="E440" s="67" t="s">
        <v>136</v>
      </c>
      <c r="F440" s="68">
        <v>27.47826086956522</v>
      </c>
      <c r="G440" s="65"/>
      <c r="H440" s="69"/>
      <c r="I440" s="70"/>
      <c r="J440" s="70"/>
      <c r="K440" s="34" t="s">
        <v>65</v>
      </c>
      <c r="L440" s="77">
        <v>440</v>
      </c>
      <c r="M440" s="77"/>
      <c r="N440" s="72"/>
      <c r="O440" s="79" t="s">
        <v>331</v>
      </c>
      <c r="P440" s="81">
        <v>43596.71476851852</v>
      </c>
      <c r="Q440" s="79" t="s">
        <v>385</v>
      </c>
      <c r="R440" s="79"/>
      <c r="S440" s="79"/>
      <c r="T440" s="79" t="s">
        <v>597</v>
      </c>
      <c r="U440" s="83" t="s">
        <v>663</v>
      </c>
      <c r="V440" s="83" t="s">
        <v>663</v>
      </c>
      <c r="W440" s="81">
        <v>43596.71476851852</v>
      </c>
      <c r="X440" s="83" t="s">
        <v>848</v>
      </c>
      <c r="Y440" s="79"/>
      <c r="Z440" s="79"/>
      <c r="AA440" s="85" t="s">
        <v>1089</v>
      </c>
      <c r="AB440" s="85" t="s">
        <v>1088</v>
      </c>
      <c r="AC440" s="79" t="b">
        <v>0</v>
      </c>
      <c r="AD440" s="79">
        <v>5</v>
      </c>
      <c r="AE440" s="85" t="s">
        <v>1245</v>
      </c>
      <c r="AF440" s="79" t="b">
        <v>0</v>
      </c>
      <c r="AG440" s="79" t="s">
        <v>1250</v>
      </c>
      <c r="AH440" s="79"/>
      <c r="AI440" s="85" t="s">
        <v>1243</v>
      </c>
      <c r="AJ440" s="79" t="b">
        <v>0</v>
      </c>
      <c r="AK440" s="79">
        <v>3</v>
      </c>
      <c r="AL440" s="85" t="s">
        <v>1243</v>
      </c>
      <c r="AM440" s="79" t="s">
        <v>1258</v>
      </c>
      <c r="AN440" s="79" t="b">
        <v>0</v>
      </c>
      <c r="AO440" s="85" t="s">
        <v>1088</v>
      </c>
      <c r="AP440" s="79" t="s">
        <v>176</v>
      </c>
      <c r="AQ440" s="79">
        <v>0</v>
      </c>
      <c r="AR440" s="79">
        <v>0</v>
      </c>
      <c r="AS440" s="79"/>
      <c r="AT440" s="79"/>
      <c r="AU440" s="79"/>
      <c r="AV440" s="79"/>
      <c r="AW440" s="79"/>
      <c r="AX440" s="79"/>
      <c r="AY440" s="79"/>
      <c r="AZ440" s="79"/>
      <c r="BA440">
        <v>13</v>
      </c>
      <c r="BB440" s="78" t="str">
        <f>REPLACE(INDEX(GroupVertices[Group],MATCH(Edges[[#This Row],[Vertex 1]],GroupVertices[Vertex],0)),1,1,"")</f>
        <v>1</v>
      </c>
      <c r="BC440" s="78" t="str">
        <f>REPLACE(INDEX(GroupVertices[Group],MATCH(Edges[[#This Row],[Vertex 2]],GroupVertices[Vertex],0)),1,1,"")</f>
        <v>1</v>
      </c>
      <c r="BD440" s="48">
        <v>0</v>
      </c>
      <c r="BE440" s="49">
        <v>0</v>
      </c>
      <c r="BF440" s="48">
        <v>0</v>
      </c>
      <c r="BG440" s="49">
        <v>0</v>
      </c>
      <c r="BH440" s="48">
        <v>0</v>
      </c>
      <c r="BI440" s="49">
        <v>0</v>
      </c>
      <c r="BJ440" s="48">
        <v>24</v>
      </c>
      <c r="BK440" s="49">
        <v>100</v>
      </c>
      <c r="BL440" s="48">
        <v>24</v>
      </c>
    </row>
    <row r="441" spans="1:64" ht="15">
      <c r="A441" s="64" t="s">
        <v>259</v>
      </c>
      <c r="B441" s="64" t="s">
        <v>330</v>
      </c>
      <c r="C441" s="65" t="s">
        <v>2934</v>
      </c>
      <c r="D441" s="66">
        <v>10</v>
      </c>
      <c r="E441" s="67" t="s">
        <v>136</v>
      </c>
      <c r="F441" s="68">
        <v>27.47826086956522</v>
      </c>
      <c r="G441" s="65"/>
      <c r="H441" s="69"/>
      <c r="I441" s="70"/>
      <c r="J441" s="70"/>
      <c r="K441" s="34" t="s">
        <v>65</v>
      </c>
      <c r="L441" s="77">
        <v>441</v>
      </c>
      <c r="M441" s="77"/>
      <c r="N441" s="72"/>
      <c r="O441" s="79" t="s">
        <v>331</v>
      </c>
      <c r="P441" s="81">
        <v>43596.714780092596</v>
      </c>
      <c r="Q441" s="79" t="s">
        <v>394</v>
      </c>
      <c r="R441" s="79"/>
      <c r="S441" s="79"/>
      <c r="T441" s="79" t="s">
        <v>596</v>
      </c>
      <c r="U441" s="83" t="s">
        <v>668</v>
      </c>
      <c r="V441" s="83" t="s">
        <v>668</v>
      </c>
      <c r="W441" s="81">
        <v>43596.714780092596</v>
      </c>
      <c r="X441" s="83" t="s">
        <v>862</v>
      </c>
      <c r="Y441" s="79"/>
      <c r="Z441" s="79"/>
      <c r="AA441" s="85" t="s">
        <v>1103</v>
      </c>
      <c r="AB441" s="85" t="s">
        <v>1089</v>
      </c>
      <c r="AC441" s="79" t="b">
        <v>0</v>
      </c>
      <c r="AD441" s="79">
        <v>9</v>
      </c>
      <c r="AE441" s="85" t="s">
        <v>1245</v>
      </c>
      <c r="AF441" s="79" t="b">
        <v>0</v>
      </c>
      <c r="AG441" s="79" t="s">
        <v>1250</v>
      </c>
      <c r="AH441" s="79"/>
      <c r="AI441" s="85" t="s">
        <v>1243</v>
      </c>
      <c r="AJ441" s="79" t="b">
        <v>0</v>
      </c>
      <c r="AK441" s="79">
        <v>7</v>
      </c>
      <c r="AL441" s="85" t="s">
        <v>1243</v>
      </c>
      <c r="AM441" s="79" t="s">
        <v>1258</v>
      </c>
      <c r="AN441" s="79" t="b">
        <v>0</v>
      </c>
      <c r="AO441" s="85" t="s">
        <v>1089</v>
      </c>
      <c r="AP441" s="79" t="s">
        <v>176</v>
      </c>
      <c r="AQ441" s="79">
        <v>0</v>
      </c>
      <c r="AR441" s="79">
        <v>0</v>
      </c>
      <c r="AS441" s="79"/>
      <c r="AT441" s="79"/>
      <c r="AU441" s="79"/>
      <c r="AV441" s="79"/>
      <c r="AW441" s="79"/>
      <c r="AX441" s="79"/>
      <c r="AY441" s="79"/>
      <c r="AZ441" s="79"/>
      <c r="BA441">
        <v>13</v>
      </c>
      <c r="BB441" s="78" t="str">
        <f>REPLACE(INDEX(GroupVertices[Group],MATCH(Edges[[#This Row],[Vertex 1]],GroupVertices[Vertex],0)),1,1,"")</f>
        <v>1</v>
      </c>
      <c r="BC441" s="78" t="str">
        <f>REPLACE(INDEX(GroupVertices[Group],MATCH(Edges[[#This Row],[Vertex 2]],GroupVertices[Vertex],0)),1,1,"")</f>
        <v>1</v>
      </c>
      <c r="BD441" s="48">
        <v>0</v>
      </c>
      <c r="BE441" s="49">
        <v>0</v>
      </c>
      <c r="BF441" s="48">
        <v>0</v>
      </c>
      <c r="BG441" s="49">
        <v>0</v>
      </c>
      <c r="BH441" s="48">
        <v>0</v>
      </c>
      <c r="BI441" s="49">
        <v>0</v>
      </c>
      <c r="BJ441" s="48">
        <v>25</v>
      </c>
      <c r="BK441" s="49">
        <v>100</v>
      </c>
      <c r="BL441" s="48">
        <v>25</v>
      </c>
    </row>
    <row r="442" spans="1:64" ht="15">
      <c r="A442" s="64" t="s">
        <v>259</v>
      </c>
      <c r="B442" s="64" t="s">
        <v>330</v>
      </c>
      <c r="C442" s="65" t="s">
        <v>2934</v>
      </c>
      <c r="D442" s="66">
        <v>10</v>
      </c>
      <c r="E442" s="67" t="s">
        <v>136</v>
      </c>
      <c r="F442" s="68">
        <v>27.47826086956522</v>
      </c>
      <c r="G442" s="65"/>
      <c r="H442" s="69"/>
      <c r="I442" s="70"/>
      <c r="J442" s="70"/>
      <c r="K442" s="34" t="s">
        <v>65</v>
      </c>
      <c r="L442" s="77">
        <v>442</v>
      </c>
      <c r="M442" s="77"/>
      <c r="N442" s="72"/>
      <c r="O442" s="79" t="s">
        <v>331</v>
      </c>
      <c r="P442" s="81">
        <v>43600.33498842592</v>
      </c>
      <c r="Q442" s="79" t="s">
        <v>428</v>
      </c>
      <c r="R442" s="79"/>
      <c r="S442" s="79"/>
      <c r="T442" s="79" t="s">
        <v>616</v>
      </c>
      <c r="U442" s="83" t="s">
        <v>687</v>
      </c>
      <c r="V442" s="83" t="s">
        <v>687</v>
      </c>
      <c r="W442" s="81">
        <v>43600.33498842592</v>
      </c>
      <c r="X442" s="83" t="s">
        <v>921</v>
      </c>
      <c r="Y442" s="79"/>
      <c r="Z442" s="79"/>
      <c r="AA442" s="85" t="s">
        <v>1162</v>
      </c>
      <c r="AB442" s="79"/>
      <c r="AC442" s="79" t="b">
        <v>0</v>
      </c>
      <c r="AD442" s="79">
        <v>1</v>
      </c>
      <c r="AE442" s="85" t="s">
        <v>1243</v>
      </c>
      <c r="AF442" s="79" t="b">
        <v>0</v>
      </c>
      <c r="AG442" s="79" t="s">
        <v>1250</v>
      </c>
      <c r="AH442" s="79"/>
      <c r="AI442" s="85" t="s">
        <v>1243</v>
      </c>
      <c r="AJ442" s="79" t="b">
        <v>0</v>
      </c>
      <c r="AK442" s="79">
        <v>1</v>
      </c>
      <c r="AL442" s="85" t="s">
        <v>1243</v>
      </c>
      <c r="AM442" s="79" t="s">
        <v>1258</v>
      </c>
      <c r="AN442" s="79" t="b">
        <v>0</v>
      </c>
      <c r="AO442" s="85" t="s">
        <v>1162</v>
      </c>
      <c r="AP442" s="79" t="s">
        <v>176</v>
      </c>
      <c r="AQ442" s="79">
        <v>0</v>
      </c>
      <c r="AR442" s="79">
        <v>0</v>
      </c>
      <c r="AS442" s="79"/>
      <c r="AT442" s="79"/>
      <c r="AU442" s="79"/>
      <c r="AV442" s="79"/>
      <c r="AW442" s="79"/>
      <c r="AX442" s="79"/>
      <c r="AY442" s="79"/>
      <c r="AZ442" s="79"/>
      <c r="BA442">
        <v>13</v>
      </c>
      <c r="BB442" s="78" t="str">
        <f>REPLACE(INDEX(GroupVertices[Group],MATCH(Edges[[#This Row],[Vertex 1]],GroupVertices[Vertex],0)),1,1,"")</f>
        <v>1</v>
      </c>
      <c r="BC442" s="78" t="str">
        <f>REPLACE(INDEX(GroupVertices[Group],MATCH(Edges[[#This Row],[Vertex 2]],GroupVertices[Vertex],0)),1,1,"")</f>
        <v>1</v>
      </c>
      <c r="BD442" s="48">
        <v>0</v>
      </c>
      <c r="BE442" s="49">
        <v>0</v>
      </c>
      <c r="BF442" s="48">
        <v>0</v>
      </c>
      <c r="BG442" s="49">
        <v>0</v>
      </c>
      <c r="BH442" s="48">
        <v>0</v>
      </c>
      <c r="BI442" s="49">
        <v>0</v>
      </c>
      <c r="BJ442" s="48">
        <v>27</v>
      </c>
      <c r="BK442" s="49">
        <v>100</v>
      </c>
      <c r="BL442" s="48">
        <v>27</v>
      </c>
    </row>
    <row r="443" spans="1:64" ht="15">
      <c r="A443" s="64" t="s">
        <v>259</v>
      </c>
      <c r="B443" s="64" t="s">
        <v>330</v>
      </c>
      <c r="C443" s="65" t="s">
        <v>2934</v>
      </c>
      <c r="D443" s="66">
        <v>10</v>
      </c>
      <c r="E443" s="67" t="s">
        <v>136</v>
      </c>
      <c r="F443" s="68">
        <v>27.47826086956522</v>
      </c>
      <c r="G443" s="65"/>
      <c r="H443" s="69"/>
      <c r="I443" s="70"/>
      <c r="J443" s="70"/>
      <c r="K443" s="34" t="s">
        <v>65</v>
      </c>
      <c r="L443" s="77">
        <v>443</v>
      </c>
      <c r="M443" s="77"/>
      <c r="N443" s="72"/>
      <c r="O443" s="79" t="s">
        <v>331</v>
      </c>
      <c r="P443" s="81">
        <v>43600.38576388889</v>
      </c>
      <c r="Q443" s="79" t="s">
        <v>426</v>
      </c>
      <c r="R443" s="79"/>
      <c r="S443" s="79"/>
      <c r="T443" s="79" t="s">
        <v>617</v>
      </c>
      <c r="U443" s="83" t="s">
        <v>686</v>
      </c>
      <c r="V443" s="83" t="s">
        <v>686</v>
      </c>
      <c r="W443" s="81">
        <v>43600.38576388889</v>
      </c>
      <c r="X443" s="83" t="s">
        <v>919</v>
      </c>
      <c r="Y443" s="79"/>
      <c r="Z443" s="79"/>
      <c r="AA443" s="85" t="s">
        <v>1160</v>
      </c>
      <c r="AB443" s="79"/>
      <c r="AC443" s="79" t="b">
        <v>0</v>
      </c>
      <c r="AD443" s="79">
        <v>2</v>
      </c>
      <c r="AE443" s="85" t="s">
        <v>1243</v>
      </c>
      <c r="AF443" s="79" t="b">
        <v>0</v>
      </c>
      <c r="AG443" s="79" t="s">
        <v>1250</v>
      </c>
      <c r="AH443" s="79"/>
      <c r="AI443" s="85" t="s">
        <v>1243</v>
      </c>
      <c r="AJ443" s="79" t="b">
        <v>0</v>
      </c>
      <c r="AK443" s="79">
        <v>0</v>
      </c>
      <c r="AL443" s="85" t="s">
        <v>1243</v>
      </c>
      <c r="AM443" s="79" t="s">
        <v>1257</v>
      </c>
      <c r="AN443" s="79" t="b">
        <v>0</v>
      </c>
      <c r="AO443" s="85" t="s">
        <v>1160</v>
      </c>
      <c r="AP443" s="79" t="s">
        <v>176</v>
      </c>
      <c r="AQ443" s="79">
        <v>0</v>
      </c>
      <c r="AR443" s="79">
        <v>0</v>
      </c>
      <c r="AS443" s="79"/>
      <c r="AT443" s="79"/>
      <c r="AU443" s="79"/>
      <c r="AV443" s="79"/>
      <c r="AW443" s="79"/>
      <c r="AX443" s="79"/>
      <c r="AY443" s="79"/>
      <c r="AZ443" s="79"/>
      <c r="BA443">
        <v>13</v>
      </c>
      <c r="BB443" s="78" t="str">
        <f>REPLACE(INDEX(GroupVertices[Group],MATCH(Edges[[#This Row],[Vertex 1]],GroupVertices[Vertex],0)),1,1,"")</f>
        <v>1</v>
      </c>
      <c r="BC443" s="78" t="str">
        <f>REPLACE(INDEX(GroupVertices[Group],MATCH(Edges[[#This Row],[Vertex 2]],GroupVertices[Vertex],0)),1,1,"")</f>
        <v>1</v>
      </c>
      <c r="BD443" s="48">
        <v>0</v>
      </c>
      <c r="BE443" s="49">
        <v>0</v>
      </c>
      <c r="BF443" s="48">
        <v>0</v>
      </c>
      <c r="BG443" s="49">
        <v>0</v>
      </c>
      <c r="BH443" s="48">
        <v>0</v>
      </c>
      <c r="BI443" s="49">
        <v>0</v>
      </c>
      <c r="BJ443" s="48">
        <v>44</v>
      </c>
      <c r="BK443" s="49">
        <v>100</v>
      </c>
      <c r="BL443" s="48">
        <v>44</v>
      </c>
    </row>
    <row r="444" spans="1:64" ht="15">
      <c r="A444" s="64" t="s">
        <v>259</v>
      </c>
      <c r="B444" s="64" t="s">
        <v>330</v>
      </c>
      <c r="C444" s="65" t="s">
        <v>2934</v>
      </c>
      <c r="D444" s="66">
        <v>10</v>
      </c>
      <c r="E444" s="67" t="s">
        <v>136</v>
      </c>
      <c r="F444" s="68">
        <v>27.47826086956522</v>
      </c>
      <c r="G444" s="65"/>
      <c r="H444" s="69"/>
      <c r="I444" s="70"/>
      <c r="J444" s="70"/>
      <c r="K444" s="34" t="s">
        <v>65</v>
      </c>
      <c r="L444" s="77">
        <v>444</v>
      </c>
      <c r="M444" s="77"/>
      <c r="N444" s="72"/>
      <c r="O444" s="79" t="s">
        <v>331</v>
      </c>
      <c r="P444" s="81">
        <v>43600.44048611111</v>
      </c>
      <c r="Q444" s="79" t="s">
        <v>424</v>
      </c>
      <c r="R444" s="79"/>
      <c r="S444" s="79"/>
      <c r="T444" s="79" t="s">
        <v>616</v>
      </c>
      <c r="U444" s="83" t="s">
        <v>684</v>
      </c>
      <c r="V444" s="83" t="s">
        <v>684</v>
      </c>
      <c r="W444" s="81">
        <v>43600.44048611111</v>
      </c>
      <c r="X444" s="83" t="s">
        <v>917</v>
      </c>
      <c r="Y444" s="79"/>
      <c r="Z444" s="79"/>
      <c r="AA444" s="85" t="s">
        <v>1158</v>
      </c>
      <c r="AB444" s="79"/>
      <c r="AC444" s="79" t="b">
        <v>0</v>
      </c>
      <c r="AD444" s="79">
        <v>5</v>
      </c>
      <c r="AE444" s="85" t="s">
        <v>1243</v>
      </c>
      <c r="AF444" s="79" t="b">
        <v>0</v>
      </c>
      <c r="AG444" s="79" t="s">
        <v>1250</v>
      </c>
      <c r="AH444" s="79"/>
      <c r="AI444" s="85" t="s">
        <v>1243</v>
      </c>
      <c r="AJ444" s="79" t="b">
        <v>0</v>
      </c>
      <c r="AK444" s="79">
        <v>2</v>
      </c>
      <c r="AL444" s="85" t="s">
        <v>1243</v>
      </c>
      <c r="AM444" s="79" t="s">
        <v>1257</v>
      </c>
      <c r="AN444" s="79" t="b">
        <v>0</v>
      </c>
      <c r="AO444" s="85" t="s">
        <v>1158</v>
      </c>
      <c r="AP444" s="79" t="s">
        <v>176</v>
      </c>
      <c r="AQ444" s="79">
        <v>0</v>
      </c>
      <c r="AR444" s="79">
        <v>0</v>
      </c>
      <c r="AS444" s="79"/>
      <c r="AT444" s="79"/>
      <c r="AU444" s="79"/>
      <c r="AV444" s="79"/>
      <c r="AW444" s="79"/>
      <c r="AX444" s="79"/>
      <c r="AY444" s="79"/>
      <c r="AZ444" s="79"/>
      <c r="BA444">
        <v>13</v>
      </c>
      <c r="BB444" s="78" t="str">
        <f>REPLACE(INDEX(GroupVertices[Group],MATCH(Edges[[#This Row],[Vertex 1]],GroupVertices[Vertex],0)),1,1,"")</f>
        <v>1</v>
      </c>
      <c r="BC444" s="78" t="str">
        <f>REPLACE(INDEX(GroupVertices[Group],MATCH(Edges[[#This Row],[Vertex 2]],GroupVertices[Vertex],0)),1,1,"")</f>
        <v>1</v>
      </c>
      <c r="BD444" s="48">
        <v>0</v>
      </c>
      <c r="BE444" s="49">
        <v>0</v>
      </c>
      <c r="BF444" s="48">
        <v>0</v>
      </c>
      <c r="BG444" s="49">
        <v>0</v>
      </c>
      <c r="BH444" s="48">
        <v>0</v>
      </c>
      <c r="BI444" s="49">
        <v>0</v>
      </c>
      <c r="BJ444" s="48">
        <v>38</v>
      </c>
      <c r="BK444" s="49">
        <v>100</v>
      </c>
      <c r="BL444" s="48">
        <v>38</v>
      </c>
    </row>
    <row r="445" spans="1:64" ht="15">
      <c r="A445" s="64" t="s">
        <v>259</v>
      </c>
      <c r="B445" s="64" t="s">
        <v>330</v>
      </c>
      <c r="C445" s="65" t="s">
        <v>2934</v>
      </c>
      <c r="D445" s="66">
        <v>10</v>
      </c>
      <c r="E445" s="67" t="s">
        <v>136</v>
      </c>
      <c r="F445" s="68">
        <v>27.47826086956522</v>
      </c>
      <c r="G445" s="65"/>
      <c r="H445" s="69"/>
      <c r="I445" s="70"/>
      <c r="J445" s="70"/>
      <c r="K445" s="34" t="s">
        <v>65</v>
      </c>
      <c r="L445" s="77">
        <v>445</v>
      </c>
      <c r="M445" s="77"/>
      <c r="N445" s="72"/>
      <c r="O445" s="79" t="s">
        <v>331</v>
      </c>
      <c r="P445" s="81">
        <v>43600.54540509259</v>
      </c>
      <c r="Q445" s="79" t="s">
        <v>425</v>
      </c>
      <c r="R445" s="79"/>
      <c r="S445" s="79"/>
      <c r="T445" s="79" t="s">
        <v>616</v>
      </c>
      <c r="U445" s="83" t="s">
        <v>685</v>
      </c>
      <c r="V445" s="83" t="s">
        <v>685</v>
      </c>
      <c r="W445" s="81">
        <v>43600.54540509259</v>
      </c>
      <c r="X445" s="83" t="s">
        <v>918</v>
      </c>
      <c r="Y445" s="79"/>
      <c r="Z445" s="79"/>
      <c r="AA445" s="85" t="s">
        <v>1159</v>
      </c>
      <c r="AB445" s="79"/>
      <c r="AC445" s="79" t="b">
        <v>0</v>
      </c>
      <c r="AD445" s="79">
        <v>5</v>
      </c>
      <c r="AE445" s="85" t="s">
        <v>1243</v>
      </c>
      <c r="AF445" s="79" t="b">
        <v>0</v>
      </c>
      <c r="AG445" s="79" t="s">
        <v>1250</v>
      </c>
      <c r="AH445" s="79"/>
      <c r="AI445" s="85" t="s">
        <v>1243</v>
      </c>
      <c r="AJ445" s="79" t="b">
        <v>0</v>
      </c>
      <c r="AK445" s="79">
        <v>2</v>
      </c>
      <c r="AL445" s="85" t="s">
        <v>1243</v>
      </c>
      <c r="AM445" s="79" t="s">
        <v>1258</v>
      </c>
      <c r="AN445" s="79" t="b">
        <v>0</v>
      </c>
      <c r="AO445" s="85" t="s">
        <v>1159</v>
      </c>
      <c r="AP445" s="79" t="s">
        <v>176</v>
      </c>
      <c r="AQ445" s="79">
        <v>0</v>
      </c>
      <c r="AR445" s="79">
        <v>0</v>
      </c>
      <c r="AS445" s="79"/>
      <c r="AT445" s="79"/>
      <c r="AU445" s="79"/>
      <c r="AV445" s="79"/>
      <c r="AW445" s="79"/>
      <c r="AX445" s="79"/>
      <c r="AY445" s="79"/>
      <c r="AZ445" s="79"/>
      <c r="BA445">
        <v>13</v>
      </c>
      <c r="BB445" s="78" t="str">
        <f>REPLACE(INDEX(GroupVertices[Group],MATCH(Edges[[#This Row],[Vertex 1]],GroupVertices[Vertex],0)),1,1,"")</f>
        <v>1</v>
      </c>
      <c r="BC445" s="78" t="str">
        <f>REPLACE(INDEX(GroupVertices[Group],MATCH(Edges[[#This Row],[Vertex 2]],GroupVertices[Vertex],0)),1,1,"")</f>
        <v>1</v>
      </c>
      <c r="BD445" s="48">
        <v>0</v>
      </c>
      <c r="BE445" s="49">
        <v>0</v>
      </c>
      <c r="BF445" s="48">
        <v>0</v>
      </c>
      <c r="BG445" s="49">
        <v>0</v>
      </c>
      <c r="BH445" s="48">
        <v>0</v>
      </c>
      <c r="BI445" s="49">
        <v>0</v>
      </c>
      <c r="BJ445" s="48">
        <v>30</v>
      </c>
      <c r="BK445" s="49">
        <v>100</v>
      </c>
      <c r="BL445" s="48">
        <v>30</v>
      </c>
    </row>
    <row r="446" spans="1:64" ht="15">
      <c r="A446" s="64" t="s">
        <v>259</v>
      </c>
      <c r="B446" s="64" t="s">
        <v>330</v>
      </c>
      <c r="C446" s="65" t="s">
        <v>2934</v>
      </c>
      <c r="D446" s="66">
        <v>10</v>
      </c>
      <c r="E446" s="67" t="s">
        <v>136</v>
      </c>
      <c r="F446" s="68">
        <v>27.47826086956522</v>
      </c>
      <c r="G446" s="65"/>
      <c r="H446" s="69"/>
      <c r="I446" s="70"/>
      <c r="J446" s="70"/>
      <c r="K446" s="34" t="s">
        <v>65</v>
      </c>
      <c r="L446" s="77">
        <v>446</v>
      </c>
      <c r="M446" s="77"/>
      <c r="N446" s="72"/>
      <c r="O446" s="79" t="s">
        <v>331</v>
      </c>
      <c r="P446" s="81">
        <v>43600.54541666667</v>
      </c>
      <c r="Q446" s="79" t="s">
        <v>429</v>
      </c>
      <c r="R446" s="79"/>
      <c r="S446" s="79"/>
      <c r="T446" s="79" t="s">
        <v>619</v>
      </c>
      <c r="U446" s="83" t="s">
        <v>688</v>
      </c>
      <c r="V446" s="83" t="s">
        <v>688</v>
      </c>
      <c r="W446" s="81">
        <v>43600.54541666667</v>
      </c>
      <c r="X446" s="83" t="s">
        <v>922</v>
      </c>
      <c r="Y446" s="79"/>
      <c r="Z446" s="79"/>
      <c r="AA446" s="85" t="s">
        <v>1163</v>
      </c>
      <c r="AB446" s="85" t="s">
        <v>1159</v>
      </c>
      <c r="AC446" s="79" t="b">
        <v>0</v>
      </c>
      <c r="AD446" s="79">
        <v>2</v>
      </c>
      <c r="AE446" s="85" t="s">
        <v>1245</v>
      </c>
      <c r="AF446" s="79" t="b">
        <v>0</v>
      </c>
      <c r="AG446" s="79" t="s">
        <v>1250</v>
      </c>
      <c r="AH446" s="79"/>
      <c r="AI446" s="85" t="s">
        <v>1243</v>
      </c>
      <c r="AJ446" s="79" t="b">
        <v>0</v>
      </c>
      <c r="AK446" s="79">
        <v>3</v>
      </c>
      <c r="AL446" s="85" t="s">
        <v>1243</v>
      </c>
      <c r="AM446" s="79" t="s">
        <v>1258</v>
      </c>
      <c r="AN446" s="79" t="b">
        <v>0</v>
      </c>
      <c r="AO446" s="85" t="s">
        <v>1159</v>
      </c>
      <c r="AP446" s="79" t="s">
        <v>176</v>
      </c>
      <c r="AQ446" s="79">
        <v>0</v>
      </c>
      <c r="AR446" s="79">
        <v>0</v>
      </c>
      <c r="AS446" s="79"/>
      <c r="AT446" s="79"/>
      <c r="AU446" s="79"/>
      <c r="AV446" s="79"/>
      <c r="AW446" s="79"/>
      <c r="AX446" s="79"/>
      <c r="AY446" s="79"/>
      <c r="AZ446" s="79"/>
      <c r="BA446">
        <v>13</v>
      </c>
      <c r="BB446" s="78" t="str">
        <f>REPLACE(INDEX(GroupVertices[Group],MATCH(Edges[[#This Row],[Vertex 1]],GroupVertices[Vertex],0)),1,1,"")</f>
        <v>1</v>
      </c>
      <c r="BC446" s="78" t="str">
        <f>REPLACE(INDEX(GroupVertices[Group],MATCH(Edges[[#This Row],[Vertex 2]],GroupVertices[Vertex],0)),1,1,"")</f>
        <v>1</v>
      </c>
      <c r="BD446" s="48">
        <v>0</v>
      </c>
      <c r="BE446" s="49">
        <v>0</v>
      </c>
      <c r="BF446" s="48">
        <v>0</v>
      </c>
      <c r="BG446" s="49">
        <v>0</v>
      </c>
      <c r="BH446" s="48">
        <v>0</v>
      </c>
      <c r="BI446" s="49">
        <v>0</v>
      </c>
      <c r="BJ446" s="48">
        <v>24</v>
      </c>
      <c r="BK446" s="49">
        <v>100</v>
      </c>
      <c r="BL446" s="48">
        <v>24</v>
      </c>
    </row>
    <row r="447" spans="1:64" ht="15">
      <c r="A447" s="64" t="s">
        <v>259</v>
      </c>
      <c r="B447" s="64" t="s">
        <v>330</v>
      </c>
      <c r="C447" s="65" t="s">
        <v>2934</v>
      </c>
      <c r="D447" s="66">
        <v>10</v>
      </c>
      <c r="E447" s="67" t="s">
        <v>136</v>
      </c>
      <c r="F447" s="68">
        <v>27.47826086956522</v>
      </c>
      <c r="G447" s="65"/>
      <c r="H447" s="69"/>
      <c r="I447" s="70"/>
      <c r="J447" s="70"/>
      <c r="K447" s="34" t="s">
        <v>65</v>
      </c>
      <c r="L447" s="77">
        <v>447</v>
      </c>
      <c r="M447" s="77"/>
      <c r="N447" s="72"/>
      <c r="O447" s="79" t="s">
        <v>331</v>
      </c>
      <c r="P447" s="81">
        <v>43600.55175925926</v>
      </c>
      <c r="Q447" s="79" t="s">
        <v>430</v>
      </c>
      <c r="R447" s="79"/>
      <c r="S447" s="79"/>
      <c r="T447" s="79" t="s">
        <v>619</v>
      </c>
      <c r="U447" s="83" t="s">
        <v>689</v>
      </c>
      <c r="V447" s="83" t="s">
        <v>689</v>
      </c>
      <c r="W447" s="81">
        <v>43600.55175925926</v>
      </c>
      <c r="X447" s="83" t="s">
        <v>923</v>
      </c>
      <c r="Y447" s="79"/>
      <c r="Z447" s="79"/>
      <c r="AA447" s="85" t="s">
        <v>1164</v>
      </c>
      <c r="AB447" s="85" t="s">
        <v>1163</v>
      </c>
      <c r="AC447" s="79" t="b">
        <v>0</v>
      </c>
      <c r="AD447" s="79">
        <v>6</v>
      </c>
      <c r="AE447" s="85" t="s">
        <v>1245</v>
      </c>
      <c r="AF447" s="79" t="b">
        <v>0</v>
      </c>
      <c r="AG447" s="79" t="s">
        <v>1250</v>
      </c>
      <c r="AH447" s="79"/>
      <c r="AI447" s="85" t="s">
        <v>1243</v>
      </c>
      <c r="AJ447" s="79" t="b">
        <v>0</v>
      </c>
      <c r="AK447" s="79">
        <v>4</v>
      </c>
      <c r="AL447" s="85" t="s">
        <v>1243</v>
      </c>
      <c r="AM447" s="79" t="s">
        <v>1258</v>
      </c>
      <c r="AN447" s="79" t="b">
        <v>0</v>
      </c>
      <c r="AO447" s="85" t="s">
        <v>1163</v>
      </c>
      <c r="AP447" s="79" t="s">
        <v>176</v>
      </c>
      <c r="AQ447" s="79">
        <v>0</v>
      </c>
      <c r="AR447" s="79">
        <v>0</v>
      </c>
      <c r="AS447" s="79"/>
      <c r="AT447" s="79"/>
      <c r="AU447" s="79"/>
      <c r="AV447" s="79"/>
      <c r="AW447" s="79"/>
      <c r="AX447" s="79"/>
      <c r="AY447" s="79"/>
      <c r="AZ447" s="79"/>
      <c r="BA447">
        <v>13</v>
      </c>
      <c r="BB447" s="78" t="str">
        <f>REPLACE(INDEX(GroupVertices[Group],MATCH(Edges[[#This Row],[Vertex 1]],GroupVertices[Vertex],0)),1,1,"")</f>
        <v>1</v>
      </c>
      <c r="BC447" s="78" t="str">
        <f>REPLACE(INDEX(GroupVertices[Group],MATCH(Edges[[#This Row],[Vertex 2]],GroupVertices[Vertex],0)),1,1,"")</f>
        <v>1</v>
      </c>
      <c r="BD447" s="48">
        <v>0</v>
      </c>
      <c r="BE447" s="49">
        <v>0</v>
      </c>
      <c r="BF447" s="48">
        <v>0</v>
      </c>
      <c r="BG447" s="49">
        <v>0</v>
      </c>
      <c r="BH447" s="48">
        <v>0</v>
      </c>
      <c r="BI447" s="49">
        <v>0</v>
      </c>
      <c r="BJ447" s="48">
        <v>31</v>
      </c>
      <c r="BK447" s="49">
        <v>100</v>
      </c>
      <c r="BL447" s="48">
        <v>31</v>
      </c>
    </row>
    <row r="448" spans="1:64" ht="15">
      <c r="A448" s="64" t="s">
        <v>259</v>
      </c>
      <c r="B448" s="64" t="s">
        <v>273</v>
      </c>
      <c r="C448" s="65" t="s">
        <v>2930</v>
      </c>
      <c r="D448" s="66">
        <v>5.333333333333334</v>
      </c>
      <c r="E448" s="67" t="s">
        <v>136</v>
      </c>
      <c r="F448" s="68">
        <v>30.492753623188406</v>
      </c>
      <c r="G448" s="65"/>
      <c r="H448" s="69"/>
      <c r="I448" s="70"/>
      <c r="J448" s="70"/>
      <c r="K448" s="34" t="s">
        <v>65</v>
      </c>
      <c r="L448" s="77">
        <v>448</v>
      </c>
      <c r="M448" s="77"/>
      <c r="N448" s="72"/>
      <c r="O448" s="79" t="s">
        <v>331</v>
      </c>
      <c r="P448" s="81">
        <v>43591.22090277778</v>
      </c>
      <c r="Q448" s="79" t="s">
        <v>431</v>
      </c>
      <c r="R448" s="83" t="s">
        <v>522</v>
      </c>
      <c r="S448" s="79" t="s">
        <v>554</v>
      </c>
      <c r="T448" s="79" t="s">
        <v>620</v>
      </c>
      <c r="U448" s="79"/>
      <c r="V448" s="83" t="s">
        <v>749</v>
      </c>
      <c r="W448" s="81">
        <v>43591.22090277778</v>
      </c>
      <c r="X448" s="83" t="s">
        <v>924</v>
      </c>
      <c r="Y448" s="79"/>
      <c r="Z448" s="79"/>
      <c r="AA448" s="85" t="s">
        <v>1165</v>
      </c>
      <c r="AB448" s="79"/>
      <c r="AC448" s="79" t="b">
        <v>0</v>
      </c>
      <c r="AD448" s="79">
        <v>1</v>
      </c>
      <c r="AE448" s="85" t="s">
        <v>1243</v>
      </c>
      <c r="AF448" s="79" t="b">
        <v>0</v>
      </c>
      <c r="AG448" s="79" t="s">
        <v>1250</v>
      </c>
      <c r="AH448" s="79"/>
      <c r="AI448" s="85" t="s">
        <v>1243</v>
      </c>
      <c r="AJ448" s="79" t="b">
        <v>0</v>
      </c>
      <c r="AK448" s="79">
        <v>0</v>
      </c>
      <c r="AL448" s="85" t="s">
        <v>1243</v>
      </c>
      <c r="AM448" s="79" t="s">
        <v>1265</v>
      </c>
      <c r="AN448" s="79" t="b">
        <v>0</v>
      </c>
      <c r="AO448" s="85" t="s">
        <v>1165</v>
      </c>
      <c r="AP448" s="79" t="s">
        <v>176</v>
      </c>
      <c r="AQ448" s="79">
        <v>0</v>
      </c>
      <c r="AR448" s="79">
        <v>0</v>
      </c>
      <c r="AS448" s="79"/>
      <c r="AT448" s="79"/>
      <c r="AU448" s="79"/>
      <c r="AV448" s="79"/>
      <c r="AW448" s="79"/>
      <c r="AX448" s="79"/>
      <c r="AY448" s="79"/>
      <c r="AZ448" s="79"/>
      <c r="BA448">
        <v>5</v>
      </c>
      <c r="BB448" s="78" t="str">
        <f>REPLACE(INDEX(GroupVertices[Group],MATCH(Edges[[#This Row],[Vertex 1]],GroupVertices[Vertex],0)),1,1,"")</f>
        <v>1</v>
      </c>
      <c r="BC448" s="78" t="str">
        <f>REPLACE(INDEX(GroupVertices[Group],MATCH(Edges[[#This Row],[Vertex 2]],GroupVertices[Vertex],0)),1,1,"")</f>
        <v>2</v>
      </c>
      <c r="BD448" s="48">
        <v>0</v>
      </c>
      <c r="BE448" s="49">
        <v>0</v>
      </c>
      <c r="BF448" s="48">
        <v>0</v>
      </c>
      <c r="BG448" s="49">
        <v>0</v>
      </c>
      <c r="BH448" s="48">
        <v>0</v>
      </c>
      <c r="BI448" s="49">
        <v>0</v>
      </c>
      <c r="BJ448" s="48">
        <v>36</v>
      </c>
      <c r="BK448" s="49">
        <v>100</v>
      </c>
      <c r="BL448" s="48">
        <v>36</v>
      </c>
    </row>
    <row r="449" spans="1:64" ht="15">
      <c r="A449" s="64" t="s">
        <v>259</v>
      </c>
      <c r="B449" s="64" t="s">
        <v>273</v>
      </c>
      <c r="C449" s="65" t="s">
        <v>2930</v>
      </c>
      <c r="D449" s="66">
        <v>5.333333333333334</v>
      </c>
      <c r="E449" s="67" t="s">
        <v>136</v>
      </c>
      <c r="F449" s="68">
        <v>30.492753623188406</v>
      </c>
      <c r="G449" s="65"/>
      <c r="H449" s="69"/>
      <c r="I449" s="70"/>
      <c r="J449" s="70"/>
      <c r="K449" s="34" t="s">
        <v>65</v>
      </c>
      <c r="L449" s="77">
        <v>449</v>
      </c>
      <c r="M449" s="77"/>
      <c r="N449" s="72"/>
      <c r="O449" s="79" t="s">
        <v>331</v>
      </c>
      <c r="P449" s="81">
        <v>43598.47090277778</v>
      </c>
      <c r="Q449" s="79" t="s">
        <v>431</v>
      </c>
      <c r="R449" s="83" t="s">
        <v>522</v>
      </c>
      <c r="S449" s="79" t="s">
        <v>554</v>
      </c>
      <c r="T449" s="79" t="s">
        <v>620</v>
      </c>
      <c r="U449" s="79"/>
      <c r="V449" s="83" t="s">
        <v>749</v>
      </c>
      <c r="W449" s="81">
        <v>43598.47090277778</v>
      </c>
      <c r="X449" s="83" t="s">
        <v>925</v>
      </c>
      <c r="Y449" s="79"/>
      <c r="Z449" s="79"/>
      <c r="AA449" s="85" t="s">
        <v>1166</v>
      </c>
      <c r="AB449" s="79"/>
      <c r="AC449" s="79" t="b">
        <v>0</v>
      </c>
      <c r="AD449" s="79">
        <v>1</v>
      </c>
      <c r="AE449" s="85" t="s">
        <v>1243</v>
      </c>
      <c r="AF449" s="79" t="b">
        <v>0</v>
      </c>
      <c r="AG449" s="79" t="s">
        <v>1250</v>
      </c>
      <c r="AH449" s="79"/>
      <c r="AI449" s="85" t="s">
        <v>1243</v>
      </c>
      <c r="AJ449" s="79" t="b">
        <v>0</v>
      </c>
      <c r="AK449" s="79">
        <v>0</v>
      </c>
      <c r="AL449" s="85" t="s">
        <v>1243</v>
      </c>
      <c r="AM449" s="79" t="s">
        <v>1265</v>
      </c>
      <c r="AN449" s="79" t="b">
        <v>0</v>
      </c>
      <c r="AO449" s="85" t="s">
        <v>1166</v>
      </c>
      <c r="AP449" s="79" t="s">
        <v>176</v>
      </c>
      <c r="AQ449" s="79">
        <v>0</v>
      </c>
      <c r="AR449" s="79">
        <v>0</v>
      </c>
      <c r="AS449" s="79"/>
      <c r="AT449" s="79"/>
      <c r="AU449" s="79"/>
      <c r="AV449" s="79"/>
      <c r="AW449" s="79"/>
      <c r="AX449" s="79"/>
      <c r="AY449" s="79"/>
      <c r="AZ449" s="79"/>
      <c r="BA449">
        <v>5</v>
      </c>
      <c r="BB449" s="78" t="str">
        <f>REPLACE(INDEX(GroupVertices[Group],MATCH(Edges[[#This Row],[Vertex 1]],GroupVertices[Vertex],0)),1,1,"")</f>
        <v>1</v>
      </c>
      <c r="BC449" s="78" t="str">
        <f>REPLACE(INDEX(GroupVertices[Group],MATCH(Edges[[#This Row],[Vertex 2]],GroupVertices[Vertex],0)),1,1,"")</f>
        <v>2</v>
      </c>
      <c r="BD449" s="48">
        <v>0</v>
      </c>
      <c r="BE449" s="49">
        <v>0</v>
      </c>
      <c r="BF449" s="48">
        <v>0</v>
      </c>
      <c r="BG449" s="49">
        <v>0</v>
      </c>
      <c r="BH449" s="48">
        <v>0</v>
      </c>
      <c r="BI449" s="49">
        <v>0</v>
      </c>
      <c r="BJ449" s="48">
        <v>36</v>
      </c>
      <c r="BK449" s="49">
        <v>100</v>
      </c>
      <c r="BL449" s="48">
        <v>36</v>
      </c>
    </row>
    <row r="450" spans="1:64" ht="15">
      <c r="A450" s="64" t="s">
        <v>259</v>
      </c>
      <c r="B450" s="64" t="s">
        <v>273</v>
      </c>
      <c r="C450" s="65" t="s">
        <v>2930</v>
      </c>
      <c r="D450" s="66">
        <v>5.333333333333334</v>
      </c>
      <c r="E450" s="67" t="s">
        <v>136</v>
      </c>
      <c r="F450" s="68">
        <v>30.492753623188406</v>
      </c>
      <c r="G450" s="65"/>
      <c r="H450" s="69"/>
      <c r="I450" s="70"/>
      <c r="J450" s="70"/>
      <c r="K450" s="34" t="s">
        <v>65</v>
      </c>
      <c r="L450" s="77">
        <v>450</v>
      </c>
      <c r="M450" s="77"/>
      <c r="N450" s="72"/>
      <c r="O450" s="79" t="s">
        <v>331</v>
      </c>
      <c r="P450" s="81">
        <v>43600.33498842592</v>
      </c>
      <c r="Q450" s="79" t="s">
        <v>428</v>
      </c>
      <c r="R450" s="79"/>
      <c r="S450" s="79"/>
      <c r="T450" s="79" t="s">
        <v>616</v>
      </c>
      <c r="U450" s="83" t="s">
        <v>687</v>
      </c>
      <c r="V450" s="83" t="s">
        <v>687</v>
      </c>
      <c r="W450" s="81">
        <v>43600.33498842592</v>
      </c>
      <c r="X450" s="83" t="s">
        <v>921</v>
      </c>
      <c r="Y450" s="79"/>
      <c r="Z450" s="79"/>
      <c r="AA450" s="85" t="s">
        <v>1162</v>
      </c>
      <c r="AB450" s="79"/>
      <c r="AC450" s="79" t="b">
        <v>0</v>
      </c>
      <c r="AD450" s="79">
        <v>1</v>
      </c>
      <c r="AE450" s="85" t="s">
        <v>1243</v>
      </c>
      <c r="AF450" s="79" t="b">
        <v>0</v>
      </c>
      <c r="AG450" s="79" t="s">
        <v>1250</v>
      </c>
      <c r="AH450" s="79"/>
      <c r="AI450" s="85" t="s">
        <v>1243</v>
      </c>
      <c r="AJ450" s="79" t="b">
        <v>0</v>
      </c>
      <c r="AK450" s="79">
        <v>1</v>
      </c>
      <c r="AL450" s="85" t="s">
        <v>1243</v>
      </c>
      <c r="AM450" s="79" t="s">
        <v>1258</v>
      </c>
      <c r="AN450" s="79" t="b">
        <v>0</v>
      </c>
      <c r="AO450" s="85" t="s">
        <v>1162</v>
      </c>
      <c r="AP450" s="79" t="s">
        <v>176</v>
      </c>
      <c r="AQ450" s="79">
        <v>0</v>
      </c>
      <c r="AR450" s="79">
        <v>0</v>
      </c>
      <c r="AS450" s="79"/>
      <c r="AT450" s="79"/>
      <c r="AU450" s="79"/>
      <c r="AV450" s="79"/>
      <c r="AW450" s="79"/>
      <c r="AX450" s="79"/>
      <c r="AY450" s="79"/>
      <c r="AZ450" s="79"/>
      <c r="BA450">
        <v>5</v>
      </c>
      <c r="BB450" s="78" t="str">
        <f>REPLACE(INDEX(GroupVertices[Group],MATCH(Edges[[#This Row],[Vertex 1]],GroupVertices[Vertex],0)),1,1,"")</f>
        <v>1</v>
      </c>
      <c r="BC450" s="78" t="str">
        <f>REPLACE(INDEX(GroupVertices[Group],MATCH(Edges[[#This Row],[Vertex 2]],GroupVertices[Vertex],0)),1,1,"")</f>
        <v>2</v>
      </c>
      <c r="BD450" s="48"/>
      <c r="BE450" s="49"/>
      <c r="BF450" s="48"/>
      <c r="BG450" s="49"/>
      <c r="BH450" s="48"/>
      <c r="BI450" s="49"/>
      <c r="BJ450" s="48"/>
      <c r="BK450" s="49"/>
      <c r="BL450" s="48"/>
    </row>
    <row r="451" spans="1:64" ht="15">
      <c r="A451" s="64" t="s">
        <v>259</v>
      </c>
      <c r="B451" s="64" t="s">
        <v>273</v>
      </c>
      <c r="C451" s="65" t="s">
        <v>2930</v>
      </c>
      <c r="D451" s="66">
        <v>5.333333333333334</v>
      </c>
      <c r="E451" s="67" t="s">
        <v>136</v>
      </c>
      <c r="F451" s="68">
        <v>30.492753623188406</v>
      </c>
      <c r="G451" s="65"/>
      <c r="H451" s="69"/>
      <c r="I451" s="70"/>
      <c r="J451" s="70"/>
      <c r="K451" s="34" t="s">
        <v>65</v>
      </c>
      <c r="L451" s="77">
        <v>451</v>
      </c>
      <c r="M451" s="77"/>
      <c r="N451" s="72"/>
      <c r="O451" s="79" t="s">
        <v>331</v>
      </c>
      <c r="P451" s="81">
        <v>43600.442974537036</v>
      </c>
      <c r="Q451" s="79" t="s">
        <v>419</v>
      </c>
      <c r="R451" s="79"/>
      <c r="S451" s="79"/>
      <c r="T451" s="79" t="s">
        <v>614</v>
      </c>
      <c r="U451" s="83" t="s">
        <v>679</v>
      </c>
      <c r="V451" s="83" t="s">
        <v>679</v>
      </c>
      <c r="W451" s="81">
        <v>43600.442974537036</v>
      </c>
      <c r="X451" s="83" t="s">
        <v>912</v>
      </c>
      <c r="Y451" s="79"/>
      <c r="Z451" s="79"/>
      <c r="AA451" s="85" t="s">
        <v>1153</v>
      </c>
      <c r="AB451" s="85" t="s">
        <v>1242</v>
      </c>
      <c r="AC451" s="79" t="b">
        <v>0</v>
      </c>
      <c r="AD451" s="79">
        <v>6</v>
      </c>
      <c r="AE451" s="85" t="s">
        <v>1249</v>
      </c>
      <c r="AF451" s="79" t="b">
        <v>0</v>
      </c>
      <c r="AG451" s="79" t="s">
        <v>1250</v>
      </c>
      <c r="AH451" s="79"/>
      <c r="AI451" s="85" t="s">
        <v>1243</v>
      </c>
      <c r="AJ451" s="79" t="b">
        <v>0</v>
      </c>
      <c r="AK451" s="79">
        <v>4</v>
      </c>
      <c r="AL451" s="85" t="s">
        <v>1243</v>
      </c>
      <c r="AM451" s="79" t="s">
        <v>1257</v>
      </c>
      <c r="AN451" s="79" t="b">
        <v>0</v>
      </c>
      <c r="AO451" s="85" t="s">
        <v>1242</v>
      </c>
      <c r="AP451" s="79" t="s">
        <v>176</v>
      </c>
      <c r="AQ451" s="79">
        <v>0</v>
      </c>
      <c r="AR451" s="79">
        <v>0</v>
      </c>
      <c r="AS451" s="79"/>
      <c r="AT451" s="79"/>
      <c r="AU451" s="79"/>
      <c r="AV451" s="79"/>
      <c r="AW451" s="79"/>
      <c r="AX451" s="79"/>
      <c r="AY451" s="79"/>
      <c r="AZ451" s="79"/>
      <c r="BA451">
        <v>5</v>
      </c>
      <c r="BB451" s="78" t="str">
        <f>REPLACE(INDEX(GroupVertices[Group],MATCH(Edges[[#This Row],[Vertex 1]],GroupVertices[Vertex],0)),1,1,"")</f>
        <v>1</v>
      </c>
      <c r="BC451" s="78" t="str">
        <f>REPLACE(INDEX(GroupVertices[Group],MATCH(Edges[[#This Row],[Vertex 2]],GroupVertices[Vertex],0)),1,1,"")</f>
        <v>2</v>
      </c>
      <c r="BD451" s="48"/>
      <c r="BE451" s="49"/>
      <c r="BF451" s="48"/>
      <c r="BG451" s="49"/>
      <c r="BH451" s="48"/>
      <c r="BI451" s="49"/>
      <c r="BJ451" s="48"/>
      <c r="BK451" s="49"/>
      <c r="BL451" s="48"/>
    </row>
    <row r="452" spans="1:64" ht="15">
      <c r="A452" s="64" t="s">
        <v>259</v>
      </c>
      <c r="B452" s="64" t="s">
        <v>273</v>
      </c>
      <c r="C452" s="65" t="s">
        <v>2930</v>
      </c>
      <c r="D452" s="66">
        <v>5.333333333333334</v>
      </c>
      <c r="E452" s="67" t="s">
        <v>136</v>
      </c>
      <c r="F452" s="68">
        <v>30.492753623188406</v>
      </c>
      <c r="G452" s="65"/>
      <c r="H452" s="69"/>
      <c r="I452" s="70"/>
      <c r="J452" s="70"/>
      <c r="K452" s="34" t="s">
        <v>65</v>
      </c>
      <c r="L452" s="77">
        <v>452</v>
      </c>
      <c r="M452" s="77"/>
      <c r="N452" s="72"/>
      <c r="O452" s="79" t="s">
        <v>331</v>
      </c>
      <c r="P452" s="81">
        <v>43600.568125</v>
      </c>
      <c r="Q452" s="79" t="s">
        <v>432</v>
      </c>
      <c r="R452" s="83" t="s">
        <v>522</v>
      </c>
      <c r="S452" s="79" t="s">
        <v>554</v>
      </c>
      <c r="T452" s="79" t="s">
        <v>620</v>
      </c>
      <c r="U452" s="79"/>
      <c r="V452" s="83" t="s">
        <v>749</v>
      </c>
      <c r="W452" s="81">
        <v>43600.568125</v>
      </c>
      <c r="X452" s="83" t="s">
        <v>926</v>
      </c>
      <c r="Y452" s="79"/>
      <c r="Z452" s="79"/>
      <c r="AA452" s="85" t="s">
        <v>1167</v>
      </c>
      <c r="AB452" s="79"/>
      <c r="AC452" s="79" t="b">
        <v>0</v>
      </c>
      <c r="AD452" s="79">
        <v>0</v>
      </c>
      <c r="AE452" s="85" t="s">
        <v>1243</v>
      </c>
      <c r="AF452" s="79" t="b">
        <v>0</v>
      </c>
      <c r="AG452" s="79" t="s">
        <v>1250</v>
      </c>
      <c r="AH452" s="79"/>
      <c r="AI452" s="85" t="s">
        <v>1243</v>
      </c>
      <c r="AJ452" s="79" t="b">
        <v>0</v>
      </c>
      <c r="AK452" s="79">
        <v>0</v>
      </c>
      <c r="AL452" s="85" t="s">
        <v>1243</v>
      </c>
      <c r="AM452" s="79" t="s">
        <v>1265</v>
      </c>
      <c r="AN452" s="79" t="b">
        <v>0</v>
      </c>
      <c r="AO452" s="85" t="s">
        <v>1167</v>
      </c>
      <c r="AP452" s="79" t="s">
        <v>176</v>
      </c>
      <c r="AQ452" s="79">
        <v>0</v>
      </c>
      <c r="AR452" s="79">
        <v>0</v>
      </c>
      <c r="AS452" s="79"/>
      <c r="AT452" s="79"/>
      <c r="AU452" s="79"/>
      <c r="AV452" s="79"/>
      <c r="AW452" s="79"/>
      <c r="AX452" s="79"/>
      <c r="AY452" s="79"/>
      <c r="AZ452" s="79"/>
      <c r="BA452">
        <v>5</v>
      </c>
      <c r="BB452" s="78" t="str">
        <f>REPLACE(INDEX(GroupVertices[Group],MATCH(Edges[[#This Row],[Vertex 1]],GroupVertices[Vertex],0)),1,1,"")</f>
        <v>1</v>
      </c>
      <c r="BC452" s="78" t="str">
        <f>REPLACE(INDEX(GroupVertices[Group],MATCH(Edges[[#This Row],[Vertex 2]],GroupVertices[Vertex],0)),1,1,"")</f>
        <v>2</v>
      </c>
      <c r="BD452" s="48">
        <v>0</v>
      </c>
      <c r="BE452" s="49">
        <v>0</v>
      </c>
      <c r="BF452" s="48">
        <v>0</v>
      </c>
      <c r="BG452" s="49">
        <v>0</v>
      </c>
      <c r="BH452" s="48">
        <v>0</v>
      </c>
      <c r="BI452" s="49">
        <v>0</v>
      </c>
      <c r="BJ452" s="48">
        <v>36</v>
      </c>
      <c r="BK452" s="49">
        <v>100</v>
      </c>
      <c r="BL452" s="48">
        <v>36</v>
      </c>
    </row>
    <row r="453" spans="1:64" ht="15">
      <c r="A453" s="64" t="s">
        <v>259</v>
      </c>
      <c r="B453" s="64" t="s">
        <v>259</v>
      </c>
      <c r="C453" s="65" t="s">
        <v>2935</v>
      </c>
      <c r="D453" s="66">
        <v>10</v>
      </c>
      <c r="E453" s="67" t="s">
        <v>136</v>
      </c>
      <c r="F453" s="68">
        <v>6</v>
      </c>
      <c r="G453" s="65"/>
      <c r="H453" s="69"/>
      <c r="I453" s="70"/>
      <c r="J453" s="70"/>
      <c r="K453" s="34" t="s">
        <v>65</v>
      </c>
      <c r="L453" s="77">
        <v>453</v>
      </c>
      <c r="M453" s="77"/>
      <c r="N453" s="72"/>
      <c r="O453" s="79" t="s">
        <v>176</v>
      </c>
      <c r="P453" s="81">
        <v>43492.25372685185</v>
      </c>
      <c r="Q453" s="79" t="s">
        <v>433</v>
      </c>
      <c r="R453" s="79"/>
      <c r="S453" s="79"/>
      <c r="T453" s="79" t="s">
        <v>621</v>
      </c>
      <c r="U453" s="83" t="s">
        <v>690</v>
      </c>
      <c r="V453" s="83" t="s">
        <v>690</v>
      </c>
      <c r="W453" s="81">
        <v>43492.25372685185</v>
      </c>
      <c r="X453" s="83" t="s">
        <v>927</v>
      </c>
      <c r="Y453" s="79"/>
      <c r="Z453" s="79"/>
      <c r="AA453" s="85" t="s">
        <v>1168</v>
      </c>
      <c r="AB453" s="79"/>
      <c r="AC453" s="79" t="b">
        <v>0</v>
      </c>
      <c r="AD453" s="79">
        <v>24</v>
      </c>
      <c r="AE453" s="85" t="s">
        <v>1243</v>
      </c>
      <c r="AF453" s="79" t="b">
        <v>0</v>
      </c>
      <c r="AG453" s="79" t="s">
        <v>1250</v>
      </c>
      <c r="AH453" s="79"/>
      <c r="AI453" s="85" t="s">
        <v>1243</v>
      </c>
      <c r="AJ453" s="79" t="b">
        <v>0</v>
      </c>
      <c r="AK453" s="79">
        <v>6</v>
      </c>
      <c r="AL453" s="85" t="s">
        <v>1243</v>
      </c>
      <c r="AM453" s="79" t="s">
        <v>1258</v>
      </c>
      <c r="AN453" s="79" t="b">
        <v>0</v>
      </c>
      <c r="AO453" s="85" t="s">
        <v>1168</v>
      </c>
      <c r="AP453" s="79" t="s">
        <v>1267</v>
      </c>
      <c r="AQ453" s="79">
        <v>0</v>
      </c>
      <c r="AR453" s="79">
        <v>0</v>
      </c>
      <c r="AS453" s="79"/>
      <c r="AT453" s="79"/>
      <c r="AU453" s="79"/>
      <c r="AV453" s="79"/>
      <c r="AW453" s="79"/>
      <c r="AX453" s="79"/>
      <c r="AY453" s="79"/>
      <c r="AZ453" s="79"/>
      <c r="BA453">
        <v>70</v>
      </c>
      <c r="BB453" s="78" t="str">
        <f>REPLACE(INDEX(GroupVertices[Group],MATCH(Edges[[#This Row],[Vertex 1]],GroupVertices[Vertex],0)),1,1,"")</f>
        <v>1</v>
      </c>
      <c r="BC453" s="78" t="str">
        <f>REPLACE(INDEX(GroupVertices[Group],MATCH(Edges[[#This Row],[Vertex 2]],GroupVertices[Vertex],0)),1,1,"")</f>
        <v>1</v>
      </c>
      <c r="BD453" s="48">
        <v>0</v>
      </c>
      <c r="BE453" s="49">
        <v>0</v>
      </c>
      <c r="BF453" s="48">
        <v>0</v>
      </c>
      <c r="BG453" s="49">
        <v>0</v>
      </c>
      <c r="BH453" s="48">
        <v>0</v>
      </c>
      <c r="BI453" s="49">
        <v>0</v>
      </c>
      <c r="BJ453" s="48">
        <v>18</v>
      </c>
      <c r="BK453" s="49">
        <v>100</v>
      </c>
      <c r="BL453" s="48">
        <v>18</v>
      </c>
    </row>
    <row r="454" spans="1:64" ht="15">
      <c r="A454" s="64" t="s">
        <v>259</v>
      </c>
      <c r="B454" s="64" t="s">
        <v>259</v>
      </c>
      <c r="C454" s="65" t="s">
        <v>2935</v>
      </c>
      <c r="D454" s="66">
        <v>10</v>
      </c>
      <c r="E454" s="67" t="s">
        <v>136</v>
      </c>
      <c r="F454" s="68">
        <v>6</v>
      </c>
      <c r="G454" s="65"/>
      <c r="H454" s="69"/>
      <c r="I454" s="70"/>
      <c r="J454" s="70"/>
      <c r="K454" s="34" t="s">
        <v>65</v>
      </c>
      <c r="L454" s="77">
        <v>454</v>
      </c>
      <c r="M454" s="77"/>
      <c r="N454" s="72"/>
      <c r="O454" s="79" t="s">
        <v>176</v>
      </c>
      <c r="P454" s="81">
        <v>43591.234814814816</v>
      </c>
      <c r="Q454" s="79" t="s">
        <v>434</v>
      </c>
      <c r="R454" s="83" t="s">
        <v>523</v>
      </c>
      <c r="S454" s="79" t="s">
        <v>554</v>
      </c>
      <c r="T454" s="79" t="s">
        <v>622</v>
      </c>
      <c r="U454" s="79"/>
      <c r="V454" s="83" t="s">
        <v>749</v>
      </c>
      <c r="W454" s="81">
        <v>43591.234814814816</v>
      </c>
      <c r="X454" s="83" t="s">
        <v>928</v>
      </c>
      <c r="Y454" s="79"/>
      <c r="Z454" s="79"/>
      <c r="AA454" s="85" t="s">
        <v>1169</v>
      </c>
      <c r="AB454" s="79"/>
      <c r="AC454" s="79" t="b">
        <v>0</v>
      </c>
      <c r="AD454" s="79">
        <v>0</v>
      </c>
      <c r="AE454" s="85" t="s">
        <v>1243</v>
      </c>
      <c r="AF454" s="79" t="b">
        <v>0</v>
      </c>
      <c r="AG454" s="79" t="s">
        <v>1250</v>
      </c>
      <c r="AH454" s="79"/>
      <c r="AI454" s="85" t="s">
        <v>1243</v>
      </c>
      <c r="AJ454" s="79" t="b">
        <v>0</v>
      </c>
      <c r="AK454" s="79">
        <v>0</v>
      </c>
      <c r="AL454" s="85" t="s">
        <v>1243</v>
      </c>
      <c r="AM454" s="79" t="s">
        <v>1265</v>
      </c>
      <c r="AN454" s="79" t="b">
        <v>0</v>
      </c>
      <c r="AO454" s="85" t="s">
        <v>1169</v>
      </c>
      <c r="AP454" s="79" t="s">
        <v>176</v>
      </c>
      <c r="AQ454" s="79">
        <v>0</v>
      </c>
      <c r="AR454" s="79">
        <v>0</v>
      </c>
      <c r="AS454" s="79"/>
      <c r="AT454" s="79"/>
      <c r="AU454" s="79"/>
      <c r="AV454" s="79"/>
      <c r="AW454" s="79"/>
      <c r="AX454" s="79"/>
      <c r="AY454" s="79"/>
      <c r="AZ454" s="79"/>
      <c r="BA454">
        <v>70</v>
      </c>
      <c r="BB454" s="78" t="str">
        <f>REPLACE(INDEX(GroupVertices[Group],MATCH(Edges[[#This Row],[Vertex 1]],GroupVertices[Vertex],0)),1,1,"")</f>
        <v>1</v>
      </c>
      <c r="BC454" s="78" t="str">
        <f>REPLACE(INDEX(GroupVertices[Group],MATCH(Edges[[#This Row],[Vertex 2]],GroupVertices[Vertex],0)),1,1,"")</f>
        <v>1</v>
      </c>
      <c r="BD454" s="48">
        <v>0</v>
      </c>
      <c r="BE454" s="49">
        <v>0</v>
      </c>
      <c r="BF454" s="48">
        <v>0</v>
      </c>
      <c r="BG454" s="49">
        <v>0</v>
      </c>
      <c r="BH454" s="48">
        <v>0</v>
      </c>
      <c r="BI454" s="49">
        <v>0</v>
      </c>
      <c r="BJ454" s="48">
        <v>12</v>
      </c>
      <c r="BK454" s="49">
        <v>100</v>
      </c>
      <c r="BL454" s="48">
        <v>12</v>
      </c>
    </row>
    <row r="455" spans="1:64" ht="15">
      <c r="A455" s="64" t="s">
        <v>259</v>
      </c>
      <c r="B455" s="64" t="s">
        <v>259</v>
      </c>
      <c r="C455" s="65" t="s">
        <v>2935</v>
      </c>
      <c r="D455" s="66">
        <v>10</v>
      </c>
      <c r="E455" s="67" t="s">
        <v>136</v>
      </c>
      <c r="F455" s="68">
        <v>6</v>
      </c>
      <c r="G455" s="65"/>
      <c r="H455" s="69"/>
      <c r="I455" s="70"/>
      <c r="J455" s="70"/>
      <c r="K455" s="34" t="s">
        <v>65</v>
      </c>
      <c r="L455" s="77">
        <v>455</v>
      </c>
      <c r="M455" s="77"/>
      <c r="N455" s="72"/>
      <c r="O455" s="79" t="s">
        <v>176</v>
      </c>
      <c r="P455" s="81">
        <v>43591.311203703706</v>
      </c>
      <c r="Q455" s="79" t="s">
        <v>435</v>
      </c>
      <c r="R455" s="83" t="s">
        <v>503</v>
      </c>
      <c r="S455" s="79" t="s">
        <v>556</v>
      </c>
      <c r="T455" s="79" t="s">
        <v>583</v>
      </c>
      <c r="U455" s="83" t="s">
        <v>691</v>
      </c>
      <c r="V455" s="83" t="s">
        <v>691</v>
      </c>
      <c r="W455" s="81">
        <v>43591.311203703706</v>
      </c>
      <c r="X455" s="83" t="s">
        <v>929</v>
      </c>
      <c r="Y455" s="79"/>
      <c r="Z455" s="79"/>
      <c r="AA455" s="85" t="s">
        <v>1170</v>
      </c>
      <c r="AB455" s="79"/>
      <c r="AC455" s="79" t="b">
        <v>0</v>
      </c>
      <c r="AD455" s="79">
        <v>0</v>
      </c>
      <c r="AE455" s="85" t="s">
        <v>1243</v>
      </c>
      <c r="AF455" s="79" t="b">
        <v>0</v>
      </c>
      <c r="AG455" s="79" t="s">
        <v>1250</v>
      </c>
      <c r="AH455" s="79"/>
      <c r="AI455" s="85" t="s">
        <v>1243</v>
      </c>
      <c r="AJ455" s="79" t="b">
        <v>0</v>
      </c>
      <c r="AK455" s="79">
        <v>0</v>
      </c>
      <c r="AL455" s="85" t="s">
        <v>1243</v>
      </c>
      <c r="AM455" s="79" t="s">
        <v>1265</v>
      </c>
      <c r="AN455" s="79" t="b">
        <v>0</v>
      </c>
      <c r="AO455" s="85" t="s">
        <v>1170</v>
      </c>
      <c r="AP455" s="79" t="s">
        <v>176</v>
      </c>
      <c r="AQ455" s="79">
        <v>0</v>
      </c>
      <c r="AR455" s="79">
        <v>0</v>
      </c>
      <c r="AS455" s="79"/>
      <c r="AT455" s="79"/>
      <c r="AU455" s="79"/>
      <c r="AV455" s="79"/>
      <c r="AW455" s="79"/>
      <c r="AX455" s="79"/>
      <c r="AY455" s="79"/>
      <c r="AZ455" s="79"/>
      <c r="BA455">
        <v>70</v>
      </c>
      <c r="BB455" s="78" t="str">
        <f>REPLACE(INDEX(GroupVertices[Group],MATCH(Edges[[#This Row],[Vertex 1]],GroupVertices[Vertex],0)),1,1,"")</f>
        <v>1</v>
      </c>
      <c r="BC455" s="78" t="str">
        <f>REPLACE(INDEX(GroupVertices[Group],MATCH(Edges[[#This Row],[Vertex 2]],GroupVertices[Vertex],0)),1,1,"")</f>
        <v>1</v>
      </c>
      <c r="BD455" s="48">
        <v>0</v>
      </c>
      <c r="BE455" s="49">
        <v>0</v>
      </c>
      <c r="BF455" s="48">
        <v>0</v>
      </c>
      <c r="BG455" s="49">
        <v>0</v>
      </c>
      <c r="BH455" s="48">
        <v>0</v>
      </c>
      <c r="BI455" s="49">
        <v>0</v>
      </c>
      <c r="BJ455" s="48">
        <v>29</v>
      </c>
      <c r="BK455" s="49">
        <v>100</v>
      </c>
      <c r="BL455" s="48">
        <v>29</v>
      </c>
    </row>
    <row r="456" spans="1:64" ht="15">
      <c r="A456" s="64" t="s">
        <v>259</v>
      </c>
      <c r="B456" s="64" t="s">
        <v>259</v>
      </c>
      <c r="C456" s="65" t="s">
        <v>2935</v>
      </c>
      <c r="D456" s="66">
        <v>10</v>
      </c>
      <c r="E456" s="67" t="s">
        <v>136</v>
      </c>
      <c r="F456" s="68">
        <v>6</v>
      </c>
      <c r="G456" s="65"/>
      <c r="H456" s="69"/>
      <c r="I456" s="70"/>
      <c r="J456" s="70"/>
      <c r="K456" s="34" t="s">
        <v>65</v>
      </c>
      <c r="L456" s="77">
        <v>456</v>
      </c>
      <c r="M456" s="77"/>
      <c r="N456" s="72"/>
      <c r="O456" s="79" t="s">
        <v>176</v>
      </c>
      <c r="P456" s="81">
        <v>43591.47090277778</v>
      </c>
      <c r="Q456" s="79" t="s">
        <v>436</v>
      </c>
      <c r="R456" s="83" t="s">
        <v>524</v>
      </c>
      <c r="S456" s="79" t="s">
        <v>554</v>
      </c>
      <c r="T456" s="79" t="s">
        <v>623</v>
      </c>
      <c r="U456" s="79"/>
      <c r="V456" s="83" t="s">
        <v>749</v>
      </c>
      <c r="W456" s="81">
        <v>43591.47090277778</v>
      </c>
      <c r="X456" s="83" t="s">
        <v>930</v>
      </c>
      <c r="Y456" s="79"/>
      <c r="Z456" s="79"/>
      <c r="AA456" s="85" t="s">
        <v>1171</v>
      </c>
      <c r="AB456" s="79"/>
      <c r="AC456" s="79" t="b">
        <v>0</v>
      </c>
      <c r="AD456" s="79">
        <v>1</v>
      </c>
      <c r="AE456" s="85" t="s">
        <v>1243</v>
      </c>
      <c r="AF456" s="79" t="b">
        <v>0</v>
      </c>
      <c r="AG456" s="79" t="s">
        <v>1250</v>
      </c>
      <c r="AH456" s="79"/>
      <c r="AI456" s="85" t="s">
        <v>1243</v>
      </c>
      <c r="AJ456" s="79" t="b">
        <v>0</v>
      </c>
      <c r="AK456" s="79">
        <v>1</v>
      </c>
      <c r="AL456" s="85" t="s">
        <v>1243</v>
      </c>
      <c r="AM456" s="79" t="s">
        <v>1265</v>
      </c>
      <c r="AN456" s="79" t="b">
        <v>0</v>
      </c>
      <c r="AO456" s="85" t="s">
        <v>1171</v>
      </c>
      <c r="AP456" s="79" t="s">
        <v>176</v>
      </c>
      <c r="AQ456" s="79">
        <v>0</v>
      </c>
      <c r="AR456" s="79">
        <v>0</v>
      </c>
      <c r="AS456" s="79"/>
      <c r="AT456" s="79"/>
      <c r="AU456" s="79"/>
      <c r="AV456" s="79"/>
      <c r="AW456" s="79"/>
      <c r="AX456" s="79"/>
      <c r="AY456" s="79"/>
      <c r="AZ456" s="79"/>
      <c r="BA456">
        <v>70</v>
      </c>
      <c r="BB456" s="78" t="str">
        <f>REPLACE(INDEX(GroupVertices[Group],MATCH(Edges[[#This Row],[Vertex 1]],GroupVertices[Vertex],0)),1,1,"")</f>
        <v>1</v>
      </c>
      <c r="BC456" s="78" t="str">
        <f>REPLACE(INDEX(GroupVertices[Group],MATCH(Edges[[#This Row],[Vertex 2]],GroupVertices[Vertex],0)),1,1,"")</f>
        <v>1</v>
      </c>
      <c r="BD456" s="48">
        <v>0</v>
      </c>
      <c r="BE456" s="49">
        <v>0</v>
      </c>
      <c r="BF456" s="48">
        <v>0</v>
      </c>
      <c r="BG456" s="49">
        <v>0</v>
      </c>
      <c r="BH456" s="48">
        <v>0</v>
      </c>
      <c r="BI456" s="49">
        <v>0</v>
      </c>
      <c r="BJ456" s="48">
        <v>28</v>
      </c>
      <c r="BK456" s="49">
        <v>100</v>
      </c>
      <c r="BL456" s="48">
        <v>28</v>
      </c>
    </row>
    <row r="457" spans="1:64" ht="15">
      <c r="A457" s="64" t="s">
        <v>259</v>
      </c>
      <c r="B457" s="64" t="s">
        <v>259</v>
      </c>
      <c r="C457" s="65" t="s">
        <v>2935</v>
      </c>
      <c r="D457" s="66">
        <v>10</v>
      </c>
      <c r="E457" s="67" t="s">
        <v>136</v>
      </c>
      <c r="F457" s="68">
        <v>6</v>
      </c>
      <c r="G457" s="65"/>
      <c r="H457" s="69"/>
      <c r="I457" s="70"/>
      <c r="J457" s="70"/>
      <c r="K457" s="34" t="s">
        <v>65</v>
      </c>
      <c r="L457" s="77">
        <v>457</v>
      </c>
      <c r="M457" s="77"/>
      <c r="N457" s="72"/>
      <c r="O457" s="79" t="s">
        <v>176</v>
      </c>
      <c r="P457" s="81">
        <v>43591.568125</v>
      </c>
      <c r="Q457" s="79" t="s">
        <v>437</v>
      </c>
      <c r="R457" s="83" t="s">
        <v>524</v>
      </c>
      <c r="S457" s="79" t="s">
        <v>554</v>
      </c>
      <c r="T457" s="79" t="s">
        <v>624</v>
      </c>
      <c r="U457" s="79"/>
      <c r="V457" s="83" t="s">
        <v>749</v>
      </c>
      <c r="W457" s="81">
        <v>43591.568125</v>
      </c>
      <c r="X457" s="83" t="s">
        <v>931</v>
      </c>
      <c r="Y457" s="79"/>
      <c r="Z457" s="79"/>
      <c r="AA457" s="85" t="s">
        <v>1172</v>
      </c>
      <c r="AB457" s="79"/>
      <c r="AC457" s="79" t="b">
        <v>0</v>
      </c>
      <c r="AD457" s="79">
        <v>0</v>
      </c>
      <c r="AE457" s="85" t="s">
        <v>1243</v>
      </c>
      <c r="AF457" s="79" t="b">
        <v>0</v>
      </c>
      <c r="AG457" s="79" t="s">
        <v>1250</v>
      </c>
      <c r="AH457" s="79"/>
      <c r="AI457" s="85" t="s">
        <v>1243</v>
      </c>
      <c r="AJ457" s="79" t="b">
        <v>0</v>
      </c>
      <c r="AK457" s="79">
        <v>0</v>
      </c>
      <c r="AL457" s="85" t="s">
        <v>1243</v>
      </c>
      <c r="AM457" s="79" t="s">
        <v>1265</v>
      </c>
      <c r="AN457" s="79" t="b">
        <v>0</v>
      </c>
      <c r="AO457" s="85" t="s">
        <v>1172</v>
      </c>
      <c r="AP457" s="79" t="s">
        <v>176</v>
      </c>
      <c r="AQ457" s="79">
        <v>0</v>
      </c>
      <c r="AR457" s="79">
        <v>0</v>
      </c>
      <c r="AS457" s="79"/>
      <c r="AT457" s="79"/>
      <c r="AU457" s="79"/>
      <c r="AV457" s="79"/>
      <c r="AW457" s="79"/>
      <c r="AX457" s="79"/>
      <c r="AY457" s="79"/>
      <c r="AZ457" s="79"/>
      <c r="BA457">
        <v>70</v>
      </c>
      <c r="BB457" s="78" t="str">
        <f>REPLACE(INDEX(GroupVertices[Group],MATCH(Edges[[#This Row],[Vertex 1]],GroupVertices[Vertex],0)),1,1,"")</f>
        <v>1</v>
      </c>
      <c r="BC457" s="78" t="str">
        <f>REPLACE(INDEX(GroupVertices[Group],MATCH(Edges[[#This Row],[Vertex 2]],GroupVertices[Vertex],0)),1,1,"")</f>
        <v>1</v>
      </c>
      <c r="BD457" s="48">
        <v>0</v>
      </c>
      <c r="BE457" s="49">
        <v>0</v>
      </c>
      <c r="BF457" s="48">
        <v>0</v>
      </c>
      <c r="BG457" s="49">
        <v>0</v>
      </c>
      <c r="BH457" s="48">
        <v>0</v>
      </c>
      <c r="BI457" s="49">
        <v>0</v>
      </c>
      <c r="BJ457" s="48">
        <v>12</v>
      </c>
      <c r="BK457" s="49">
        <v>100</v>
      </c>
      <c r="BL457" s="48">
        <v>12</v>
      </c>
    </row>
    <row r="458" spans="1:64" ht="15">
      <c r="A458" s="64" t="s">
        <v>259</v>
      </c>
      <c r="B458" s="64" t="s">
        <v>259</v>
      </c>
      <c r="C458" s="65" t="s">
        <v>2935</v>
      </c>
      <c r="D458" s="66">
        <v>10</v>
      </c>
      <c r="E458" s="67" t="s">
        <v>136</v>
      </c>
      <c r="F458" s="68">
        <v>6</v>
      </c>
      <c r="G458" s="65"/>
      <c r="H458" s="69"/>
      <c r="I458" s="70"/>
      <c r="J458" s="70"/>
      <c r="K458" s="34" t="s">
        <v>65</v>
      </c>
      <c r="L458" s="77">
        <v>458</v>
      </c>
      <c r="M458" s="77"/>
      <c r="N458" s="72"/>
      <c r="O458" s="79" t="s">
        <v>176</v>
      </c>
      <c r="P458" s="81">
        <v>43591.72090277778</v>
      </c>
      <c r="Q458" s="79" t="s">
        <v>438</v>
      </c>
      <c r="R458" s="83" t="s">
        <v>525</v>
      </c>
      <c r="S458" s="79" t="s">
        <v>563</v>
      </c>
      <c r="T458" s="79" t="s">
        <v>583</v>
      </c>
      <c r="U458" s="83" t="s">
        <v>692</v>
      </c>
      <c r="V458" s="83" t="s">
        <v>692</v>
      </c>
      <c r="W458" s="81">
        <v>43591.72090277778</v>
      </c>
      <c r="X458" s="83" t="s">
        <v>932</v>
      </c>
      <c r="Y458" s="79"/>
      <c r="Z458" s="79"/>
      <c r="AA458" s="85" t="s">
        <v>1173</v>
      </c>
      <c r="AB458" s="79"/>
      <c r="AC458" s="79" t="b">
        <v>0</v>
      </c>
      <c r="AD458" s="79">
        <v>0</v>
      </c>
      <c r="AE458" s="85" t="s">
        <v>1243</v>
      </c>
      <c r="AF458" s="79" t="b">
        <v>0</v>
      </c>
      <c r="AG458" s="79" t="s">
        <v>1250</v>
      </c>
      <c r="AH458" s="79"/>
      <c r="AI458" s="85" t="s">
        <v>1243</v>
      </c>
      <c r="AJ458" s="79" t="b">
        <v>0</v>
      </c>
      <c r="AK458" s="79">
        <v>0</v>
      </c>
      <c r="AL458" s="85" t="s">
        <v>1243</v>
      </c>
      <c r="AM458" s="79" t="s">
        <v>1265</v>
      </c>
      <c r="AN458" s="79" t="b">
        <v>0</v>
      </c>
      <c r="AO458" s="85" t="s">
        <v>1173</v>
      </c>
      <c r="AP458" s="79" t="s">
        <v>176</v>
      </c>
      <c r="AQ458" s="79">
        <v>0</v>
      </c>
      <c r="AR458" s="79">
        <v>0</v>
      </c>
      <c r="AS458" s="79"/>
      <c r="AT458" s="79"/>
      <c r="AU458" s="79"/>
      <c r="AV458" s="79"/>
      <c r="AW458" s="79"/>
      <c r="AX458" s="79"/>
      <c r="AY458" s="79"/>
      <c r="AZ458" s="79"/>
      <c r="BA458">
        <v>70</v>
      </c>
      <c r="BB458" s="78" t="str">
        <f>REPLACE(INDEX(GroupVertices[Group],MATCH(Edges[[#This Row],[Vertex 1]],GroupVertices[Vertex],0)),1,1,"")</f>
        <v>1</v>
      </c>
      <c r="BC458" s="78" t="str">
        <f>REPLACE(INDEX(GroupVertices[Group],MATCH(Edges[[#This Row],[Vertex 2]],GroupVertices[Vertex],0)),1,1,"")</f>
        <v>1</v>
      </c>
      <c r="BD458" s="48">
        <v>0</v>
      </c>
      <c r="BE458" s="49">
        <v>0</v>
      </c>
      <c r="BF458" s="48">
        <v>0</v>
      </c>
      <c r="BG458" s="49">
        <v>0</v>
      </c>
      <c r="BH458" s="48">
        <v>0</v>
      </c>
      <c r="BI458" s="49">
        <v>0</v>
      </c>
      <c r="BJ458" s="48">
        <v>29</v>
      </c>
      <c r="BK458" s="49">
        <v>100</v>
      </c>
      <c r="BL458" s="48">
        <v>29</v>
      </c>
    </row>
    <row r="459" spans="1:64" ht="15">
      <c r="A459" s="64" t="s">
        <v>259</v>
      </c>
      <c r="B459" s="64" t="s">
        <v>259</v>
      </c>
      <c r="C459" s="65" t="s">
        <v>2935</v>
      </c>
      <c r="D459" s="66">
        <v>10</v>
      </c>
      <c r="E459" s="67" t="s">
        <v>136</v>
      </c>
      <c r="F459" s="68">
        <v>6</v>
      </c>
      <c r="G459" s="65"/>
      <c r="H459" s="69"/>
      <c r="I459" s="70"/>
      <c r="J459" s="70"/>
      <c r="K459" s="34" t="s">
        <v>65</v>
      </c>
      <c r="L459" s="77">
        <v>459</v>
      </c>
      <c r="M459" s="77"/>
      <c r="N459" s="72"/>
      <c r="O459" s="79" t="s">
        <v>176</v>
      </c>
      <c r="P459" s="81">
        <v>43591.818125</v>
      </c>
      <c r="Q459" s="79" t="s">
        <v>439</v>
      </c>
      <c r="R459" s="83" t="s">
        <v>526</v>
      </c>
      <c r="S459" s="79" t="s">
        <v>554</v>
      </c>
      <c r="T459" s="79" t="s">
        <v>625</v>
      </c>
      <c r="U459" s="79"/>
      <c r="V459" s="83" t="s">
        <v>749</v>
      </c>
      <c r="W459" s="81">
        <v>43591.818125</v>
      </c>
      <c r="X459" s="83" t="s">
        <v>933</v>
      </c>
      <c r="Y459" s="79"/>
      <c r="Z459" s="79"/>
      <c r="AA459" s="85" t="s">
        <v>1174</v>
      </c>
      <c r="AB459" s="79"/>
      <c r="AC459" s="79" t="b">
        <v>0</v>
      </c>
      <c r="AD459" s="79">
        <v>0</v>
      </c>
      <c r="AE459" s="85" t="s">
        <v>1243</v>
      </c>
      <c r="AF459" s="79" t="b">
        <v>0</v>
      </c>
      <c r="AG459" s="79" t="s">
        <v>1250</v>
      </c>
      <c r="AH459" s="79"/>
      <c r="AI459" s="85" t="s">
        <v>1243</v>
      </c>
      <c r="AJ459" s="79" t="b">
        <v>0</v>
      </c>
      <c r="AK459" s="79">
        <v>0</v>
      </c>
      <c r="AL459" s="85" t="s">
        <v>1243</v>
      </c>
      <c r="AM459" s="79" t="s">
        <v>1265</v>
      </c>
      <c r="AN459" s="79" t="b">
        <v>0</v>
      </c>
      <c r="AO459" s="85" t="s">
        <v>1174</v>
      </c>
      <c r="AP459" s="79" t="s">
        <v>176</v>
      </c>
      <c r="AQ459" s="79">
        <v>0</v>
      </c>
      <c r="AR459" s="79">
        <v>0</v>
      </c>
      <c r="AS459" s="79"/>
      <c r="AT459" s="79"/>
      <c r="AU459" s="79"/>
      <c r="AV459" s="79"/>
      <c r="AW459" s="79"/>
      <c r="AX459" s="79"/>
      <c r="AY459" s="79"/>
      <c r="AZ459" s="79"/>
      <c r="BA459">
        <v>70</v>
      </c>
      <c r="BB459" s="78" t="str">
        <f>REPLACE(INDEX(GroupVertices[Group],MATCH(Edges[[#This Row],[Vertex 1]],GroupVertices[Vertex],0)),1,1,"")</f>
        <v>1</v>
      </c>
      <c r="BC459" s="78" t="str">
        <f>REPLACE(INDEX(GroupVertices[Group],MATCH(Edges[[#This Row],[Vertex 2]],GroupVertices[Vertex],0)),1,1,"")</f>
        <v>1</v>
      </c>
      <c r="BD459" s="48">
        <v>0</v>
      </c>
      <c r="BE459" s="49">
        <v>0</v>
      </c>
      <c r="BF459" s="48">
        <v>0</v>
      </c>
      <c r="BG459" s="49">
        <v>0</v>
      </c>
      <c r="BH459" s="48">
        <v>0</v>
      </c>
      <c r="BI459" s="49">
        <v>0</v>
      </c>
      <c r="BJ459" s="48">
        <v>16</v>
      </c>
      <c r="BK459" s="49">
        <v>100</v>
      </c>
      <c r="BL459" s="48">
        <v>16</v>
      </c>
    </row>
    <row r="460" spans="1:64" ht="15">
      <c r="A460" s="64" t="s">
        <v>259</v>
      </c>
      <c r="B460" s="64" t="s">
        <v>259</v>
      </c>
      <c r="C460" s="65" t="s">
        <v>2935</v>
      </c>
      <c r="D460" s="66">
        <v>10</v>
      </c>
      <c r="E460" s="67" t="s">
        <v>136</v>
      </c>
      <c r="F460" s="68">
        <v>6</v>
      </c>
      <c r="G460" s="65"/>
      <c r="H460" s="69"/>
      <c r="I460" s="70"/>
      <c r="J460" s="70"/>
      <c r="K460" s="34" t="s">
        <v>65</v>
      </c>
      <c r="L460" s="77">
        <v>460</v>
      </c>
      <c r="M460" s="77"/>
      <c r="N460" s="72"/>
      <c r="O460" s="79" t="s">
        <v>176</v>
      </c>
      <c r="P460" s="81">
        <v>43592.06814814815</v>
      </c>
      <c r="Q460" s="79" t="s">
        <v>440</v>
      </c>
      <c r="R460" s="83" t="s">
        <v>527</v>
      </c>
      <c r="S460" s="79" t="s">
        <v>554</v>
      </c>
      <c r="T460" s="79" t="s">
        <v>626</v>
      </c>
      <c r="U460" s="79"/>
      <c r="V460" s="83" t="s">
        <v>749</v>
      </c>
      <c r="W460" s="81">
        <v>43592.06814814815</v>
      </c>
      <c r="X460" s="83" t="s">
        <v>934</v>
      </c>
      <c r="Y460" s="79"/>
      <c r="Z460" s="79"/>
      <c r="AA460" s="85" t="s">
        <v>1175</v>
      </c>
      <c r="AB460" s="79"/>
      <c r="AC460" s="79" t="b">
        <v>0</v>
      </c>
      <c r="AD460" s="79">
        <v>0</v>
      </c>
      <c r="AE460" s="85" t="s">
        <v>1243</v>
      </c>
      <c r="AF460" s="79" t="b">
        <v>0</v>
      </c>
      <c r="AG460" s="79" t="s">
        <v>1250</v>
      </c>
      <c r="AH460" s="79"/>
      <c r="AI460" s="85" t="s">
        <v>1243</v>
      </c>
      <c r="AJ460" s="79" t="b">
        <v>0</v>
      </c>
      <c r="AK460" s="79">
        <v>0</v>
      </c>
      <c r="AL460" s="85" t="s">
        <v>1243</v>
      </c>
      <c r="AM460" s="79" t="s">
        <v>1265</v>
      </c>
      <c r="AN460" s="79" t="b">
        <v>0</v>
      </c>
      <c r="AO460" s="85" t="s">
        <v>1175</v>
      </c>
      <c r="AP460" s="79" t="s">
        <v>176</v>
      </c>
      <c r="AQ460" s="79">
        <v>0</v>
      </c>
      <c r="AR460" s="79">
        <v>0</v>
      </c>
      <c r="AS460" s="79"/>
      <c r="AT460" s="79"/>
      <c r="AU460" s="79"/>
      <c r="AV460" s="79"/>
      <c r="AW460" s="79"/>
      <c r="AX460" s="79"/>
      <c r="AY460" s="79"/>
      <c r="AZ460" s="79"/>
      <c r="BA460">
        <v>70</v>
      </c>
      <c r="BB460" s="78" t="str">
        <f>REPLACE(INDEX(GroupVertices[Group],MATCH(Edges[[#This Row],[Vertex 1]],GroupVertices[Vertex],0)),1,1,"")</f>
        <v>1</v>
      </c>
      <c r="BC460" s="78" t="str">
        <f>REPLACE(INDEX(GroupVertices[Group],MATCH(Edges[[#This Row],[Vertex 2]],GroupVertices[Vertex],0)),1,1,"")</f>
        <v>1</v>
      </c>
      <c r="BD460" s="48">
        <v>0</v>
      </c>
      <c r="BE460" s="49">
        <v>0</v>
      </c>
      <c r="BF460" s="48">
        <v>0</v>
      </c>
      <c r="BG460" s="49">
        <v>0</v>
      </c>
      <c r="BH460" s="48">
        <v>0</v>
      </c>
      <c r="BI460" s="49">
        <v>0</v>
      </c>
      <c r="BJ460" s="48">
        <v>12</v>
      </c>
      <c r="BK460" s="49">
        <v>100</v>
      </c>
      <c r="BL460" s="48">
        <v>12</v>
      </c>
    </row>
    <row r="461" spans="1:64" ht="15">
      <c r="A461" s="64" t="s">
        <v>259</v>
      </c>
      <c r="B461" s="64" t="s">
        <v>259</v>
      </c>
      <c r="C461" s="65" t="s">
        <v>2935</v>
      </c>
      <c r="D461" s="66">
        <v>10</v>
      </c>
      <c r="E461" s="67" t="s">
        <v>136</v>
      </c>
      <c r="F461" s="68">
        <v>6</v>
      </c>
      <c r="G461" s="65"/>
      <c r="H461" s="69"/>
      <c r="I461" s="70"/>
      <c r="J461" s="70"/>
      <c r="K461" s="34" t="s">
        <v>65</v>
      </c>
      <c r="L461" s="77">
        <v>461</v>
      </c>
      <c r="M461" s="77"/>
      <c r="N461" s="72"/>
      <c r="O461" s="79" t="s">
        <v>176</v>
      </c>
      <c r="P461" s="81">
        <v>43592.22091435185</v>
      </c>
      <c r="Q461" s="79" t="s">
        <v>441</v>
      </c>
      <c r="R461" s="83" t="s">
        <v>498</v>
      </c>
      <c r="S461" s="79" t="s">
        <v>554</v>
      </c>
      <c r="T461" s="79" t="s">
        <v>568</v>
      </c>
      <c r="U461" s="79"/>
      <c r="V461" s="83" t="s">
        <v>749</v>
      </c>
      <c r="W461" s="81">
        <v>43592.22091435185</v>
      </c>
      <c r="X461" s="83" t="s">
        <v>935</v>
      </c>
      <c r="Y461" s="79"/>
      <c r="Z461" s="79"/>
      <c r="AA461" s="85" t="s">
        <v>1176</v>
      </c>
      <c r="AB461" s="79"/>
      <c r="AC461" s="79" t="b">
        <v>0</v>
      </c>
      <c r="AD461" s="79">
        <v>4</v>
      </c>
      <c r="AE461" s="85" t="s">
        <v>1243</v>
      </c>
      <c r="AF461" s="79" t="b">
        <v>0</v>
      </c>
      <c r="AG461" s="79" t="s">
        <v>1250</v>
      </c>
      <c r="AH461" s="79"/>
      <c r="AI461" s="85" t="s">
        <v>1243</v>
      </c>
      <c r="AJ461" s="79" t="b">
        <v>0</v>
      </c>
      <c r="AK461" s="79">
        <v>2</v>
      </c>
      <c r="AL461" s="85" t="s">
        <v>1243</v>
      </c>
      <c r="AM461" s="79" t="s">
        <v>1265</v>
      </c>
      <c r="AN461" s="79" t="b">
        <v>0</v>
      </c>
      <c r="AO461" s="85" t="s">
        <v>1176</v>
      </c>
      <c r="AP461" s="79" t="s">
        <v>176</v>
      </c>
      <c r="AQ461" s="79">
        <v>0</v>
      </c>
      <c r="AR461" s="79">
        <v>0</v>
      </c>
      <c r="AS461" s="79"/>
      <c r="AT461" s="79"/>
      <c r="AU461" s="79"/>
      <c r="AV461" s="79"/>
      <c r="AW461" s="79"/>
      <c r="AX461" s="79"/>
      <c r="AY461" s="79"/>
      <c r="AZ461" s="79"/>
      <c r="BA461">
        <v>70</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7</v>
      </c>
      <c r="BK461" s="49">
        <v>100</v>
      </c>
      <c r="BL461" s="48">
        <v>7</v>
      </c>
    </row>
    <row r="462" spans="1:64" ht="15">
      <c r="A462" s="64" t="s">
        <v>259</v>
      </c>
      <c r="B462" s="64" t="s">
        <v>259</v>
      </c>
      <c r="C462" s="65" t="s">
        <v>2935</v>
      </c>
      <c r="D462" s="66">
        <v>10</v>
      </c>
      <c r="E462" s="67" t="s">
        <v>136</v>
      </c>
      <c r="F462" s="68">
        <v>6</v>
      </c>
      <c r="G462" s="65"/>
      <c r="H462" s="69"/>
      <c r="I462" s="70"/>
      <c r="J462" s="70"/>
      <c r="K462" s="34" t="s">
        <v>65</v>
      </c>
      <c r="L462" s="77">
        <v>462</v>
      </c>
      <c r="M462" s="77"/>
      <c r="N462" s="72"/>
      <c r="O462" s="79" t="s">
        <v>176</v>
      </c>
      <c r="P462" s="81">
        <v>43592.401458333334</v>
      </c>
      <c r="Q462" s="79" t="s">
        <v>442</v>
      </c>
      <c r="R462" s="83" t="s">
        <v>528</v>
      </c>
      <c r="S462" s="79" t="s">
        <v>554</v>
      </c>
      <c r="T462" s="79" t="s">
        <v>627</v>
      </c>
      <c r="U462" s="79"/>
      <c r="V462" s="83" t="s">
        <v>749</v>
      </c>
      <c r="W462" s="81">
        <v>43592.401458333334</v>
      </c>
      <c r="X462" s="83" t="s">
        <v>936</v>
      </c>
      <c r="Y462" s="79"/>
      <c r="Z462" s="79"/>
      <c r="AA462" s="85" t="s">
        <v>1177</v>
      </c>
      <c r="AB462" s="79"/>
      <c r="AC462" s="79" t="b">
        <v>0</v>
      </c>
      <c r="AD462" s="79">
        <v>0</v>
      </c>
      <c r="AE462" s="85" t="s">
        <v>1243</v>
      </c>
      <c r="AF462" s="79" t="b">
        <v>0</v>
      </c>
      <c r="AG462" s="79" t="s">
        <v>1250</v>
      </c>
      <c r="AH462" s="79"/>
      <c r="AI462" s="85" t="s">
        <v>1243</v>
      </c>
      <c r="AJ462" s="79" t="b">
        <v>0</v>
      </c>
      <c r="AK462" s="79">
        <v>0</v>
      </c>
      <c r="AL462" s="85" t="s">
        <v>1243</v>
      </c>
      <c r="AM462" s="79" t="s">
        <v>1265</v>
      </c>
      <c r="AN462" s="79" t="b">
        <v>0</v>
      </c>
      <c r="AO462" s="85" t="s">
        <v>1177</v>
      </c>
      <c r="AP462" s="79" t="s">
        <v>176</v>
      </c>
      <c r="AQ462" s="79">
        <v>0</v>
      </c>
      <c r="AR462" s="79">
        <v>0</v>
      </c>
      <c r="AS462" s="79"/>
      <c r="AT462" s="79"/>
      <c r="AU462" s="79"/>
      <c r="AV462" s="79"/>
      <c r="AW462" s="79"/>
      <c r="AX462" s="79"/>
      <c r="AY462" s="79"/>
      <c r="AZ462" s="79"/>
      <c r="BA462">
        <v>70</v>
      </c>
      <c r="BB462" s="78" t="str">
        <f>REPLACE(INDEX(GroupVertices[Group],MATCH(Edges[[#This Row],[Vertex 1]],GroupVertices[Vertex],0)),1,1,"")</f>
        <v>1</v>
      </c>
      <c r="BC462" s="78" t="str">
        <f>REPLACE(INDEX(GroupVertices[Group],MATCH(Edges[[#This Row],[Vertex 2]],GroupVertices[Vertex],0)),1,1,"")</f>
        <v>1</v>
      </c>
      <c r="BD462" s="48">
        <v>0</v>
      </c>
      <c r="BE462" s="49">
        <v>0</v>
      </c>
      <c r="BF462" s="48">
        <v>0</v>
      </c>
      <c r="BG462" s="49">
        <v>0</v>
      </c>
      <c r="BH462" s="48">
        <v>0</v>
      </c>
      <c r="BI462" s="49">
        <v>0</v>
      </c>
      <c r="BJ462" s="48">
        <v>10</v>
      </c>
      <c r="BK462" s="49">
        <v>100</v>
      </c>
      <c r="BL462" s="48">
        <v>10</v>
      </c>
    </row>
    <row r="463" spans="1:64" ht="15">
      <c r="A463" s="64" t="s">
        <v>259</v>
      </c>
      <c r="B463" s="64" t="s">
        <v>259</v>
      </c>
      <c r="C463" s="65" t="s">
        <v>2935</v>
      </c>
      <c r="D463" s="66">
        <v>10</v>
      </c>
      <c r="E463" s="67" t="s">
        <v>136</v>
      </c>
      <c r="F463" s="68">
        <v>6</v>
      </c>
      <c r="G463" s="65"/>
      <c r="H463" s="69"/>
      <c r="I463" s="70"/>
      <c r="J463" s="70"/>
      <c r="K463" s="34" t="s">
        <v>65</v>
      </c>
      <c r="L463" s="77">
        <v>463</v>
      </c>
      <c r="M463" s="77"/>
      <c r="N463" s="72"/>
      <c r="O463" s="79" t="s">
        <v>176</v>
      </c>
      <c r="P463" s="81">
        <v>43592.47090277778</v>
      </c>
      <c r="Q463" s="79" t="s">
        <v>443</v>
      </c>
      <c r="R463" s="83" t="s">
        <v>499</v>
      </c>
      <c r="S463" s="79" t="s">
        <v>554</v>
      </c>
      <c r="T463" s="79" t="s">
        <v>571</v>
      </c>
      <c r="U463" s="79"/>
      <c r="V463" s="83" t="s">
        <v>749</v>
      </c>
      <c r="W463" s="81">
        <v>43592.47090277778</v>
      </c>
      <c r="X463" s="83" t="s">
        <v>937</v>
      </c>
      <c r="Y463" s="79"/>
      <c r="Z463" s="79"/>
      <c r="AA463" s="85" t="s">
        <v>1178</v>
      </c>
      <c r="AB463" s="79"/>
      <c r="AC463" s="79" t="b">
        <v>0</v>
      </c>
      <c r="AD463" s="79">
        <v>2</v>
      </c>
      <c r="AE463" s="85" t="s">
        <v>1243</v>
      </c>
      <c r="AF463" s="79" t="b">
        <v>0</v>
      </c>
      <c r="AG463" s="79" t="s">
        <v>1250</v>
      </c>
      <c r="AH463" s="79"/>
      <c r="AI463" s="85" t="s">
        <v>1243</v>
      </c>
      <c r="AJ463" s="79" t="b">
        <v>0</v>
      </c>
      <c r="AK463" s="79">
        <v>2</v>
      </c>
      <c r="AL463" s="85" t="s">
        <v>1243</v>
      </c>
      <c r="AM463" s="79" t="s">
        <v>1265</v>
      </c>
      <c r="AN463" s="79" t="b">
        <v>0</v>
      </c>
      <c r="AO463" s="85" t="s">
        <v>1178</v>
      </c>
      <c r="AP463" s="79" t="s">
        <v>176</v>
      </c>
      <c r="AQ463" s="79">
        <v>0</v>
      </c>
      <c r="AR463" s="79">
        <v>0</v>
      </c>
      <c r="AS463" s="79"/>
      <c r="AT463" s="79"/>
      <c r="AU463" s="79"/>
      <c r="AV463" s="79"/>
      <c r="AW463" s="79"/>
      <c r="AX463" s="79"/>
      <c r="AY463" s="79"/>
      <c r="AZ463" s="79"/>
      <c r="BA463">
        <v>70</v>
      </c>
      <c r="BB463" s="78" t="str">
        <f>REPLACE(INDEX(GroupVertices[Group],MATCH(Edges[[#This Row],[Vertex 1]],GroupVertices[Vertex],0)),1,1,"")</f>
        <v>1</v>
      </c>
      <c r="BC463" s="78" t="str">
        <f>REPLACE(INDEX(GroupVertices[Group],MATCH(Edges[[#This Row],[Vertex 2]],GroupVertices[Vertex],0)),1,1,"")</f>
        <v>1</v>
      </c>
      <c r="BD463" s="48">
        <v>0</v>
      </c>
      <c r="BE463" s="49">
        <v>0</v>
      </c>
      <c r="BF463" s="48">
        <v>0</v>
      </c>
      <c r="BG463" s="49">
        <v>0</v>
      </c>
      <c r="BH463" s="48">
        <v>0</v>
      </c>
      <c r="BI463" s="49">
        <v>0</v>
      </c>
      <c r="BJ463" s="48">
        <v>9</v>
      </c>
      <c r="BK463" s="49">
        <v>100</v>
      </c>
      <c r="BL463" s="48">
        <v>9</v>
      </c>
    </row>
    <row r="464" spans="1:64" ht="15">
      <c r="A464" s="64" t="s">
        <v>259</v>
      </c>
      <c r="B464" s="64" t="s">
        <v>259</v>
      </c>
      <c r="C464" s="65" t="s">
        <v>2935</v>
      </c>
      <c r="D464" s="66">
        <v>10</v>
      </c>
      <c r="E464" s="67" t="s">
        <v>136</v>
      </c>
      <c r="F464" s="68">
        <v>6</v>
      </c>
      <c r="G464" s="65"/>
      <c r="H464" s="69"/>
      <c r="I464" s="70"/>
      <c r="J464" s="70"/>
      <c r="K464" s="34" t="s">
        <v>65</v>
      </c>
      <c r="L464" s="77">
        <v>464</v>
      </c>
      <c r="M464" s="77"/>
      <c r="N464" s="72"/>
      <c r="O464" s="79" t="s">
        <v>176</v>
      </c>
      <c r="P464" s="81">
        <v>43592.73479166667</v>
      </c>
      <c r="Q464" s="79" t="s">
        <v>444</v>
      </c>
      <c r="R464" s="83" t="s">
        <v>529</v>
      </c>
      <c r="S464" s="79" t="s">
        <v>554</v>
      </c>
      <c r="T464" s="79" t="s">
        <v>628</v>
      </c>
      <c r="U464" s="79"/>
      <c r="V464" s="83" t="s">
        <v>749</v>
      </c>
      <c r="W464" s="81">
        <v>43592.73479166667</v>
      </c>
      <c r="X464" s="83" t="s">
        <v>938</v>
      </c>
      <c r="Y464" s="79"/>
      <c r="Z464" s="79"/>
      <c r="AA464" s="85" t="s">
        <v>1179</v>
      </c>
      <c r="AB464" s="79"/>
      <c r="AC464" s="79" t="b">
        <v>0</v>
      </c>
      <c r="AD464" s="79">
        <v>0</v>
      </c>
      <c r="AE464" s="85" t="s">
        <v>1243</v>
      </c>
      <c r="AF464" s="79" t="b">
        <v>0</v>
      </c>
      <c r="AG464" s="79" t="s">
        <v>1250</v>
      </c>
      <c r="AH464" s="79"/>
      <c r="AI464" s="85" t="s">
        <v>1243</v>
      </c>
      <c r="AJ464" s="79" t="b">
        <v>0</v>
      </c>
      <c r="AK464" s="79">
        <v>0</v>
      </c>
      <c r="AL464" s="85" t="s">
        <v>1243</v>
      </c>
      <c r="AM464" s="79" t="s">
        <v>1265</v>
      </c>
      <c r="AN464" s="79" t="b">
        <v>0</v>
      </c>
      <c r="AO464" s="85" t="s">
        <v>1179</v>
      </c>
      <c r="AP464" s="79" t="s">
        <v>176</v>
      </c>
      <c r="AQ464" s="79">
        <v>0</v>
      </c>
      <c r="AR464" s="79">
        <v>0</v>
      </c>
      <c r="AS464" s="79"/>
      <c r="AT464" s="79"/>
      <c r="AU464" s="79"/>
      <c r="AV464" s="79"/>
      <c r="AW464" s="79"/>
      <c r="AX464" s="79"/>
      <c r="AY464" s="79"/>
      <c r="AZ464" s="79"/>
      <c r="BA464">
        <v>70</v>
      </c>
      <c r="BB464" s="78" t="str">
        <f>REPLACE(INDEX(GroupVertices[Group],MATCH(Edges[[#This Row],[Vertex 1]],GroupVertices[Vertex],0)),1,1,"")</f>
        <v>1</v>
      </c>
      <c r="BC464" s="78" t="str">
        <f>REPLACE(INDEX(GroupVertices[Group],MATCH(Edges[[#This Row],[Vertex 2]],GroupVertices[Vertex],0)),1,1,"")</f>
        <v>1</v>
      </c>
      <c r="BD464" s="48">
        <v>0</v>
      </c>
      <c r="BE464" s="49">
        <v>0</v>
      </c>
      <c r="BF464" s="48">
        <v>0</v>
      </c>
      <c r="BG464" s="49">
        <v>0</v>
      </c>
      <c r="BH464" s="48">
        <v>0</v>
      </c>
      <c r="BI464" s="49">
        <v>0</v>
      </c>
      <c r="BJ464" s="48">
        <v>11</v>
      </c>
      <c r="BK464" s="49">
        <v>100</v>
      </c>
      <c r="BL464" s="48">
        <v>11</v>
      </c>
    </row>
    <row r="465" spans="1:64" ht="15">
      <c r="A465" s="64" t="s">
        <v>259</v>
      </c>
      <c r="B465" s="64" t="s">
        <v>259</v>
      </c>
      <c r="C465" s="65" t="s">
        <v>2935</v>
      </c>
      <c r="D465" s="66">
        <v>10</v>
      </c>
      <c r="E465" s="67" t="s">
        <v>136</v>
      </c>
      <c r="F465" s="68">
        <v>6</v>
      </c>
      <c r="G465" s="65"/>
      <c r="H465" s="69"/>
      <c r="I465" s="70"/>
      <c r="J465" s="70"/>
      <c r="K465" s="34" t="s">
        <v>65</v>
      </c>
      <c r="L465" s="77">
        <v>465</v>
      </c>
      <c r="M465" s="77"/>
      <c r="N465" s="72"/>
      <c r="O465" s="79" t="s">
        <v>176</v>
      </c>
      <c r="P465" s="81">
        <v>43592.88758101852</v>
      </c>
      <c r="Q465" s="79" t="s">
        <v>445</v>
      </c>
      <c r="R465" s="83" t="s">
        <v>503</v>
      </c>
      <c r="S465" s="79" t="s">
        <v>556</v>
      </c>
      <c r="T465" s="79" t="s">
        <v>585</v>
      </c>
      <c r="U465" s="83" t="s">
        <v>693</v>
      </c>
      <c r="V465" s="83" t="s">
        <v>693</v>
      </c>
      <c r="W465" s="81">
        <v>43592.88758101852</v>
      </c>
      <c r="X465" s="83" t="s">
        <v>939</v>
      </c>
      <c r="Y465" s="79"/>
      <c r="Z465" s="79"/>
      <c r="AA465" s="85" t="s">
        <v>1180</v>
      </c>
      <c r="AB465" s="79"/>
      <c r="AC465" s="79" t="b">
        <v>0</v>
      </c>
      <c r="AD465" s="79">
        <v>1</v>
      </c>
      <c r="AE465" s="85" t="s">
        <v>1243</v>
      </c>
      <c r="AF465" s="79" t="b">
        <v>0</v>
      </c>
      <c r="AG465" s="79" t="s">
        <v>1250</v>
      </c>
      <c r="AH465" s="79"/>
      <c r="AI465" s="85" t="s">
        <v>1243</v>
      </c>
      <c r="AJ465" s="79" t="b">
        <v>0</v>
      </c>
      <c r="AK465" s="79">
        <v>2</v>
      </c>
      <c r="AL465" s="85" t="s">
        <v>1243</v>
      </c>
      <c r="AM465" s="79" t="s">
        <v>1265</v>
      </c>
      <c r="AN465" s="79" t="b">
        <v>0</v>
      </c>
      <c r="AO465" s="85" t="s">
        <v>1180</v>
      </c>
      <c r="AP465" s="79" t="s">
        <v>176</v>
      </c>
      <c r="AQ465" s="79">
        <v>0</v>
      </c>
      <c r="AR465" s="79">
        <v>0</v>
      </c>
      <c r="AS465" s="79"/>
      <c r="AT465" s="79"/>
      <c r="AU465" s="79"/>
      <c r="AV465" s="79"/>
      <c r="AW465" s="79"/>
      <c r="AX465" s="79"/>
      <c r="AY465" s="79"/>
      <c r="AZ465" s="79"/>
      <c r="BA465">
        <v>70</v>
      </c>
      <c r="BB465" s="78" t="str">
        <f>REPLACE(INDEX(GroupVertices[Group],MATCH(Edges[[#This Row],[Vertex 1]],GroupVertices[Vertex],0)),1,1,"")</f>
        <v>1</v>
      </c>
      <c r="BC465" s="78" t="str">
        <f>REPLACE(INDEX(GroupVertices[Group],MATCH(Edges[[#This Row],[Vertex 2]],GroupVertices[Vertex],0)),1,1,"")</f>
        <v>1</v>
      </c>
      <c r="BD465" s="48">
        <v>0</v>
      </c>
      <c r="BE465" s="49">
        <v>0</v>
      </c>
      <c r="BF465" s="48">
        <v>0</v>
      </c>
      <c r="BG465" s="49">
        <v>0</v>
      </c>
      <c r="BH465" s="48">
        <v>0</v>
      </c>
      <c r="BI465" s="49">
        <v>0</v>
      </c>
      <c r="BJ465" s="48">
        <v>27</v>
      </c>
      <c r="BK465" s="49">
        <v>100</v>
      </c>
      <c r="BL465" s="48">
        <v>27</v>
      </c>
    </row>
    <row r="466" spans="1:64" ht="15">
      <c r="A466" s="64" t="s">
        <v>259</v>
      </c>
      <c r="B466" s="64" t="s">
        <v>259</v>
      </c>
      <c r="C466" s="65" t="s">
        <v>2935</v>
      </c>
      <c r="D466" s="66">
        <v>10</v>
      </c>
      <c r="E466" s="67" t="s">
        <v>136</v>
      </c>
      <c r="F466" s="68">
        <v>6</v>
      </c>
      <c r="G466" s="65"/>
      <c r="H466" s="69"/>
      <c r="I466" s="70"/>
      <c r="J466" s="70"/>
      <c r="K466" s="34" t="s">
        <v>65</v>
      </c>
      <c r="L466" s="77">
        <v>466</v>
      </c>
      <c r="M466" s="77"/>
      <c r="N466" s="72"/>
      <c r="O466" s="79" t="s">
        <v>176</v>
      </c>
      <c r="P466" s="81">
        <v>43592.901458333334</v>
      </c>
      <c r="Q466" s="79" t="s">
        <v>446</v>
      </c>
      <c r="R466" s="83" t="s">
        <v>530</v>
      </c>
      <c r="S466" s="79" t="s">
        <v>554</v>
      </c>
      <c r="T466" s="79" t="s">
        <v>629</v>
      </c>
      <c r="U466" s="79"/>
      <c r="V466" s="83" t="s">
        <v>749</v>
      </c>
      <c r="W466" s="81">
        <v>43592.901458333334</v>
      </c>
      <c r="X466" s="83" t="s">
        <v>940</v>
      </c>
      <c r="Y466" s="79"/>
      <c r="Z466" s="79"/>
      <c r="AA466" s="85" t="s">
        <v>1181</v>
      </c>
      <c r="AB466" s="79"/>
      <c r="AC466" s="79" t="b">
        <v>0</v>
      </c>
      <c r="AD466" s="79">
        <v>0</v>
      </c>
      <c r="AE466" s="85" t="s">
        <v>1243</v>
      </c>
      <c r="AF466" s="79" t="b">
        <v>0</v>
      </c>
      <c r="AG466" s="79" t="s">
        <v>1250</v>
      </c>
      <c r="AH466" s="79"/>
      <c r="AI466" s="85" t="s">
        <v>1243</v>
      </c>
      <c r="AJ466" s="79" t="b">
        <v>0</v>
      </c>
      <c r="AK466" s="79">
        <v>0</v>
      </c>
      <c r="AL466" s="85" t="s">
        <v>1243</v>
      </c>
      <c r="AM466" s="79" t="s">
        <v>1265</v>
      </c>
      <c r="AN466" s="79" t="b">
        <v>0</v>
      </c>
      <c r="AO466" s="85" t="s">
        <v>1181</v>
      </c>
      <c r="AP466" s="79" t="s">
        <v>176</v>
      </c>
      <c r="AQ466" s="79">
        <v>0</v>
      </c>
      <c r="AR466" s="79">
        <v>0</v>
      </c>
      <c r="AS466" s="79"/>
      <c r="AT466" s="79"/>
      <c r="AU466" s="79"/>
      <c r="AV466" s="79"/>
      <c r="AW466" s="79"/>
      <c r="AX466" s="79"/>
      <c r="AY466" s="79"/>
      <c r="AZ466" s="79"/>
      <c r="BA466">
        <v>70</v>
      </c>
      <c r="BB466" s="78" t="str">
        <f>REPLACE(INDEX(GroupVertices[Group],MATCH(Edges[[#This Row],[Vertex 1]],GroupVertices[Vertex],0)),1,1,"")</f>
        <v>1</v>
      </c>
      <c r="BC466" s="78" t="str">
        <f>REPLACE(INDEX(GroupVertices[Group],MATCH(Edges[[#This Row],[Vertex 2]],GroupVertices[Vertex],0)),1,1,"")</f>
        <v>1</v>
      </c>
      <c r="BD466" s="48">
        <v>0</v>
      </c>
      <c r="BE466" s="49">
        <v>0</v>
      </c>
      <c r="BF466" s="48">
        <v>0</v>
      </c>
      <c r="BG466" s="49">
        <v>0</v>
      </c>
      <c r="BH466" s="48">
        <v>0</v>
      </c>
      <c r="BI466" s="49">
        <v>0</v>
      </c>
      <c r="BJ466" s="48">
        <v>10</v>
      </c>
      <c r="BK466" s="49">
        <v>100</v>
      </c>
      <c r="BL466" s="48">
        <v>10</v>
      </c>
    </row>
    <row r="467" spans="1:64" ht="15">
      <c r="A467" s="64" t="s">
        <v>259</v>
      </c>
      <c r="B467" s="64" t="s">
        <v>259</v>
      </c>
      <c r="C467" s="65" t="s">
        <v>2935</v>
      </c>
      <c r="D467" s="66">
        <v>10</v>
      </c>
      <c r="E467" s="67" t="s">
        <v>136</v>
      </c>
      <c r="F467" s="68">
        <v>6</v>
      </c>
      <c r="G467" s="65"/>
      <c r="H467" s="69"/>
      <c r="I467" s="70"/>
      <c r="J467" s="70"/>
      <c r="K467" s="34" t="s">
        <v>65</v>
      </c>
      <c r="L467" s="77">
        <v>467</v>
      </c>
      <c r="M467" s="77"/>
      <c r="N467" s="72"/>
      <c r="O467" s="79" t="s">
        <v>176</v>
      </c>
      <c r="P467" s="81">
        <v>43592.970925925925</v>
      </c>
      <c r="Q467" s="79" t="s">
        <v>447</v>
      </c>
      <c r="R467" s="83" t="s">
        <v>525</v>
      </c>
      <c r="S467" s="79" t="s">
        <v>563</v>
      </c>
      <c r="T467" s="79" t="s">
        <v>585</v>
      </c>
      <c r="U467" s="83" t="s">
        <v>694</v>
      </c>
      <c r="V467" s="83" t="s">
        <v>694</v>
      </c>
      <c r="W467" s="81">
        <v>43592.970925925925</v>
      </c>
      <c r="X467" s="83" t="s">
        <v>941</v>
      </c>
      <c r="Y467" s="79"/>
      <c r="Z467" s="79"/>
      <c r="AA467" s="85" t="s">
        <v>1182</v>
      </c>
      <c r="AB467" s="79"/>
      <c r="AC467" s="79" t="b">
        <v>0</v>
      </c>
      <c r="AD467" s="79">
        <v>2</v>
      </c>
      <c r="AE467" s="85" t="s">
        <v>1243</v>
      </c>
      <c r="AF467" s="79" t="b">
        <v>0</v>
      </c>
      <c r="AG467" s="79" t="s">
        <v>1250</v>
      </c>
      <c r="AH467" s="79"/>
      <c r="AI467" s="85" t="s">
        <v>1243</v>
      </c>
      <c r="AJ467" s="79" t="b">
        <v>0</v>
      </c>
      <c r="AK467" s="79">
        <v>1</v>
      </c>
      <c r="AL467" s="85" t="s">
        <v>1243</v>
      </c>
      <c r="AM467" s="79" t="s">
        <v>1265</v>
      </c>
      <c r="AN467" s="79" t="b">
        <v>0</v>
      </c>
      <c r="AO467" s="85" t="s">
        <v>1182</v>
      </c>
      <c r="AP467" s="79" t="s">
        <v>176</v>
      </c>
      <c r="AQ467" s="79">
        <v>0</v>
      </c>
      <c r="AR467" s="79">
        <v>0</v>
      </c>
      <c r="AS467" s="79"/>
      <c r="AT467" s="79"/>
      <c r="AU467" s="79"/>
      <c r="AV467" s="79"/>
      <c r="AW467" s="79"/>
      <c r="AX467" s="79"/>
      <c r="AY467" s="79"/>
      <c r="AZ467" s="79"/>
      <c r="BA467">
        <v>70</v>
      </c>
      <c r="BB467" s="78" t="str">
        <f>REPLACE(INDEX(GroupVertices[Group],MATCH(Edges[[#This Row],[Vertex 1]],GroupVertices[Vertex],0)),1,1,"")</f>
        <v>1</v>
      </c>
      <c r="BC467" s="78" t="str">
        <f>REPLACE(INDEX(GroupVertices[Group],MATCH(Edges[[#This Row],[Vertex 2]],GroupVertices[Vertex],0)),1,1,"")</f>
        <v>1</v>
      </c>
      <c r="BD467" s="48">
        <v>0</v>
      </c>
      <c r="BE467" s="49">
        <v>0</v>
      </c>
      <c r="BF467" s="48">
        <v>0</v>
      </c>
      <c r="BG467" s="49">
        <v>0</v>
      </c>
      <c r="BH467" s="48">
        <v>0</v>
      </c>
      <c r="BI467" s="49">
        <v>0</v>
      </c>
      <c r="BJ467" s="48">
        <v>27</v>
      </c>
      <c r="BK467" s="49">
        <v>100</v>
      </c>
      <c r="BL467" s="48">
        <v>27</v>
      </c>
    </row>
    <row r="468" spans="1:64" ht="15">
      <c r="A468" s="64" t="s">
        <v>259</v>
      </c>
      <c r="B468" s="64" t="s">
        <v>259</v>
      </c>
      <c r="C468" s="65" t="s">
        <v>2935</v>
      </c>
      <c r="D468" s="66">
        <v>10</v>
      </c>
      <c r="E468" s="67" t="s">
        <v>136</v>
      </c>
      <c r="F468" s="68">
        <v>6</v>
      </c>
      <c r="G468" s="65"/>
      <c r="H468" s="69"/>
      <c r="I468" s="70"/>
      <c r="J468" s="70"/>
      <c r="K468" s="34" t="s">
        <v>65</v>
      </c>
      <c r="L468" s="77">
        <v>468</v>
      </c>
      <c r="M468" s="77"/>
      <c r="N468" s="72"/>
      <c r="O468" s="79" t="s">
        <v>176</v>
      </c>
      <c r="P468" s="81">
        <v>43593.054236111115</v>
      </c>
      <c r="Q468" s="79" t="s">
        <v>448</v>
      </c>
      <c r="R468" s="83" t="s">
        <v>531</v>
      </c>
      <c r="S468" s="79" t="s">
        <v>554</v>
      </c>
      <c r="T468" s="79" t="s">
        <v>630</v>
      </c>
      <c r="U468" s="79"/>
      <c r="V468" s="83" t="s">
        <v>749</v>
      </c>
      <c r="W468" s="81">
        <v>43593.054236111115</v>
      </c>
      <c r="X468" s="83" t="s">
        <v>942</v>
      </c>
      <c r="Y468" s="79"/>
      <c r="Z468" s="79"/>
      <c r="AA468" s="85" t="s">
        <v>1183</v>
      </c>
      <c r="AB468" s="79"/>
      <c r="AC468" s="79" t="b">
        <v>0</v>
      </c>
      <c r="AD468" s="79">
        <v>0</v>
      </c>
      <c r="AE468" s="85" t="s">
        <v>1243</v>
      </c>
      <c r="AF468" s="79" t="b">
        <v>0</v>
      </c>
      <c r="AG468" s="79" t="s">
        <v>1250</v>
      </c>
      <c r="AH468" s="79"/>
      <c r="AI468" s="85" t="s">
        <v>1243</v>
      </c>
      <c r="AJ468" s="79" t="b">
        <v>0</v>
      </c>
      <c r="AK468" s="79">
        <v>0</v>
      </c>
      <c r="AL468" s="85" t="s">
        <v>1243</v>
      </c>
      <c r="AM468" s="79" t="s">
        <v>1265</v>
      </c>
      <c r="AN468" s="79" t="b">
        <v>0</v>
      </c>
      <c r="AO468" s="85" t="s">
        <v>1183</v>
      </c>
      <c r="AP468" s="79" t="s">
        <v>176</v>
      </c>
      <c r="AQ468" s="79">
        <v>0</v>
      </c>
      <c r="AR468" s="79">
        <v>0</v>
      </c>
      <c r="AS468" s="79"/>
      <c r="AT468" s="79"/>
      <c r="AU468" s="79"/>
      <c r="AV468" s="79"/>
      <c r="AW468" s="79"/>
      <c r="AX468" s="79"/>
      <c r="AY468" s="79"/>
      <c r="AZ468" s="79"/>
      <c r="BA468">
        <v>70</v>
      </c>
      <c r="BB468" s="78" t="str">
        <f>REPLACE(INDEX(GroupVertices[Group],MATCH(Edges[[#This Row],[Vertex 1]],GroupVertices[Vertex],0)),1,1,"")</f>
        <v>1</v>
      </c>
      <c r="BC468" s="78" t="str">
        <f>REPLACE(INDEX(GroupVertices[Group],MATCH(Edges[[#This Row],[Vertex 2]],GroupVertices[Vertex],0)),1,1,"")</f>
        <v>1</v>
      </c>
      <c r="BD468" s="48">
        <v>0</v>
      </c>
      <c r="BE468" s="49">
        <v>0</v>
      </c>
      <c r="BF468" s="48">
        <v>0</v>
      </c>
      <c r="BG468" s="49">
        <v>0</v>
      </c>
      <c r="BH468" s="48">
        <v>0</v>
      </c>
      <c r="BI468" s="49">
        <v>0</v>
      </c>
      <c r="BJ468" s="48">
        <v>9</v>
      </c>
      <c r="BK468" s="49">
        <v>100</v>
      </c>
      <c r="BL468" s="48">
        <v>9</v>
      </c>
    </row>
    <row r="469" spans="1:64" ht="15">
      <c r="A469" s="64" t="s">
        <v>259</v>
      </c>
      <c r="B469" s="64" t="s">
        <v>259</v>
      </c>
      <c r="C469" s="65" t="s">
        <v>2935</v>
      </c>
      <c r="D469" s="66">
        <v>10</v>
      </c>
      <c r="E469" s="67" t="s">
        <v>136</v>
      </c>
      <c r="F469" s="68">
        <v>6</v>
      </c>
      <c r="G469" s="65"/>
      <c r="H469" s="69"/>
      <c r="I469" s="70"/>
      <c r="J469" s="70"/>
      <c r="K469" s="34" t="s">
        <v>65</v>
      </c>
      <c r="L469" s="77">
        <v>469</v>
      </c>
      <c r="M469" s="77"/>
      <c r="N469" s="72"/>
      <c r="O469" s="79" t="s">
        <v>176</v>
      </c>
      <c r="P469" s="81">
        <v>43593.22090277778</v>
      </c>
      <c r="Q469" s="79" t="s">
        <v>449</v>
      </c>
      <c r="R469" s="83" t="s">
        <v>532</v>
      </c>
      <c r="S469" s="79" t="s">
        <v>554</v>
      </c>
      <c r="T469" s="79" t="s">
        <v>631</v>
      </c>
      <c r="U469" s="79"/>
      <c r="V469" s="83" t="s">
        <v>749</v>
      </c>
      <c r="W469" s="81">
        <v>43593.22090277778</v>
      </c>
      <c r="X469" s="83" t="s">
        <v>943</v>
      </c>
      <c r="Y469" s="79"/>
      <c r="Z469" s="79"/>
      <c r="AA469" s="85" t="s">
        <v>1184</v>
      </c>
      <c r="AB469" s="79"/>
      <c r="AC469" s="79" t="b">
        <v>0</v>
      </c>
      <c r="AD469" s="79">
        <v>0</v>
      </c>
      <c r="AE469" s="85" t="s">
        <v>1243</v>
      </c>
      <c r="AF469" s="79" t="b">
        <v>0</v>
      </c>
      <c r="AG469" s="79" t="s">
        <v>1250</v>
      </c>
      <c r="AH469" s="79"/>
      <c r="AI469" s="85" t="s">
        <v>1243</v>
      </c>
      <c r="AJ469" s="79" t="b">
        <v>0</v>
      </c>
      <c r="AK469" s="79">
        <v>0</v>
      </c>
      <c r="AL469" s="85" t="s">
        <v>1243</v>
      </c>
      <c r="AM469" s="79" t="s">
        <v>1265</v>
      </c>
      <c r="AN469" s="79" t="b">
        <v>0</v>
      </c>
      <c r="AO469" s="85" t="s">
        <v>1184</v>
      </c>
      <c r="AP469" s="79" t="s">
        <v>176</v>
      </c>
      <c r="AQ469" s="79">
        <v>0</v>
      </c>
      <c r="AR469" s="79">
        <v>0</v>
      </c>
      <c r="AS469" s="79"/>
      <c r="AT469" s="79"/>
      <c r="AU469" s="79"/>
      <c r="AV469" s="79"/>
      <c r="AW469" s="79"/>
      <c r="AX469" s="79"/>
      <c r="AY469" s="79"/>
      <c r="AZ469" s="79"/>
      <c r="BA469">
        <v>70</v>
      </c>
      <c r="BB469" s="78" t="str">
        <f>REPLACE(INDEX(GroupVertices[Group],MATCH(Edges[[#This Row],[Vertex 1]],GroupVertices[Vertex],0)),1,1,"")</f>
        <v>1</v>
      </c>
      <c r="BC469" s="78" t="str">
        <f>REPLACE(INDEX(GroupVertices[Group],MATCH(Edges[[#This Row],[Vertex 2]],GroupVertices[Vertex],0)),1,1,"")</f>
        <v>1</v>
      </c>
      <c r="BD469" s="48">
        <v>0</v>
      </c>
      <c r="BE469" s="49">
        <v>0</v>
      </c>
      <c r="BF469" s="48">
        <v>0</v>
      </c>
      <c r="BG469" s="49">
        <v>0</v>
      </c>
      <c r="BH469" s="48">
        <v>0</v>
      </c>
      <c r="BI469" s="49">
        <v>0</v>
      </c>
      <c r="BJ469" s="48">
        <v>8</v>
      </c>
      <c r="BK469" s="49">
        <v>100</v>
      </c>
      <c r="BL469" s="48">
        <v>8</v>
      </c>
    </row>
    <row r="470" spans="1:64" ht="15">
      <c r="A470" s="64" t="s">
        <v>259</v>
      </c>
      <c r="B470" s="64" t="s">
        <v>259</v>
      </c>
      <c r="C470" s="65" t="s">
        <v>2935</v>
      </c>
      <c r="D470" s="66">
        <v>10</v>
      </c>
      <c r="E470" s="67" t="s">
        <v>136</v>
      </c>
      <c r="F470" s="68">
        <v>6</v>
      </c>
      <c r="G470" s="65"/>
      <c r="H470" s="69"/>
      <c r="I470" s="70"/>
      <c r="J470" s="70"/>
      <c r="K470" s="34" t="s">
        <v>65</v>
      </c>
      <c r="L470" s="77">
        <v>470</v>
      </c>
      <c r="M470" s="77"/>
      <c r="N470" s="72"/>
      <c r="O470" s="79" t="s">
        <v>176</v>
      </c>
      <c r="P470" s="81">
        <v>43593.23480324074</v>
      </c>
      <c r="Q470" s="79" t="s">
        <v>450</v>
      </c>
      <c r="R470" s="83" t="s">
        <v>533</v>
      </c>
      <c r="S470" s="79" t="s">
        <v>554</v>
      </c>
      <c r="T470" s="79" t="s">
        <v>632</v>
      </c>
      <c r="U470" s="79"/>
      <c r="V470" s="83" t="s">
        <v>749</v>
      </c>
      <c r="W470" s="81">
        <v>43593.23480324074</v>
      </c>
      <c r="X470" s="83" t="s">
        <v>944</v>
      </c>
      <c r="Y470" s="79"/>
      <c r="Z470" s="79"/>
      <c r="AA470" s="85" t="s">
        <v>1185</v>
      </c>
      <c r="AB470" s="79"/>
      <c r="AC470" s="79" t="b">
        <v>0</v>
      </c>
      <c r="AD470" s="79">
        <v>2</v>
      </c>
      <c r="AE470" s="85" t="s">
        <v>1243</v>
      </c>
      <c r="AF470" s="79" t="b">
        <v>0</v>
      </c>
      <c r="AG470" s="79" t="s">
        <v>1250</v>
      </c>
      <c r="AH470" s="79"/>
      <c r="AI470" s="85" t="s">
        <v>1243</v>
      </c>
      <c r="AJ470" s="79" t="b">
        <v>0</v>
      </c>
      <c r="AK470" s="79">
        <v>0</v>
      </c>
      <c r="AL470" s="85" t="s">
        <v>1243</v>
      </c>
      <c r="AM470" s="79" t="s">
        <v>1265</v>
      </c>
      <c r="AN470" s="79" t="b">
        <v>0</v>
      </c>
      <c r="AO470" s="85" t="s">
        <v>1185</v>
      </c>
      <c r="AP470" s="79" t="s">
        <v>176</v>
      </c>
      <c r="AQ470" s="79">
        <v>0</v>
      </c>
      <c r="AR470" s="79">
        <v>0</v>
      </c>
      <c r="AS470" s="79"/>
      <c r="AT470" s="79"/>
      <c r="AU470" s="79"/>
      <c r="AV470" s="79"/>
      <c r="AW470" s="79"/>
      <c r="AX470" s="79"/>
      <c r="AY470" s="79"/>
      <c r="AZ470" s="79"/>
      <c r="BA470">
        <v>70</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10</v>
      </c>
      <c r="BK470" s="49">
        <v>100</v>
      </c>
      <c r="BL470" s="48">
        <v>10</v>
      </c>
    </row>
    <row r="471" spans="1:64" ht="15">
      <c r="A471" s="64" t="s">
        <v>259</v>
      </c>
      <c r="B471" s="64" t="s">
        <v>259</v>
      </c>
      <c r="C471" s="65" t="s">
        <v>2935</v>
      </c>
      <c r="D471" s="66">
        <v>10</v>
      </c>
      <c r="E471" s="67" t="s">
        <v>136</v>
      </c>
      <c r="F471" s="68">
        <v>6</v>
      </c>
      <c r="G471" s="65"/>
      <c r="H471" s="69"/>
      <c r="I471" s="70"/>
      <c r="J471" s="70"/>
      <c r="K471" s="34" t="s">
        <v>65</v>
      </c>
      <c r="L471" s="77">
        <v>471</v>
      </c>
      <c r="M471" s="77"/>
      <c r="N471" s="72"/>
      <c r="O471" s="79" t="s">
        <v>176</v>
      </c>
      <c r="P471" s="81">
        <v>43593.47090277778</v>
      </c>
      <c r="Q471" s="79" t="s">
        <v>451</v>
      </c>
      <c r="R471" s="83" t="s">
        <v>517</v>
      </c>
      <c r="S471" s="79" t="s">
        <v>554</v>
      </c>
      <c r="T471" s="79" t="s">
        <v>633</v>
      </c>
      <c r="U471" s="79"/>
      <c r="V471" s="83" t="s">
        <v>749</v>
      </c>
      <c r="W471" s="81">
        <v>43593.47090277778</v>
      </c>
      <c r="X471" s="83" t="s">
        <v>945</v>
      </c>
      <c r="Y471" s="79"/>
      <c r="Z471" s="79"/>
      <c r="AA471" s="85" t="s">
        <v>1186</v>
      </c>
      <c r="AB471" s="79"/>
      <c r="AC471" s="79" t="b">
        <v>0</v>
      </c>
      <c r="AD471" s="79">
        <v>0</v>
      </c>
      <c r="AE471" s="85" t="s">
        <v>1243</v>
      </c>
      <c r="AF471" s="79" t="b">
        <v>0</v>
      </c>
      <c r="AG471" s="79" t="s">
        <v>1250</v>
      </c>
      <c r="AH471" s="79"/>
      <c r="AI471" s="85" t="s">
        <v>1243</v>
      </c>
      <c r="AJ471" s="79" t="b">
        <v>0</v>
      </c>
      <c r="AK471" s="79">
        <v>1</v>
      </c>
      <c r="AL471" s="85" t="s">
        <v>1243</v>
      </c>
      <c r="AM471" s="79" t="s">
        <v>1265</v>
      </c>
      <c r="AN471" s="79" t="b">
        <v>0</v>
      </c>
      <c r="AO471" s="85" t="s">
        <v>1186</v>
      </c>
      <c r="AP471" s="79" t="s">
        <v>176</v>
      </c>
      <c r="AQ471" s="79">
        <v>0</v>
      </c>
      <c r="AR471" s="79">
        <v>0</v>
      </c>
      <c r="AS471" s="79"/>
      <c r="AT471" s="79"/>
      <c r="AU471" s="79"/>
      <c r="AV471" s="79"/>
      <c r="AW471" s="79"/>
      <c r="AX471" s="79"/>
      <c r="AY471" s="79"/>
      <c r="AZ471" s="79"/>
      <c r="BA471">
        <v>70</v>
      </c>
      <c r="BB471" s="78" t="str">
        <f>REPLACE(INDEX(GroupVertices[Group],MATCH(Edges[[#This Row],[Vertex 1]],GroupVertices[Vertex],0)),1,1,"")</f>
        <v>1</v>
      </c>
      <c r="BC471" s="78" t="str">
        <f>REPLACE(INDEX(GroupVertices[Group],MATCH(Edges[[#This Row],[Vertex 2]],GroupVertices[Vertex],0)),1,1,"")</f>
        <v>1</v>
      </c>
      <c r="BD471" s="48">
        <v>0</v>
      </c>
      <c r="BE471" s="49">
        <v>0</v>
      </c>
      <c r="BF471" s="48">
        <v>0</v>
      </c>
      <c r="BG471" s="49">
        <v>0</v>
      </c>
      <c r="BH471" s="48">
        <v>0</v>
      </c>
      <c r="BI471" s="49">
        <v>0</v>
      </c>
      <c r="BJ471" s="48">
        <v>15</v>
      </c>
      <c r="BK471" s="49">
        <v>100</v>
      </c>
      <c r="BL471" s="48">
        <v>15</v>
      </c>
    </row>
    <row r="472" spans="1:64" ht="15">
      <c r="A472" s="64" t="s">
        <v>259</v>
      </c>
      <c r="B472" s="64" t="s">
        <v>259</v>
      </c>
      <c r="C472" s="65" t="s">
        <v>2935</v>
      </c>
      <c r="D472" s="66">
        <v>10</v>
      </c>
      <c r="E472" s="67" t="s">
        <v>136</v>
      </c>
      <c r="F472" s="68">
        <v>6</v>
      </c>
      <c r="G472" s="65"/>
      <c r="H472" s="69"/>
      <c r="I472" s="70"/>
      <c r="J472" s="70"/>
      <c r="K472" s="34" t="s">
        <v>65</v>
      </c>
      <c r="L472" s="77">
        <v>472</v>
      </c>
      <c r="M472" s="77"/>
      <c r="N472" s="72"/>
      <c r="O472" s="79" t="s">
        <v>176</v>
      </c>
      <c r="P472" s="81">
        <v>43593.568125</v>
      </c>
      <c r="Q472" s="79" t="s">
        <v>452</v>
      </c>
      <c r="R472" s="83" t="s">
        <v>534</v>
      </c>
      <c r="S472" s="79" t="s">
        <v>554</v>
      </c>
      <c r="T472" s="79" t="s">
        <v>634</v>
      </c>
      <c r="U472" s="79"/>
      <c r="V472" s="83" t="s">
        <v>749</v>
      </c>
      <c r="W472" s="81">
        <v>43593.568125</v>
      </c>
      <c r="X472" s="83" t="s">
        <v>946</v>
      </c>
      <c r="Y472" s="79"/>
      <c r="Z472" s="79"/>
      <c r="AA472" s="85" t="s">
        <v>1187</v>
      </c>
      <c r="AB472" s="79"/>
      <c r="AC472" s="79" t="b">
        <v>0</v>
      </c>
      <c r="AD472" s="79">
        <v>0</v>
      </c>
      <c r="AE472" s="85" t="s">
        <v>1243</v>
      </c>
      <c r="AF472" s="79" t="b">
        <v>0</v>
      </c>
      <c r="AG472" s="79" t="s">
        <v>1250</v>
      </c>
      <c r="AH472" s="79"/>
      <c r="AI472" s="85" t="s">
        <v>1243</v>
      </c>
      <c r="AJ472" s="79" t="b">
        <v>0</v>
      </c>
      <c r="AK472" s="79">
        <v>0</v>
      </c>
      <c r="AL472" s="85" t="s">
        <v>1243</v>
      </c>
      <c r="AM472" s="79" t="s">
        <v>1265</v>
      </c>
      <c r="AN472" s="79" t="b">
        <v>0</v>
      </c>
      <c r="AO472" s="85" t="s">
        <v>1187</v>
      </c>
      <c r="AP472" s="79" t="s">
        <v>176</v>
      </c>
      <c r="AQ472" s="79">
        <v>0</v>
      </c>
      <c r="AR472" s="79">
        <v>0</v>
      </c>
      <c r="AS472" s="79"/>
      <c r="AT472" s="79"/>
      <c r="AU472" s="79"/>
      <c r="AV472" s="79"/>
      <c r="AW472" s="79"/>
      <c r="AX472" s="79"/>
      <c r="AY472" s="79"/>
      <c r="AZ472" s="79"/>
      <c r="BA472">
        <v>70</v>
      </c>
      <c r="BB472" s="78" t="str">
        <f>REPLACE(INDEX(GroupVertices[Group],MATCH(Edges[[#This Row],[Vertex 1]],GroupVertices[Vertex],0)),1,1,"")</f>
        <v>1</v>
      </c>
      <c r="BC472" s="78" t="str">
        <f>REPLACE(INDEX(GroupVertices[Group],MATCH(Edges[[#This Row],[Vertex 2]],GroupVertices[Vertex],0)),1,1,"")</f>
        <v>1</v>
      </c>
      <c r="BD472" s="48">
        <v>0</v>
      </c>
      <c r="BE472" s="49">
        <v>0</v>
      </c>
      <c r="BF472" s="48">
        <v>0</v>
      </c>
      <c r="BG472" s="49">
        <v>0</v>
      </c>
      <c r="BH472" s="48">
        <v>0</v>
      </c>
      <c r="BI472" s="49">
        <v>0</v>
      </c>
      <c r="BJ472" s="48">
        <v>9</v>
      </c>
      <c r="BK472" s="49">
        <v>100</v>
      </c>
      <c r="BL472" s="48">
        <v>9</v>
      </c>
    </row>
    <row r="473" spans="1:64" ht="15">
      <c r="A473" s="64" t="s">
        <v>259</v>
      </c>
      <c r="B473" s="64" t="s">
        <v>259</v>
      </c>
      <c r="C473" s="65" t="s">
        <v>2935</v>
      </c>
      <c r="D473" s="66">
        <v>10</v>
      </c>
      <c r="E473" s="67" t="s">
        <v>136</v>
      </c>
      <c r="F473" s="68">
        <v>6</v>
      </c>
      <c r="G473" s="65"/>
      <c r="H473" s="69"/>
      <c r="I473" s="70"/>
      <c r="J473" s="70"/>
      <c r="K473" s="34" t="s">
        <v>65</v>
      </c>
      <c r="L473" s="77">
        <v>473</v>
      </c>
      <c r="M473" s="77"/>
      <c r="N473" s="72"/>
      <c r="O473" s="79" t="s">
        <v>176</v>
      </c>
      <c r="P473" s="81">
        <v>43593.63756944444</v>
      </c>
      <c r="Q473" s="79" t="s">
        <v>453</v>
      </c>
      <c r="R473" s="83" t="s">
        <v>523</v>
      </c>
      <c r="S473" s="79" t="s">
        <v>554</v>
      </c>
      <c r="T473" s="79" t="s">
        <v>622</v>
      </c>
      <c r="U473" s="79"/>
      <c r="V473" s="83" t="s">
        <v>749</v>
      </c>
      <c r="W473" s="81">
        <v>43593.63756944444</v>
      </c>
      <c r="X473" s="83" t="s">
        <v>947</v>
      </c>
      <c r="Y473" s="79"/>
      <c r="Z473" s="79"/>
      <c r="AA473" s="85" t="s">
        <v>1188</v>
      </c>
      <c r="AB473" s="79"/>
      <c r="AC473" s="79" t="b">
        <v>0</v>
      </c>
      <c r="AD473" s="79">
        <v>0</v>
      </c>
      <c r="AE473" s="85" t="s">
        <v>1243</v>
      </c>
      <c r="AF473" s="79" t="b">
        <v>0</v>
      </c>
      <c r="AG473" s="79" t="s">
        <v>1250</v>
      </c>
      <c r="AH473" s="79"/>
      <c r="AI473" s="85" t="s">
        <v>1243</v>
      </c>
      <c r="AJ473" s="79" t="b">
        <v>0</v>
      </c>
      <c r="AK473" s="79">
        <v>0</v>
      </c>
      <c r="AL473" s="85" t="s">
        <v>1243</v>
      </c>
      <c r="AM473" s="79" t="s">
        <v>1265</v>
      </c>
      <c r="AN473" s="79" t="b">
        <v>0</v>
      </c>
      <c r="AO473" s="85" t="s">
        <v>1188</v>
      </c>
      <c r="AP473" s="79" t="s">
        <v>176</v>
      </c>
      <c r="AQ473" s="79">
        <v>0</v>
      </c>
      <c r="AR473" s="79">
        <v>0</v>
      </c>
      <c r="AS473" s="79"/>
      <c r="AT473" s="79"/>
      <c r="AU473" s="79"/>
      <c r="AV473" s="79"/>
      <c r="AW473" s="79"/>
      <c r="AX473" s="79"/>
      <c r="AY473" s="79"/>
      <c r="AZ473" s="79"/>
      <c r="BA473">
        <v>70</v>
      </c>
      <c r="BB473" s="78" t="str">
        <f>REPLACE(INDEX(GroupVertices[Group],MATCH(Edges[[#This Row],[Vertex 1]],GroupVertices[Vertex],0)),1,1,"")</f>
        <v>1</v>
      </c>
      <c r="BC473" s="78" t="str">
        <f>REPLACE(INDEX(GroupVertices[Group],MATCH(Edges[[#This Row],[Vertex 2]],GroupVertices[Vertex],0)),1,1,"")</f>
        <v>1</v>
      </c>
      <c r="BD473" s="48">
        <v>0</v>
      </c>
      <c r="BE473" s="49">
        <v>0</v>
      </c>
      <c r="BF473" s="48">
        <v>0</v>
      </c>
      <c r="BG473" s="49">
        <v>0</v>
      </c>
      <c r="BH473" s="48">
        <v>0</v>
      </c>
      <c r="BI473" s="49">
        <v>0</v>
      </c>
      <c r="BJ473" s="48">
        <v>12</v>
      </c>
      <c r="BK473" s="49">
        <v>100</v>
      </c>
      <c r="BL473" s="48">
        <v>12</v>
      </c>
    </row>
    <row r="474" spans="1:64" ht="15">
      <c r="A474" s="64" t="s">
        <v>259</v>
      </c>
      <c r="B474" s="64" t="s">
        <v>259</v>
      </c>
      <c r="C474" s="65" t="s">
        <v>2935</v>
      </c>
      <c r="D474" s="66">
        <v>10</v>
      </c>
      <c r="E474" s="67" t="s">
        <v>136</v>
      </c>
      <c r="F474" s="68">
        <v>6</v>
      </c>
      <c r="G474" s="65"/>
      <c r="H474" s="69"/>
      <c r="I474" s="70"/>
      <c r="J474" s="70"/>
      <c r="K474" s="34" t="s">
        <v>65</v>
      </c>
      <c r="L474" s="77">
        <v>474</v>
      </c>
      <c r="M474" s="77"/>
      <c r="N474" s="72"/>
      <c r="O474" s="79" t="s">
        <v>176</v>
      </c>
      <c r="P474" s="81">
        <v>43593.804236111115</v>
      </c>
      <c r="Q474" s="79" t="s">
        <v>454</v>
      </c>
      <c r="R474" s="83" t="s">
        <v>524</v>
      </c>
      <c r="S474" s="79" t="s">
        <v>554</v>
      </c>
      <c r="T474" s="79" t="s">
        <v>624</v>
      </c>
      <c r="U474" s="79"/>
      <c r="V474" s="83" t="s">
        <v>749</v>
      </c>
      <c r="W474" s="81">
        <v>43593.804236111115</v>
      </c>
      <c r="X474" s="83" t="s">
        <v>948</v>
      </c>
      <c r="Y474" s="79"/>
      <c r="Z474" s="79"/>
      <c r="AA474" s="85" t="s">
        <v>1189</v>
      </c>
      <c r="AB474" s="79"/>
      <c r="AC474" s="79" t="b">
        <v>0</v>
      </c>
      <c r="AD474" s="79">
        <v>0</v>
      </c>
      <c r="AE474" s="85" t="s">
        <v>1243</v>
      </c>
      <c r="AF474" s="79" t="b">
        <v>0</v>
      </c>
      <c r="AG474" s="79" t="s">
        <v>1250</v>
      </c>
      <c r="AH474" s="79"/>
      <c r="AI474" s="85" t="s">
        <v>1243</v>
      </c>
      <c r="AJ474" s="79" t="b">
        <v>0</v>
      </c>
      <c r="AK474" s="79">
        <v>0</v>
      </c>
      <c r="AL474" s="85" t="s">
        <v>1243</v>
      </c>
      <c r="AM474" s="79" t="s">
        <v>1265</v>
      </c>
      <c r="AN474" s="79" t="b">
        <v>0</v>
      </c>
      <c r="AO474" s="85" t="s">
        <v>1189</v>
      </c>
      <c r="AP474" s="79" t="s">
        <v>176</v>
      </c>
      <c r="AQ474" s="79">
        <v>0</v>
      </c>
      <c r="AR474" s="79">
        <v>0</v>
      </c>
      <c r="AS474" s="79"/>
      <c r="AT474" s="79"/>
      <c r="AU474" s="79"/>
      <c r="AV474" s="79"/>
      <c r="AW474" s="79"/>
      <c r="AX474" s="79"/>
      <c r="AY474" s="79"/>
      <c r="AZ474" s="79"/>
      <c r="BA474">
        <v>70</v>
      </c>
      <c r="BB474" s="78" t="str">
        <f>REPLACE(INDEX(GroupVertices[Group],MATCH(Edges[[#This Row],[Vertex 1]],GroupVertices[Vertex],0)),1,1,"")</f>
        <v>1</v>
      </c>
      <c r="BC474" s="78" t="str">
        <f>REPLACE(INDEX(GroupVertices[Group],MATCH(Edges[[#This Row],[Vertex 2]],GroupVertices[Vertex],0)),1,1,"")</f>
        <v>1</v>
      </c>
      <c r="BD474" s="48">
        <v>0</v>
      </c>
      <c r="BE474" s="49">
        <v>0</v>
      </c>
      <c r="BF474" s="48">
        <v>0</v>
      </c>
      <c r="BG474" s="49">
        <v>0</v>
      </c>
      <c r="BH474" s="48">
        <v>0</v>
      </c>
      <c r="BI474" s="49">
        <v>0</v>
      </c>
      <c r="BJ474" s="48">
        <v>12</v>
      </c>
      <c r="BK474" s="49">
        <v>100</v>
      </c>
      <c r="BL474" s="48">
        <v>12</v>
      </c>
    </row>
    <row r="475" spans="1:64" ht="15">
      <c r="A475" s="64" t="s">
        <v>259</v>
      </c>
      <c r="B475" s="64" t="s">
        <v>259</v>
      </c>
      <c r="C475" s="65" t="s">
        <v>2935</v>
      </c>
      <c r="D475" s="66">
        <v>10</v>
      </c>
      <c r="E475" s="67" t="s">
        <v>136</v>
      </c>
      <c r="F475" s="68">
        <v>6</v>
      </c>
      <c r="G475" s="65"/>
      <c r="H475" s="69"/>
      <c r="I475" s="70"/>
      <c r="J475" s="70"/>
      <c r="K475" s="34" t="s">
        <v>65</v>
      </c>
      <c r="L475" s="77">
        <v>475</v>
      </c>
      <c r="M475" s="77"/>
      <c r="N475" s="72"/>
      <c r="O475" s="79" t="s">
        <v>176</v>
      </c>
      <c r="P475" s="81">
        <v>43593.818125</v>
      </c>
      <c r="Q475" s="79" t="s">
        <v>455</v>
      </c>
      <c r="R475" s="83" t="s">
        <v>535</v>
      </c>
      <c r="S475" s="79" t="s">
        <v>554</v>
      </c>
      <c r="T475" s="79" t="s">
        <v>628</v>
      </c>
      <c r="U475" s="79"/>
      <c r="V475" s="83" t="s">
        <v>749</v>
      </c>
      <c r="W475" s="81">
        <v>43593.818125</v>
      </c>
      <c r="X475" s="83" t="s">
        <v>949</v>
      </c>
      <c r="Y475" s="79"/>
      <c r="Z475" s="79"/>
      <c r="AA475" s="85" t="s">
        <v>1190</v>
      </c>
      <c r="AB475" s="79"/>
      <c r="AC475" s="79" t="b">
        <v>0</v>
      </c>
      <c r="AD475" s="79">
        <v>0</v>
      </c>
      <c r="AE475" s="85" t="s">
        <v>1243</v>
      </c>
      <c r="AF475" s="79" t="b">
        <v>0</v>
      </c>
      <c r="AG475" s="79" t="s">
        <v>1250</v>
      </c>
      <c r="AH475" s="79"/>
      <c r="AI475" s="85" t="s">
        <v>1243</v>
      </c>
      <c r="AJ475" s="79" t="b">
        <v>0</v>
      </c>
      <c r="AK475" s="79">
        <v>0</v>
      </c>
      <c r="AL475" s="85" t="s">
        <v>1243</v>
      </c>
      <c r="AM475" s="79" t="s">
        <v>1265</v>
      </c>
      <c r="AN475" s="79" t="b">
        <v>0</v>
      </c>
      <c r="AO475" s="85" t="s">
        <v>1190</v>
      </c>
      <c r="AP475" s="79" t="s">
        <v>176</v>
      </c>
      <c r="AQ475" s="79">
        <v>0</v>
      </c>
      <c r="AR475" s="79">
        <v>0</v>
      </c>
      <c r="AS475" s="79"/>
      <c r="AT475" s="79"/>
      <c r="AU475" s="79"/>
      <c r="AV475" s="79"/>
      <c r="AW475" s="79"/>
      <c r="AX475" s="79"/>
      <c r="AY475" s="79"/>
      <c r="AZ475" s="79"/>
      <c r="BA475">
        <v>70</v>
      </c>
      <c r="BB475" s="78" t="str">
        <f>REPLACE(INDEX(GroupVertices[Group],MATCH(Edges[[#This Row],[Vertex 1]],GroupVertices[Vertex],0)),1,1,"")</f>
        <v>1</v>
      </c>
      <c r="BC475" s="78" t="str">
        <f>REPLACE(INDEX(GroupVertices[Group],MATCH(Edges[[#This Row],[Vertex 2]],GroupVertices[Vertex],0)),1,1,"")</f>
        <v>1</v>
      </c>
      <c r="BD475" s="48">
        <v>0</v>
      </c>
      <c r="BE475" s="49">
        <v>0</v>
      </c>
      <c r="BF475" s="48">
        <v>0</v>
      </c>
      <c r="BG475" s="49">
        <v>0</v>
      </c>
      <c r="BH475" s="48">
        <v>0</v>
      </c>
      <c r="BI475" s="49">
        <v>0</v>
      </c>
      <c r="BJ475" s="48">
        <v>9</v>
      </c>
      <c r="BK475" s="49">
        <v>100</v>
      </c>
      <c r="BL475" s="48">
        <v>9</v>
      </c>
    </row>
    <row r="476" spans="1:64" ht="15">
      <c r="A476" s="64" t="s">
        <v>259</v>
      </c>
      <c r="B476" s="64" t="s">
        <v>259</v>
      </c>
      <c r="C476" s="65" t="s">
        <v>2935</v>
      </c>
      <c r="D476" s="66">
        <v>10</v>
      </c>
      <c r="E476" s="67" t="s">
        <v>136</v>
      </c>
      <c r="F476" s="68">
        <v>6</v>
      </c>
      <c r="G476" s="65"/>
      <c r="H476" s="69"/>
      <c r="I476" s="70"/>
      <c r="J476" s="70"/>
      <c r="K476" s="34" t="s">
        <v>65</v>
      </c>
      <c r="L476" s="77">
        <v>476</v>
      </c>
      <c r="M476" s="77"/>
      <c r="N476" s="72"/>
      <c r="O476" s="79" t="s">
        <v>176</v>
      </c>
      <c r="P476" s="81">
        <v>43593.88756944444</v>
      </c>
      <c r="Q476" s="79" t="s">
        <v>456</v>
      </c>
      <c r="R476" s="83" t="s">
        <v>526</v>
      </c>
      <c r="S476" s="79" t="s">
        <v>554</v>
      </c>
      <c r="T476" s="79" t="s">
        <v>625</v>
      </c>
      <c r="U476" s="79"/>
      <c r="V476" s="83" t="s">
        <v>749</v>
      </c>
      <c r="W476" s="81">
        <v>43593.88756944444</v>
      </c>
      <c r="X476" s="83" t="s">
        <v>950</v>
      </c>
      <c r="Y476" s="79"/>
      <c r="Z476" s="79"/>
      <c r="AA476" s="85" t="s">
        <v>1191</v>
      </c>
      <c r="AB476" s="79"/>
      <c r="AC476" s="79" t="b">
        <v>0</v>
      </c>
      <c r="AD476" s="79">
        <v>0</v>
      </c>
      <c r="AE476" s="85" t="s">
        <v>1243</v>
      </c>
      <c r="AF476" s="79" t="b">
        <v>0</v>
      </c>
      <c r="AG476" s="79" t="s">
        <v>1250</v>
      </c>
      <c r="AH476" s="79"/>
      <c r="AI476" s="85" t="s">
        <v>1243</v>
      </c>
      <c r="AJ476" s="79" t="b">
        <v>0</v>
      </c>
      <c r="AK476" s="79">
        <v>0</v>
      </c>
      <c r="AL476" s="85" t="s">
        <v>1243</v>
      </c>
      <c r="AM476" s="79" t="s">
        <v>1265</v>
      </c>
      <c r="AN476" s="79" t="b">
        <v>0</v>
      </c>
      <c r="AO476" s="85" t="s">
        <v>1191</v>
      </c>
      <c r="AP476" s="79" t="s">
        <v>176</v>
      </c>
      <c r="AQ476" s="79">
        <v>0</v>
      </c>
      <c r="AR476" s="79">
        <v>0</v>
      </c>
      <c r="AS476" s="79"/>
      <c r="AT476" s="79"/>
      <c r="AU476" s="79"/>
      <c r="AV476" s="79"/>
      <c r="AW476" s="79"/>
      <c r="AX476" s="79"/>
      <c r="AY476" s="79"/>
      <c r="AZ476" s="79"/>
      <c r="BA476">
        <v>70</v>
      </c>
      <c r="BB476" s="78" t="str">
        <f>REPLACE(INDEX(GroupVertices[Group],MATCH(Edges[[#This Row],[Vertex 1]],GroupVertices[Vertex],0)),1,1,"")</f>
        <v>1</v>
      </c>
      <c r="BC476" s="78" t="str">
        <f>REPLACE(INDEX(GroupVertices[Group],MATCH(Edges[[#This Row],[Vertex 2]],GroupVertices[Vertex],0)),1,1,"")</f>
        <v>1</v>
      </c>
      <c r="BD476" s="48">
        <v>0</v>
      </c>
      <c r="BE476" s="49">
        <v>0</v>
      </c>
      <c r="BF476" s="48">
        <v>0</v>
      </c>
      <c r="BG476" s="49">
        <v>0</v>
      </c>
      <c r="BH476" s="48">
        <v>0</v>
      </c>
      <c r="BI476" s="49">
        <v>0</v>
      </c>
      <c r="BJ476" s="48">
        <v>16</v>
      </c>
      <c r="BK476" s="49">
        <v>100</v>
      </c>
      <c r="BL476" s="48">
        <v>16</v>
      </c>
    </row>
    <row r="477" spans="1:64" ht="15">
      <c r="A477" s="64" t="s">
        <v>259</v>
      </c>
      <c r="B477" s="64" t="s">
        <v>259</v>
      </c>
      <c r="C477" s="65" t="s">
        <v>2935</v>
      </c>
      <c r="D477" s="66">
        <v>10</v>
      </c>
      <c r="E477" s="67" t="s">
        <v>136</v>
      </c>
      <c r="F477" s="68">
        <v>6</v>
      </c>
      <c r="G477" s="65"/>
      <c r="H477" s="69"/>
      <c r="I477" s="70"/>
      <c r="J477" s="70"/>
      <c r="K477" s="34" t="s">
        <v>65</v>
      </c>
      <c r="L477" s="77">
        <v>477</v>
      </c>
      <c r="M477" s="77"/>
      <c r="N477" s="72"/>
      <c r="O477" s="79" t="s">
        <v>176</v>
      </c>
      <c r="P477" s="81">
        <v>43594.05425925926</v>
      </c>
      <c r="Q477" s="79" t="s">
        <v>457</v>
      </c>
      <c r="R477" s="83" t="s">
        <v>527</v>
      </c>
      <c r="S477" s="79" t="s">
        <v>554</v>
      </c>
      <c r="T477" s="79" t="s">
        <v>626</v>
      </c>
      <c r="U477" s="79"/>
      <c r="V477" s="83" t="s">
        <v>749</v>
      </c>
      <c r="W477" s="81">
        <v>43594.05425925926</v>
      </c>
      <c r="X477" s="83" t="s">
        <v>951</v>
      </c>
      <c r="Y477" s="79"/>
      <c r="Z477" s="79"/>
      <c r="AA477" s="85" t="s">
        <v>1192</v>
      </c>
      <c r="AB477" s="79"/>
      <c r="AC477" s="79" t="b">
        <v>0</v>
      </c>
      <c r="AD477" s="79">
        <v>0</v>
      </c>
      <c r="AE477" s="85" t="s">
        <v>1243</v>
      </c>
      <c r="AF477" s="79" t="b">
        <v>0</v>
      </c>
      <c r="AG477" s="79" t="s">
        <v>1250</v>
      </c>
      <c r="AH477" s="79"/>
      <c r="AI477" s="85" t="s">
        <v>1243</v>
      </c>
      <c r="AJ477" s="79" t="b">
        <v>0</v>
      </c>
      <c r="AK477" s="79">
        <v>0</v>
      </c>
      <c r="AL477" s="85" t="s">
        <v>1243</v>
      </c>
      <c r="AM477" s="79" t="s">
        <v>1265</v>
      </c>
      <c r="AN477" s="79" t="b">
        <v>0</v>
      </c>
      <c r="AO477" s="85" t="s">
        <v>1192</v>
      </c>
      <c r="AP477" s="79" t="s">
        <v>176</v>
      </c>
      <c r="AQ477" s="79">
        <v>0</v>
      </c>
      <c r="AR477" s="79">
        <v>0</v>
      </c>
      <c r="AS477" s="79"/>
      <c r="AT477" s="79"/>
      <c r="AU477" s="79"/>
      <c r="AV477" s="79"/>
      <c r="AW477" s="79"/>
      <c r="AX477" s="79"/>
      <c r="AY477" s="79"/>
      <c r="AZ477" s="79"/>
      <c r="BA477">
        <v>70</v>
      </c>
      <c r="BB477" s="78" t="str">
        <f>REPLACE(INDEX(GroupVertices[Group],MATCH(Edges[[#This Row],[Vertex 1]],GroupVertices[Vertex],0)),1,1,"")</f>
        <v>1</v>
      </c>
      <c r="BC477" s="78" t="str">
        <f>REPLACE(INDEX(GroupVertices[Group],MATCH(Edges[[#This Row],[Vertex 2]],GroupVertices[Vertex],0)),1,1,"")</f>
        <v>1</v>
      </c>
      <c r="BD477" s="48">
        <v>0</v>
      </c>
      <c r="BE477" s="49">
        <v>0</v>
      </c>
      <c r="BF477" s="48">
        <v>0</v>
      </c>
      <c r="BG477" s="49">
        <v>0</v>
      </c>
      <c r="BH477" s="48">
        <v>0</v>
      </c>
      <c r="BI477" s="49">
        <v>0</v>
      </c>
      <c r="BJ477" s="48">
        <v>12</v>
      </c>
      <c r="BK477" s="49">
        <v>100</v>
      </c>
      <c r="BL477" s="48">
        <v>12</v>
      </c>
    </row>
    <row r="478" spans="1:64" ht="15">
      <c r="A478" s="64" t="s">
        <v>259</v>
      </c>
      <c r="B478" s="64" t="s">
        <v>259</v>
      </c>
      <c r="C478" s="65" t="s">
        <v>2935</v>
      </c>
      <c r="D478" s="66">
        <v>10</v>
      </c>
      <c r="E478" s="67" t="s">
        <v>136</v>
      </c>
      <c r="F478" s="68">
        <v>6</v>
      </c>
      <c r="G478" s="65"/>
      <c r="H478" s="69"/>
      <c r="I478" s="70"/>
      <c r="J478" s="70"/>
      <c r="K478" s="34" t="s">
        <v>65</v>
      </c>
      <c r="L478" s="77">
        <v>478</v>
      </c>
      <c r="M478" s="77"/>
      <c r="N478" s="72"/>
      <c r="O478" s="79" t="s">
        <v>176</v>
      </c>
      <c r="P478" s="81">
        <v>43594.06814814815</v>
      </c>
      <c r="Q478" s="79" t="s">
        <v>458</v>
      </c>
      <c r="R478" s="83" t="s">
        <v>501</v>
      </c>
      <c r="S478" s="79" t="s">
        <v>554</v>
      </c>
      <c r="T478" s="79" t="s">
        <v>576</v>
      </c>
      <c r="U478" s="79"/>
      <c r="V478" s="83" t="s">
        <v>749</v>
      </c>
      <c r="W478" s="81">
        <v>43594.06814814815</v>
      </c>
      <c r="X478" s="83" t="s">
        <v>952</v>
      </c>
      <c r="Y478" s="79"/>
      <c r="Z478" s="79"/>
      <c r="AA478" s="85" t="s">
        <v>1193</v>
      </c>
      <c r="AB478" s="79"/>
      <c r="AC478" s="79" t="b">
        <v>0</v>
      </c>
      <c r="AD478" s="79">
        <v>0</v>
      </c>
      <c r="AE478" s="85" t="s">
        <v>1243</v>
      </c>
      <c r="AF478" s="79" t="b">
        <v>0</v>
      </c>
      <c r="AG478" s="79" t="s">
        <v>1250</v>
      </c>
      <c r="AH478" s="79"/>
      <c r="AI478" s="85" t="s">
        <v>1243</v>
      </c>
      <c r="AJ478" s="79" t="b">
        <v>0</v>
      </c>
      <c r="AK478" s="79">
        <v>0</v>
      </c>
      <c r="AL478" s="85" t="s">
        <v>1243</v>
      </c>
      <c r="AM478" s="79" t="s">
        <v>1265</v>
      </c>
      <c r="AN478" s="79" t="b">
        <v>0</v>
      </c>
      <c r="AO478" s="85" t="s">
        <v>1193</v>
      </c>
      <c r="AP478" s="79" t="s">
        <v>176</v>
      </c>
      <c r="AQ478" s="79">
        <v>0</v>
      </c>
      <c r="AR478" s="79">
        <v>0</v>
      </c>
      <c r="AS478" s="79"/>
      <c r="AT478" s="79"/>
      <c r="AU478" s="79"/>
      <c r="AV478" s="79"/>
      <c r="AW478" s="79"/>
      <c r="AX478" s="79"/>
      <c r="AY478" s="79"/>
      <c r="AZ478" s="79"/>
      <c r="BA478">
        <v>70</v>
      </c>
      <c r="BB478" s="78" t="str">
        <f>REPLACE(INDEX(GroupVertices[Group],MATCH(Edges[[#This Row],[Vertex 1]],GroupVertices[Vertex],0)),1,1,"")</f>
        <v>1</v>
      </c>
      <c r="BC478" s="78" t="str">
        <f>REPLACE(INDEX(GroupVertices[Group],MATCH(Edges[[#This Row],[Vertex 2]],GroupVertices[Vertex],0)),1,1,"")</f>
        <v>1</v>
      </c>
      <c r="BD478" s="48">
        <v>0</v>
      </c>
      <c r="BE478" s="49">
        <v>0</v>
      </c>
      <c r="BF478" s="48">
        <v>0</v>
      </c>
      <c r="BG478" s="49">
        <v>0</v>
      </c>
      <c r="BH478" s="48">
        <v>0</v>
      </c>
      <c r="BI478" s="49">
        <v>0</v>
      </c>
      <c r="BJ478" s="48">
        <v>9</v>
      </c>
      <c r="BK478" s="49">
        <v>100</v>
      </c>
      <c r="BL478" s="48">
        <v>9</v>
      </c>
    </row>
    <row r="479" spans="1:64" ht="15">
      <c r="A479" s="64" t="s">
        <v>259</v>
      </c>
      <c r="B479" s="64" t="s">
        <v>259</v>
      </c>
      <c r="C479" s="65" t="s">
        <v>2935</v>
      </c>
      <c r="D479" s="66">
        <v>10</v>
      </c>
      <c r="E479" s="67" t="s">
        <v>136</v>
      </c>
      <c r="F479" s="68">
        <v>6</v>
      </c>
      <c r="G479" s="65"/>
      <c r="H479" s="69"/>
      <c r="I479" s="70"/>
      <c r="J479" s="70"/>
      <c r="K479" s="34" t="s">
        <v>65</v>
      </c>
      <c r="L479" s="77">
        <v>479</v>
      </c>
      <c r="M479" s="77"/>
      <c r="N479" s="72"/>
      <c r="O479" s="79" t="s">
        <v>176</v>
      </c>
      <c r="P479" s="81">
        <v>43594.220925925925</v>
      </c>
      <c r="Q479" s="79" t="s">
        <v>459</v>
      </c>
      <c r="R479" s="83" t="s">
        <v>528</v>
      </c>
      <c r="S479" s="79" t="s">
        <v>554</v>
      </c>
      <c r="T479" s="79" t="s">
        <v>627</v>
      </c>
      <c r="U479" s="79"/>
      <c r="V479" s="83" t="s">
        <v>749</v>
      </c>
      <c r="W479" s="81">
        <v>43594.220925925925</v>
      </c>
      <c r="X479" s="83" t="s">
        <v>953</v>
      </c>
      <c r="Y479" s="79"/>
      <c r="Z479" s="79"/>
      <c r="AA479" s="85" t="s">
        <v>1194</v>
      </c>
      <c r="AB479" s="79"/>
      <c r="AC479" s="79" t="b">
        <v>0</v>
      </c>
      <c r="AD479" s="79">
        <v>0</v>
      </c>
      <c r="AE479" s="85" t="s">
        <v>1243</v>
      </c>
      <c r="AF479" s="79" t="b">
        <v>0</v>
      </c>
      <c r="AG479" s="79" t="s">
        <v>1250</v>
      </c>
      <c r="AH479" s="79"/>
      <c r="AI479" s="85" t="s">
        <v>1243</v>
      </c>
      <c r="AJ479" s="79" t="b">
        <v>0</v>
      </c>
      <c r="AK479" s="79">
        <v>0</v>
      </c>
      <c r="AL479" s="85" t="s">
        <v>1243</v>
      </c>
      <c r="AM479" s="79" t="s">
        <v>1265</v>
      </c>
      <c r="AN479" s="79" t="b">
        <v>0</v>
      </c>
      <c r="AO479" s="85" t="s">
        <v>1194</v>
      </c>
      <c r="AP479" s="79" t="s">
        <v>176</v>
      </c>
      <c r="AQ479" s="79">
        <v>0</v>
      </c>
      <c r="AR479" s="79">
        <v>0</v>
      </c>
      <c r="AS479" s="79"/>
      <c r="AT479" s="79"/>
      <c r="AU479" s="79"/>
      <c r="AV479" s="79"/>
      <c r="AW479" s="79"/>
      <c r="AX479" s="79"/>
      <c r="AY479" s="79"/>
      <c r="AZ479" s="79"/>
      <c r="BA479">
        <v>70</v>
      </c>
      <c r="BB479" s="78" t="str">
        <f>REPLACE(INDEX(GroupVertices[Group],MATCH(Edges[[#This Row],[Vertex 1]],GroupVertices[Vertex],0)),1,1,"")</f>
        <v>1</v>
      </c>
      <c r="BC479" s="78" t="str">
        <f>REPLACE(INDEX(GroupVertices[Group],MATCH(Edges[[#This Row],[Vertex 2]],GroupVertices[Vertex],0)),1,1,"")</f>
        <v>1</v>
      </c>
      <c r="BD479" s="48">
        <v>0</v>
      </c>
      <c r="BE479" s="49">
        <v>0</v>
      </c>
      <c r="BF479" s="48">
        <v>0</v>
      </c>
      <c r="BG479" s="49">
        <v>0</v>
      </c>
      <c r="BH479" s="48">
        <v>0</v>
      </c>
      <c r="BI479" s="49">
        <v>0</v>
      </c>
      <c r="BJ479" s="48">
        <v>10</v>
      </c>
      <c r="BK479" s="49">
        <v>100</v>
      </c>
      <c r="BL479" s="48">
        <v>10</v>
      </c>
    </row>
    <row r="480" spans="1:64" ht="15">
      <c r="A480" s="64" t="s">
        <v>259</v>
      </c>
      <c r="B480" s="64" t="s">
        <v>259</v>
      </c>
      <c r="C480" s="65" t="s">
        <v>2935</v>
      </c>
      <c r="D480" s="66">
        <v>10</v>
      </c>
      <c r="E480" s="67" t="s">
        <v>136</v>
      </c>
      <c r="F480" s="68">
        <v>6</v>
      </c>
      <c r="G480" s="65"/>
      <c r="H480" s="69"/>
      <c r="I480" s="70"/>
      <c r="J480" s="70"/>
      <c r="K480" s="34" t="s">
        <v>65</v>
      </c>
      <c r="L480" s="77">
        <v>480</v>
      </c>
      <c r="M480" s="77"/>
      <c r="N480" s="72"/>
      <c r="O480" s="79" t="s">
        <v>176</v>
      </c>
      <c r="P480" s="81">
        <v>43594.47090277778</v>
      </c>
      <c r="Q480" s="79" t="s">
        <v>460</v>
      </c>
      <c r="R480" s="83" t="s">
        <v>529</v>
      </c>
      <c r="S480" s="79" t="s">
        <v>554</v>
      </c>
      <c r="T480" s="79" t="s">
        <v>628</v>
      </c>
      <c r="U480" s="79"/>
      <c r="V480" s="83" t="s">
        <v>749</v>
      </c>
      <c r="W480" s="81">
        <v>43594.47090277778</v>
      </c>
      <c r="X480" s="83" t="s">
        <v>954</v>
      </c>
      <c r="Y480" s="79"/>
      <c r="Z480" s="79"/>
      <c r="AA480" s="85" t="s">
        <v>1195</v>
      </c>
      <c r="AB480" s="79"/>
      <c r="AC480" s="79" t="b">
        <v>0</v>
      </c>
      <c r="AD480" s="79">
        <v>0</v>
      </c>
      <c r="AE480" s="85" t="s">
        <v>1243</v>
      </c>
      <c r="AF480" s="79" t="b">
        <v>0</v>
      </c>
      <c r="AG480" s="79" t="s">
        <v>1250</v>
      </c>
      <c r="AH480" s="79"/>
      <c r="AI480" s="85" t="s">
        <v>1243</v>
      </c>
      <c r="AJ480" s="79" t="b">
        <v>0</v>
      </c>
      <c r="AK480" s="79">
        <v>0</v>
      </c>
      <c r="AL480" s="85" t="s">
        <v>1243</v>
      </c>
      <c r="AM480" s="79" t="s">
        <v>1265</v>
      </c>
      <c r="AN480" s="79" t="b">
        <v>0</v>
      </c>
      <c r="AO480" s="85" t="s">
        <v>1195</v>
      </c>
      <c r="AP480" s="79" t="s">
        <v>176</v>
      </c>
      <c r="AQ480" s="79">
        <v>0</v>
      </c>
      <c r="AR480" s="79">
        <v>0</v>
      </c>
      <c r="AS480" s="79"/>
      <c r="AT480" s="79"/>
      <c r="AU480" s="79"/>
      <c r="AV480" s="79"/>
      <c r="AW480" s="79"/>
      <c r="AX480" s="79"/>
      <c r="AY480" s="79"/>
      <c r="AZ480" s="79"/>
      <c r="BA480">
        <v>70</v>
      </c>
      <c r="BB480" s="78" t="str">
        <f>REPLACE(INDEX(GroupVertices[Group],MATCH(Edges[[#This Row],[Vertex 1]],GroupVertices[Vertex],0)),1,1,"")</f>
        <v>1</v>
      </c>
      <c r="BC480" s="78" t="str">
        <f>REPLACE(INDEX(GroupVertices[Group],MATCH(Edges[[#This Row],[Vertex 2]],GroupVertices[Vertex],0)),1,1,"")</f>
        <v>1</v>
      </c>
      <c r="BD480" s="48">
        <v>0</v>
      </c>
      <c r="BE480" s="49">
        <v>0</v>
      </c>
      <c r="BF480" s="48">
        <v>0</v>
      </c>
      <c r="BG480" s="49">
        <v>0</v>
      </c>
      <c r="BH480" s="48">
        <v>0</v>
      </c>
      <c r="BI480" s="49">
        <v>0</v>
      </c>
      <c r="BJ480" s="48">
        <v>11</v>
      </c>
      <c r="BK480" s="49">
        <v>100</v>
      </c>
      <c r="BL480" s="48">
        <v>11</v>
      </c>
    </row>
    <row r="481" spans="1:64" ht="15">
      <c r="A481" s="64" t="s">
        <v>259</v>
      </c>
      <c r="B481" s="64" t="s">
        <v>259</v>
      </c>
      <c r="C481" s="65" t="s">
        <v>2935</v>
      </c>
      <c r="D481" s="66">
        <v>10</v>
      </c>
      <c r="E481" s="67" t="s">
        <v>136</v>
      </c>
      <c r="F481" s="68">
        <v>6</v>
      </c>
      <c r="G481" s="65"/>
      <c r="H481" s="69"/>
      <c r="I481" s="70"/>
      <c r="J481" s="70"/>
      <c r="K481" s="34" t="s">
        <v>65</v>
      </c>
      <c r="L481" s="77">
        <v>481</v>
      </c>
      <c r="M481" s="77"/>
      <c r="N481" s="72"/>
      <c r="O481" s="79" t="s">
        <v>176</v>
      </c>
      <c r="P481" s="81">
        <v>43594.63756944444</v>
      </c>
      <c r="Q481" s="79" t="s">
        <v>461</v>
      </c>
      <c r="R481" s="83" t="s">
        <v>530</v>
      </c>
      <c r="S481" s="79" t="s">
        <v>554</v>
      </c>
      <c r="T481" s="79" t="s">
        <v>629</v>
      </c>
      <c r="U481" s="79"/>
      <c r="V481" s="83" t="s">
        <v>749</v>
      </c>
      <c r="W481" s="81">
        <v>43594.63756944444</v>
      </c>
      <c r="X481" s="83" t="s">
        <v>955</v>
      </c>
      <c r="Y481" s="79"/>
      <c r="Z481" s="79"/>
      <c r="AA481" s="85" t="s">
        <v>1196</v>
      </c>
      <c r="AB481" s="79"/>
      <c r="AC481" s="79" t="b">
        <v>0</v>
      </c>
      <c r="AD481" s="79">
        <v>0</v>
      </c>
      <c r="AE481" s="85" t="s">
        <v>1243</v>
      </c>
      <c r="AF481" s="79" t="b">
        <v>0</v>
      </c>
      <c r="AG481" s="79" t="s">
        <v>1250</v>
      </c>
      <c r="AH481" s="79"/>
      <c r="AI481" s="85" t="s">
        <v>1243</v>
      </c>
      <c r="AJ481" s="79" t="b">
        <v>0</v>
      </c>
      <c r="AK481" s="79">
        <v>0</v>
      </c>
      <c r="AL481" s="85" t="s">
        <v>1243</v>
      </c>
      <c r="AM481" s="79" t="s">
        <v>1265</v>
      </c>
      <c r="AN481" s="79" t="b">
        <v>0</v>
      </c>
      <c r="AO481" s="85" t="s">
        <v>1196</v>
      </c>
      <c r="AP481" s="79" t="s">
        <v>176</v>
      </c>
      <c r="AQ481" s="79">
        <v>0</v>
      </c>
      <c r="AR481" s="79">
        <v>0</v>
      </c>
      <c r="AS481" s="79"/>
      <c r="AT481" s="79"/>
      <c r="AU481" s="79"/>
      <c r="AV481" s="79"/>
      <c r="AW481" s="79"/>
      <c r="AX481" s="79"/>
      <c r="AY481" s="79"/>
      <c r="AZ481" s="79"/>
      <c r="BA481">
        <v>70</v>
      </c>
      <c r="BB481" s="78" t="str">
        <f>REPLACE(INDEX(GroupVertices[Group],MATCH(Edges[[#This Row],[Vertex 1]],GroupVertices[Vertex],0)),1,1,"")</f>
        <v>1</v>
      </c>
      <c r="BC481" s="78" t="str">
        <f>REPLACE(INDEX(GroupVertices[Group],MATCH(Edges[[#This Row],[Vertex 2]],GroupVertices[Vertex],0)),1,1,"")</f>
        <v>1</v>
      </c>
      <c r="BD481" s="48">
        <v>0</v>
      </c>
      <c r="BE481" s="49">
        <v>0</v>
      </c>
      <c r="BF481" s="48">
        <v>0</v>
      </c>
      <c r="BG481" s="49">
        <v>0</v>
      </c>
      <c r="BH481" s="48">
        <v>0</v>
      </c>
      <c r="BI481" s="49">
        <v>0</v>
      </c>
      <c r="BJ481" s="48">
        <v>10</v>
      </c>
      <c r="BK481" s="49">
        <v>100</v>
      </c>
      <c r="BL481" s="48">
        <v>10</v>
      </c>
    </row>
    <row r="482" spans="1:64" ht="15">
      <c r="A482" s="64" t="s">
        <v>259</v>
      </c>
      <c r="B482" s="64" t="s">
        <v>259</v>
      </c>
      <c r="C482" s="65" t="s">
        <v>2935</v>
      </c>
      <c r="D482" s="66">
        <v>10</v>
      </c>
      <c r="E482" s="67" t="s">
        <v>136</v>
      </c>
      <c r="F482" s="68">
        <v>6</v>
      </c>
      <c r="G482" s="65"/>
      <c r="H482" s="69"/>
      <c r="I482" s="70"/>
      <c r="J482" s="70"/>
      <c r="K482" s="34" t="s">
        <v>65</v>
      </c>
      <c r="L482" s="77">
        <v>482</v>
      </c>
      <c r="M482" s="77"/>
      <c r="N482" s="72"/>
      <c r="O482" s="79" t="s">
        <v>176</v>
      </c>
      <c r="P482" s="81">
        <v>43594.68934027778</v>
      </c>
      <c r="Q482" s="79" t="s">
        <v>462</v>
      </c>
      <c r="R482" s="79" t="s">
        <v>536</v>
      </c>
      <c r="S482" s="79" t="s">
        <v>564</v>
      </c>
      <c r="T482" s="79" t="s">
        <v>575</v>
      </c>
      <c r="U482" s="79"/>
      <c r="V482" s="83" t="s">
        <v>749</v>
      </c>
      <c r="W482" s="81">
        <v>43594.68934027778</v>
      </c>
      <c r="X482" s="83" t="s">
        <v>956</v>
      </c>
      <c r="Y482" s="79"/>
      <c r="Z482" s="79"/>
      <c r="AA482" s="85" t="s">
        <v>1197</v>
      </c>
      <c r="AB482" s="79"/>
      <c r="AC482" s="79" t="b">
        <v>0</v>
      </c>
      <c r="AD482" s="79">
        <v>3</v>
      </c>
      <c r="AE482" s="85" t="s">
        <v>1243</v>
      </c>
      <c r="AF482" s="79" t="b">
        <v>0</v>
      </c>
      <c r="AG482" s="79" t="s">
        <v>1250</v>
      </c>
      <c r="AH482" s="79"/>
      <c r="AI482" s="85" t="s">
        <v>1243</v>
      </c>
      <c r="AJ482" s="79" t="b">
        <v>0</v>
      </c>
      <c r="AK482" s="79">
        <v>2</v>
      </c>
      <c r="AL482" s="85" t="s">
        <v>1243</v>
      </c>
      <c r="AM482" s="79" t="s">
        <v>1258</v>
      </c>
      <c r="AN482" s="79" t="b">
        <v>0</v>
      </c>
      <c r="AO482" s="85" t="s">
        <v>1197</v>
      </c>
      <c r="AP482" s="79" t="s">
        <v>176</v>
      </c>
      <c r="AQ482" s="79">
        <v>0</v>
      </c>
      <c r="AR482" s="79">
        <v>0</v>
      </c>
      <c r="AS482" s="79"/>
      <c r="AT482" s="79"/>
      <c r="AU482" s="79"/>
      <c r="AV482" s="79"/>
      <c r="AW482" s="79"/>
      <c r="AX482" s="79"/>
      <c r="AY482" s="79"/>
      <c r="AZ482" s="79"/>
      <c r="BA482">
        <v>70</v>
      </c>
      <c r="BB482" s="78" t="str">
        <f>REPLACE(INDEX(GroupVertices[Group],MATCH(Edges[[#This Row],[Vertex 1]],GroupVertices[Vertex],0)),1,1,"")</f>
        <v>1</v>
      </c>
      <c r="BC482" s="78" t="str">
        <f>REPLACE(INDEX(GroupVertices[Group],MATCH(Edges[[#This Row],[Vertex 2]],GroupVertices[Vertex],0)),1,1,"")</f>
        <v>1</v>
      </c>
      <c r="BD482" s="48">
        <v>0</v>
      </c>
      <c r="BE482" s="49">
        <v>0</v>
      </c>
      <c r="BF482" s="48">
        <v>0</v>
      </c>
      <c r="BG482" s="49">
        <v>0</v>
      </c>
      <c r="BH482" s="48">
        <v>0</v>
      </c>
      <c r="BI482" s="49">
        <v>0</v>
      </c>
      <c r="BJ482" s="48">
        <v>20</v>
      </c>
      <c r="BK482" s="49">
        <v>100</v>
      </c>
      <c r="BL482" s="48">
        <v>20</v>
      </c>
    </row>
    <row r="483" spans="1:64" ht="15">
      <c r="A483" s="64" t="s">
        <v>259</v>
      </c>
      <c r="B483" s="64" t="s">
        <v>259</v>
      </c>
      <c r="C483" s="65" t="s">
        <v>2935</v>
      </c>
      <c r="D483" s="66">
        <v>10</v>
      </c>
      <c r="E483" s="67" t="s">
        <v>136</v>
      </c>
      <c r="F483" s="68">
        <v>6</v>
      </c>
      <c r="G483" s="65"/>
      <c r="H483" s="69"/>
      <c r="I483" s="70"/>
      <c r="J483" s="70"/>
      <c r="K483" s="34" t="s">
        <v>65</v>
      </c>
      <c r="L483" s="77">
        <v>483</v>
      </c>
      <c r="M483" s="77"/>
      <c r="N483" s="72"/>
      <c r="O483" s="79" t="s">
        <v>176</v>
      </c>
      <c r="P483" s="81">
        <v>43594.73479166667</v>
      </c>
      <c r="Q483" s="79" t="s">
        <v>463</v>
      </c>
      <c r="R483" s="83" t="s">
        <v>537</v>
      </c>
      <c r="S483" s="79" t="s">
        <v>554</v>
      </c>
      <c r="T483" s="79" t="s">
        <v>635</v>
      </c>
      <c r="U483" s="79"/>
      <c r="V483" s="83" t="s">
        <v>749</v>
      </c>
      <c r="W483" s="81">
        <v>43594.73479166667</v>
      </c>
      <c r="X483" s="83" t="s">
        <v>957</v>
      </c>
      <c r="Y483" s="79"/>
      <c r="Z483" s="79"/>
      <c r="AA483" s="85" t="s">
        <v>1198</v>
      </c>
      <c r="AB483" s="79"/>
      <c r="AC483" s="79" t="b">
        <v>0</v>
      </c>
      <c r="AD483" s="79">
        <v>0</v>
      </c>
      <c r="AE483" s="85" t="s">
        <v>1243</v>
      </c>
      <c r="AF483" s="79" t="b">
        <v>0</v>
      </c>
      <c r="AG483" s="79" t="s">
        <v>1250</v>
      </c>
      <c r="AH483" s="79"/>
      <c r="AI483" s="85" t="s">
        <v>1243</v>
      </c>
      <c r="AJ483" s="79" t="b">
        <v>0</v>
      </c>
      <c r="AK483" s="79">
        <v>0</v>
      </c>
      <c r="AL483" s="85" t="s">
        <v>1243</v>
      </c>
      <c r="AM483" s="79" t="s">
        <v>1265</v>
      </c>
      <c r="AN483" s="79" t="b">
        <v>0</v>
      </c>
      <c r="AO483" s="85" t="s">
        <v>1198</v>
      </c>
      <c r="AP483" s="79" t="s">
        <v>176</v>
      </c>
      <c r="AQ483" s="79">
        <v>0</v>
      </c>
      <c r="AR483" s="79">
        <v>0</v>
      </c>
      <c r="AS483" s="79"/>
      <c r="AT483" s="79"/>
      <c r="AU483" s="79"/>
      <c r="AV483" s="79"/>
      <c r="AW483" s="79"/>
      <c r="AX483" s="79"/>
      <c r="AY483" s="79"/>
      <c r="AZ483" s="79"/>
      <c r="BA483">
        <v>70</v>
      </c>
      <c r="BB483" s="78" t="str">
        <f>REPLACE(INDEX(GroupVertices[Group],MATCH(Edges[[#This Row],[Vertex 1]],GroupVertices[Vertex],0)),1,1,"")</f>
        <v>1</v>
      </c>
      <c r="BC483" s="78" t="str">
        <f>REPLACE(INDEX(GroupVertices[Group],MATCH(Edges[[#This Row],[Vertex 2]],GroupVertices[Vertex],0)),1,1,"")</f>
        <v>1</v>
      </c>
      <c r="BD483" s="48">
        <v>0</v>
      </c>
      <c r="BE483" s="49">
        <v>0</v>
      </c>
      <c r="BF483" s="48">
        <v>0</v>
      </c>
      <c r="BG483" s="49">
        <v>0</v>
      </c>
      <c r="BH483" s="48">
        <v>0</v>
      </c>
      <c r="BI483" s="49">
        <v>0</v>
      </c>
      <c r="BJ483" s="48">
        <v>35</v>
      </c>
      <c r="BK483" s="49">
        <v>100</v>
      </c>
      <c r="BL483" s="48">
        <v>35</v>
      </c>
    </row>
    <row r="484" spans="1:64" ht="15">
      <c r="A484" s="64" t="s">
        <v>259</v>
      </c>
      <c r="B484" s="64" t="s">
        <v>259</v>
      </c>
      <c r="C484" s="65" t="s">
        <v>2935</v>
      </c>
      <c r="D484" s="66">
        <v>10</v>
      </c>
      <c r="E484" s="67" t="s">
        <v>136</v>
      </c>
      <c r="F484" s="68">
        <v>6</v>
      </c>
      <c r="G484" s="65"/>
      <c r="H484" s="69"/>
      <c r="I484" s="70"/>
      <c r="J484" s="70"/>
      <c r="K484" s="34" t="s">
        <v>65</v>
      </c>
      <c r="L484" s="77">
        <v>484</v>
      </c>
      <c r="M484" s="77"/>
      <c r="N484" s="72"/>
      <c r="O484" s="79" t="s">
        <v>176</v>
      </c>
      <c r="P484" s="81">
        <v>43594.804236111115</v>
      </c>
      <c r="Q484" s="79" t="s">
        <v>464</v>
      </c>
      <c r="R484" s="83" t="s">
        <v>533</v>
      </c>
      <c r="S484" s="79" t="s">
        <v>554</v>
      </c>
      <c r="T484" s="79" t="s">
        <v>632</v>
      </c>
      <c r="U484" s="79"/>
      <c r="V484" s="83" t="s">
        <v>749</v>
      </c>
      <c r="W484" s="81">
        <v>43594.804236111115</v>
      </c>
      <c r="X484" s="83" t="s">
        <v>958</v>
      </c>
      <c r="Y484" s="79"/>
      <c r="Z484" s="79"/>
      <c r="AA484" s="85" t="s">
        <v>1199</v>
      </c>
      <c r="AB484" s="79"/>
      <c r="AC484" s="79" t="b">
        <v>0</v>
      </c>
      <c r="AD484" s="79">
        <v>1</v>
      </c>
      <c r="AE484" s="85" t="s">
        <v>1243</v>
      </c>
      <c r="AF484" s="79" t="b">
        <v>0</v>
      </c>
      <c r="AG484" s="79" t="s">
        <v>1250</v>
      </c>
      <c r="AH484" s="79"/>
      <c r="AI484" s="85" t="s">
        <v>1243</v>
      </c>
      <c r="AJ484" s="79" t="b">
        <v>0</v>
      </c>
      <c r="AK484" s="79">
        <v>0</v>
      </c>
      <c r="AL484" s="85" t="s">
        <v>1243</v>
      </c>
      <c r="AM484" s="79" t="s">
        <v>1265</v>
      </c>
      <c r="AN484" s="79" t="b">
        <v>0</v>
      </c>
      <c r="AO484" s="85" t="s">
        <v>1199</v>
      </c>
      <c r="AP484" s="79" t="s">
        <v>176</v>
      </c>
      <c r="AQ484" s="79">
        <v>0</v>
      </c>
      <c r="AR484" s="79">
        <v>0</v>
      </c>
      <c r="AS484" s="79"/>
      <c r="AT484" s="79"/>
      <c r="AU484" s="79"/>
      <c r="AV484" s="79"/>
      <c r="AW484" s="79"/>
      <c r="AX484" s="79"/>
      <c r="AY484" s="79"/>
      <c r="AZ484" s="79"/>
      <c r="BA484">
        <v>70</v>
      </c>
      <c r="BB484" s="78" t="str">
        <f>REPLACE(INDEX(GroupVertices[Group],MATCH(Edges[[#This Row],[Vertex 1]],GroupVertices[Vertex],0)),1,1,"")</f>
        <v>1</v>
      </c>
      <c r="BC484" s="78" t="str">
        <f>REPLACE(INDEX(GroupVertices[Group],MATCH(Edges[[#This Row],[Vertex 2]],GroupVertices[Vertex],0)),1,1,"")</f>
        <v>1</v>
      </c>
      <c r="BD484" s="48">
        <v>0</v>
      </c>
      <c r="BE484" s="49">
        <v>0</v>
      </c>
      <c r="BF484" s="48">
        <v>0</v>
      </c>
      <c r="BG484" s="49">
        <v>0</v>
      </c>
      <c r="BH484" s="48">
        <v>0</v>
      </c>
      <c r="BI484" s="49">
        <v>0</v>
      </c>
      <c r="BJ484" s="48">
        <v>10</v>
      </c>
      <c r="BK484" s="49">
        <v>100</v>
      </c>
      <c r="BL484" s="48">
        <v>10</v>
      </c>
    </row>
    <row r="485" spans="1:64" ht="15">
      <c r="A485" s="64" t="s">
        <v>259</v>
      </c>
      <c r="B485" s="64" t="s">
        <v>259</v>
      </c>
      <c r="C485" s="65" t="s">
        <v>2935</v>
      </c>
      <c r="D485" s="66">
        <v>10</v>
      </c>
      <c r="E485" s="67" t="s">
        <v>136</v>
      </c>
      <c r="F485" s="68">
        <v>6</v>
      </c>
      <c r="G485" s="65"/>
      <c r="H485" s="69"/>
      <c r="I485" s="70"/>
      <c r="J485" s="70"/>
      <c r="K485" s="34" t="s">
        <v>65</v>
      </c>
      <c r="L485" s="77">
        <v>485</v>
      </c>
      <c r="M485" s="77"/>
      <c r="N485" s="72"/>
      <c r="O485" s="79" t="s">
        <v>176</v>
      </c>
      <c r="P485" s="81">
        <v>43594.88756944444</v>
      </c>
      <c r="Q485" s="79" t="s">
        <v>465</v>
      </c>
      <c r="R485" s="83" t="s">
        <v>534</v>
      </c>
      <c r="S485" s="79" t="s">
        <v>554</v>
      </c>
      <c r="T485" s="79" t="s">
        <v>634</v>
      </c>
      <c r="U485" s="79"/>
      <c r="V485" s="83" t="s">
        <v>749</v>
      </c>
      <c r="W485" s="81">
        <v>43594.88756944444</v>
      </c>
      <c r="X485" s="83" t="s">
        <v>959</v>
      </c>
      <c r="Y485" s="79"/>
      <c r="Z485" s="79"/>
      <c r="AA485" s="85" t="s">
        <v>1200</v>
      </c>
      <c r="AB485" s="79"/>
      <c r="AC485" s="79" t="b">
        <v>0</v>
      </c>
      <c r="AD485" s="79">
        <v>0</v>
      </c>
      <c r="AE485" s="85" t="s">
        <v>1243</v>
      </c>
      <c r="AF485" s="79" t="b">
        <v>0</v>
      </c>
      <c r="AG485" s="79" t="s">
        <v>1250</v>
      </c>
      <c r="AH485" s="79"/>
      <c r="AI485" s="85" t="s">
        <v>1243</v>
      </c>
      <c r="AJ485" s="79" t="b">
        <v>0</v>
      </c>
      <c r="AK485" s="79">
        <v>0</v>
      </c>
      <c r="AL485" s="85" t="s">
        <v>1243</v>
      </c>
      <c r="AM485" s="79" t="s">
        <v>1265</v>
      </c>
      <c r="AN485" s="79" t="b">
        <v>0</v>
      </c>
      <c r="AO485" s="85" t="s">
        <v>1200</v>
      </c>
      <c r="AP485" s="79" t="s">
        <v>176</v>
      </c>
      <c r="AQ485" s="79">
        <v>0</v>
      </c>
      <c r="AR485" s="79">
        <v>0</v>
      </c>
      <c r="AS485" s="79"/>
      <c r="AT485" s="79"/>
      <c r="AU485" s="79"/>
      <c r="AV485" s="79"/>
      <c r="AW485" s="79"/>
      <c r="AX485" s="79"/>
      <c r="AY485" s="79"/>
      <c r="AZ485" s="79"/>
      <c r="BA485">
        <v>70</v>
      </c>
      <c r="BB485" s="78" t="str">
        <f>REPLACE(INDEX(GroupVertices[Group],MATCH(Edges[[#This Row],[Vertex 1]],GroupVertices[Vertex],0)),1,1,"")</f>
        <v>1</v>
      </c>
      <c r="BC485" s="78" t="str">
        <f>REPLACE(INDEX(GroupVertices[Group],MATCH(Edges[[#This Row],[Vertex 2]],GroupVertices[Vertex],0)),1,1,"")</f>
        <v>1</v>
      </c>
      <c r="BD485" s="48">
        <v>0</v>
      </c>
      <c r="BE485" s="49">
        <v>0</v>
      </c>
      <c r="BF485" s="48">
        <v>0</v>
      </c>
      <c r="BG485" s="49">
        <v>0</v>
      </c>
      <c r="BH485" s="48">
        <v>0</v>
      </c>
      <c r="BI485" s="49">
        <v>0</v>
      </c>
      <c r="BJ485" s="48">
        <v>9</v>
      </c>
      <c r="BK485" s="49">
        <v>100</v>
      </c>
      <c r="BL485" s="48">
        <v>9</v>
      </c>
    </row>
    <row r="486" spans="1:64" ht="15">
      <c r="A486" s="64" t="s">
        <v>259</v>
      </c>
      <c r="B486" s="64" t="s">
        <v>259</v>
      </c>
      <c r="C486" s="65" t="s">
        <v>2935</v>
      </c>
      <c r="D486" s="66">
        <v>10</v>
      </c>
      <c r="E486" s="67" t="s">
        <v>136</v>
      </c>
      <c r="F486" s="68">
        <v>6</v>
      </c>
      <c r="G486" s="65"/>
      <c r="H486" s="69"/>
      <c r="I486" s="70"/>
      <c r="J486" s="70"/>
      <c r="K486" s="34" t="s">
        <v>65</v>
      </c>
      <c r="L486" s="77">
        <v>486</v>
      </c>
      <c r="M486" s="77"/>
      <c r="N486" s="72"/>
      <c r="O486" s="79" t="s">
        <v>176</v>
      </c>
      <c r="P486" s="81">
        <v>43595.054247685184</v>
      </c>
      <c r="Q486" s="79" t="s">
        <v>466</v>
      </c>
      <c r="R486" s="83" t="s">
        <v>535</v>
      </c>
      <c r="S486" s="79" t="s">
        <v>554</v>
      </c>
      <c r="T486" s="79" t="s">
        <v>628</v>
      </c>
      <c r="U486" s="79"/>
      <c r="V486" s="83" t="s">
        <v>749</v>
      </c>
      <c r="W486" s="81">
        <v>43595.054247685184</v>
      </c>
      <c r="X486" s="83" t="s">
        <v>960</v>
      </c>
      <c r="Y486" s="79"/>
      <c r="Z486" s="79"/>
      <c r="AA486" s="85" t="s">
        <v>1201</v>
      </c>
      <c r="AB486" s="79"/>
      <c r="AC486" s="79" t="b">
        <v>0</v>
      </c>
      <c r="AD486" s="79">
        <v>0</v>
      </c>
      <c r="AE486" s="85" t="s">
        <v>1243</v>
      </c>
      <c r="AF486" s="79" t="b">
        <v>0</v>
      </c>
      <c r="AG486" s="79" t="s">
        <v>1250</v>
      </c>
      <c r="AH486" s="79"/>
      <c r="AI486" s="85" t="s">
        <v>1243</v>
      </c>
      <c r="AJ486" s="79" t="b">
        <v>0</v>
      </c>
      <c r="AK486" s="79">
        <v>0</v>
      </c>
      <c r="AL486" s="85" t="s">
        <v>1243</v>
      </c>
      <c r="AM486" s="79" t="s">
        <v>1265</v>
      </c>
      <c r="AN486" s="79" t="b">
        <v>0</v>
      </c>
      <c r="AO486" s="85" t="s">
        <v>1201</v>
      </c>
      <c r="AP486" s="79" t="s">
        <v>176</v>
      </c>
      <c r="AQ486" s="79">
        <v>0</v>
      </c>
      <c r="AR486" s="79">
        <v>0</v>
      </c>
      <c r="AS486" s="79"/>
      <c r="AT486" s="79"/>
      <c r="AU486" s="79"/>
      <c r="AV486" s="79"/>
      <c r="AW486" s="79"/>
      <c r="AX486" s="79"/>
      <c r="AY486" s="79"/>
      <c r="AZ486" s="79"/>
      <c r="BA486">
        <v>70</v>
      </c>
      <c r="BB486" s="78" t="str">
        <f>REPLACE(INDEX(GroupVertices[Group],MATCH(Edges[[#This Row],[Vertex 1]],GroupVertices[Vertex],0)),1,1,"")</f>
        <v>1</v>
      </c>
      <c r="BC486" s="78" t="str">
        <f>REPLACE(INDEX(GroupVertices[Group],MATCH(Edges[[#This Row],[Vertex 2]],GroupVertices[Vertex],0)),1,1,"")</f>
        <v>1</v>
      </c>
      <c r="BD486" s="48">
        <v>0</v>
      </c>
      <c r="BE486" s="49">
        <v>0</v>
      </c>
      <c r="BF486" s="48">
        <v>0</v>
      </c>
      <c r="BG486" s="49">
        <v>0</v>
      </c>
      <c r="BH486" s="48">
        <v>0</v>
      </c>
      <c r="BI486" s="49">
        <v>0</v>
      </c>
      <c r="BJ486" s="48">
        <v>9</v>
      </c>
      <c r="BK486" s="49">
        <v>100</v>
      </c>
      <c r="BL486" s="48">
        <v>9</v>
      </c>
    </row>
    <row r="487" spans="1:64" ht="15">
      <c r="A487" s="64" t="s">
        <v>259</v>
      </c>
      <c r="B487" s="64" t="s">
        <v>259</v>
      </c>
      <c r="C487" s="65" t="s">
        <v>2935</v>
      </c>
      <c r="D487" s="66">
        <v>10</v>
      </c>
      <c r="E487" s="67" t="s">
        <v>136</v>
      </c>
      <c r="F487" s="68">
        <v>6</v>
      </c>
      <c r="G487" s="65"/>
      <c r="H487" s="69"/>
      <c r="I487" s="70"/>
      <c r="J487" s="70"/>
      <c r="K487" s="34" t="s">
        <v>65</v>
      </c>
      <c r="L487" s="77">
        <v>487</v>
      </c>
      <c r="M487" s="77"/>
      <c r="N487" s="72"/>
      <c r="O487" s="79" t="s">
        <v>176</v>
      </c>
      <c r="P487" s="81">
        <v>43595.220925925925</v>
      </c>
      <c r="Q487" s="79" t="s">
        <v>467</v>
      </c>
      <c r="R487" s="83" t="s">
        <v>501</v>
      </c>
      <c r="S487" s="79" t="s">
        <v>554</v>
      </c>
      <c r="T487" s="79" t="s">
        <v>576</v>
      </c>
      <c r="U487" s="79"/>
      <c r="V487" s="83" t="s">
        <v>749</v>
      </c>
      <c r="W487" s="81">
        <v>43595.220925925925</v>
      </c>
      <c r="X487" s="83" t="s">
        <v>961</v>
      </c>
      <c r="Y487" s="79"/>
      <c r="Z487" s="79"/>
      <c r="AA487" s="85" t="s">
        <v>1202</v>
      </c>
      <c r="AB487" s="79"/>
      <c r="AC487" s="79" t="b">
        <v>0</v>
      </c>
      <c r="AD487" s="79">
        <v>1</v>
      </c>
      <c r="AE487" s="85" t="s">
        <v>1243</v>
      </c>
      <c r="AF487" s="79" t="b">
        <v>0</v>
      </c>
      <c r="AG487" s="79" t="s">
        <v>1250</v>
      </c>
      <c r="AH487" s="79"/>
      <c r="AI487" s="85" t="s">
        <v>1243</v>
      </c>
      <c r="AJ487" s="79" t="b">
        <v>0</v>
      </c>
      <c r="AK487" s="79">
        <v>2</v>
      </c>
      <c r="AL487" s="85" t="s">
        <v>1243</v>
      </c>
      <c r="AM487" s="79" t="s">
        <v>1265</v>
      </c>
      <c r="AN487" s="79" t="b">
        <v>0</v>
      </c>
      <c r="AO487" s="85" t="s">
        <v>1202</v>
      </c>
      <c r="AP487" s="79" t="s">
        <v>176</v>
      </c>
      <c r="AQ487" s="79">
        <v>0</v>
      </c>
      <c r="AR487" s="79">
        <v>0</v>
      </c>
      <c r="AS487" s="79"/>
      <c r="AT487" s="79"/>
      <c r="AU487" s="79"/>
      <c r="AV487" s="79"/>
      <c r="AW487" s="79"/>
      <c r="AX487" s="79"/>
      <c r="AY487" s="79"/>
      <c r="AZ487" s="79"/>
      <c r="BA487">
        <v>70</v>
      </c>
      <c r="BB487" s="78" t="str">
        <f>REPLACE(INDEX(GroupVertices[Group],MATCH(Edges[[#This Row],[Vertex 1]],GroupVertices[Vertex],0)),1,1,"")</f>
        <v>1</v>
      </c>
      <c r="BC487" s="78" t="str">
        <f>REPLACE(INDEX(GroupVertices[Group],MATCH(Edges[[#This Row],[Vertex 2]],GroupVertices[Vertex],0)),1,1,"")</f>
        <v>1</v>
      </c>
      <c r="BD487" s="48">
        <v>0</v>
      </c>
      <c r="BE487" s="49">
        <v>0</v>
      </c>
      <c r="BF487" s="48">
        <v>0</v>
      </c>
      <c r="BG487" s="49">
        <v>0</v>
      </c>
      <c r="BH487" s="48">
        <v>0</v>
      </c>
      <c r="BI487" s="49">
        <v>0</v>
      </c>
      <c r="BJ487" s="48">
        <v>9</v>
      </c>
      <c r="BK487" s="49">
        <v>100</v>
      </c>
      <c r="BL487" s="48">
        <v>9</v>
      </c>
    </row>
    <row r="488" spans="1:64" ht="15">
      <c r="A488" s="64" t="s">
        <v>259</v>
      </c>
      <c r="B488" s="64" t="s">
        <v>259</v>
      </c>
      <c r="C488" s="65" t="s">
        <v>2935</v>
      </c>
      <c r="D488" s="66">
        <v>10</v>
      </c>
      <c r="E488" s="67" t="s">
        <v>136</v>
      </c>
      <c r="F488" s="68">
        <v>6</v>
      </c>
      <c r="G488" s="65"/>
      <c r="H488" s="69"/>
      <c r="I488" s="70"/>
      <c r="J488" s="70"/>
      <c r="K488" s="34" t="s">
        <v>65</v>
      </c>
      <c r="L488" s="77">
        <v>488</v>
      </c>
      <c r="M488" s="77"/>
      <c r="N488" s="72"/>
      <c r="O488" s="79" t="s">
        <v>176</v>
      </c>
      <c r="P488" s="81">
        <v>43595.234814814816</v>
      </c>
      <c r="Q488" s="79" t="s">
        <v>468</v>
      </c>
      <c r="R488" s="83" t="s">
        <v>538</v>
      </c>
      <c r="S488" s="79" t="s">
        <v>563</v>
      </c>
      <c r="T488" s="79" t="s">
        <v>568</v>
      </c>
      <c r="U488" s="79"/>
      <c r="V488" s="83" t="s">
        <v>749</v>
      </c>
      <c r="W488" s="81">
        <v>43595.234814814816</v>
      </c>
      <c r="X488" s="83" t="s">
        <v>962</v>
      </c>
      <c r="Y488" s="79"/>
      <c r="Z488" s="79"/>
      <c r="AA488" s="85" t="s">
        <v>1203</v>
      </c>
      <c r="AB488" s="79"/>
      <c r="AC488" s="79" t="b">
        <v>0</v>
      </c>
      <c r="AD488" s="79">
        <v>0</v>
      </c>
      <c r="AE488" s="85" t="s">
        <v>1243</v>
      </c>
      <c r="AF488" s="79" t="b">
        <v>0</v>
      </c>
      <c r="AG488" s="79" t="s">
        <v>1250</v>
      </c>
      <c r="AH488" s="79"/>
      <c r="AI488" s="85" t="s">
        <v>1243</v>
      </c>
      <c r="AJ488" s="79" t="b">
        <v>0</v>
      </c>
      <c r="AK488" s="79">
        <v>0</v>
      </c>
      <c r="AL488" s="85" t="s">
        <v>1243</v>
      </c>
      <c r="AM488" s="79" t="s">
        <v>1265</v>
      </c>
      <c r="AN488" s="79" t="b">
        <v>0</v>
      </c>
      <c r="AO488" s="85" t="s">
        <v>1203</v>
      </c>
      <c r="AP488" s="79" t="s">
        <v>176</v>
      </c>
      <c r="AQ488" s="79">
        <v>0</v>
      </c>
      <c r="AR488" s="79">
        <v>0</v>
      </c>
      <c r="AS488" s="79"/>
      <c r="AT488" s="79"/>
      <c r="AU488" s="79"/>
      <c r="AV488" s="79"/>
      <c r="AW488" s="79"/>
      <c r="AX488" s="79"/>
      <c r="AY488" s="79"/>
      <c r="AZ488" s="79"/>
      <c r="BA488">
        <v>70</v>
      </c>
      <c r="BB488" s="78" t="str">
        <f>REPLACE(INDEX(GroupVertices[Group],MATCH(Edges[[#This Row],[Vertex 1]],GroupVertices[Vertex],0)),1,1,"")</f>
        <v>1</v>
      </c>
      <c r="BC488" s="78" t="str">
        <f>REPLACE(INDEX(GroupVertices[Group],MATCH(Edges[[#This Row],[Vertex 2]],GroupVertices[Vertex],0)),1,1,"")</f>
        <v>1</v>
      </c>
      <c r="BD488" s="48">
        <v>0</v>
      </c>
      <c r="BE488" s="49">
        <v>0</v>
      </c>
      <c r="BF488" s="48">
        <v>0</v>
      </c>
      <c r="BG488" s="49">
        <v>0</v>
      </c>
      <c r="BH488" s="48">
        <v>0</v>
      </c>
      <c r="BI488" s="49">
        <v>0</v>
      </c>
      <c r="BJ488" s="48">
        <v>10</v>
      </c>
      <c r="BK488" s="49">
        <v>100</v>
      </c>
      <c r="BL488" s="48">
        <v>10</v>
      </c>
    </row>
    <row r="489" spans="1:64" ht="15">
      <c r="A489" s="64" t="s">
        <v>259</v>
      </c>
      <c r="B489" s="64" t="s">
        <v>259</v>
      </c>
      <c r="C489" s="65" t="s">
        <v>2935</v>
      </c>
      <c r="D489" s="66">
        <v>10</v>
      </c>
      <c r="E489" s="67" t="s">
        <v>136</v>
      </c>
      <c r="F489" s="68">
        <v>6</v>
      </c>
      <c r="G489" s="65"/>
      <c r="H489" s="69"/>
      <c r="I489" s="70"/>
      <c r="J489" s="70"/>
      <c r="K489" s="34" t="s">
        <v>65</v>
      </c>
      <c r="L489" s="77">
        <v>489</v>
      </c>
      <c r="M489" s="77"/>
      <c r="N489" s="72"/>
      <c r="O489" s="79" t="s">
        <v>176</v>
      </c>
      <c r="P489" s="81">
        <v>43595.31119212963</v>
      </c>
      <c r="Q489" s="79" t="s">
        <v>469</v>
      </c>
      <c r="R489" s="83" t="s">
        <v>503</v>
      </c>
      <c r="S489" s="79" t="s">
        <v>556</v>
      </c>
      <c r="T489" s="79" t="s">
        <v>583</v>
      </c>
      <c r="U489" s="83" t="s">
        <v>695</v>
      </c>
      <c r="V489" s="83" t="s">
        <v>695</v>
      </c>
      <c r="W489" s="81">
        <v>43595.31119212963</v>
      </c>
      <c r="X489" s="83" t="s">
        <v>963</v>
      </c>
      <c r="Y489" s="79"/>
      <c r="Z489" s="79"/>
      <c r="AA489" s="85" t="s">
        <v>1204</v>
      </c>
      <c r="AB489" s="79"/>
      <c r="AC489" s="79" t="b">
        <v>0</v>
      </c>
      <c r="AD489" s="79">
        <v>0</v>
      </c>
      <c r="AE489" s="85" t="s">
        <v>1243</v>
      </c>
      <c r="AF489" s="79" t="b">
        <v>0</v>
      </c>
      <c r="AG489" s="79" t="s">
        <v>1250</v>
      </c>
      <c r="AH489" s="79"/>
      <c r="AI489" s="85" t="s">
        <v>1243</v>
      </c>
      <c r="AJ489" s="79" t="b">
        <v>0</v>
      </c>
      <c r="AK489" s="79">
        <v>0</v>
      </c>
      <c r="AL489" s="85" t="s">
        <v>1243</v>
      </c>
      <c r="AM489" s="79" t="s">
        <v>1265</v>
      </c>
      <c r="AN489" s="79" t="b">
        <v>0</v>
      </c>
      <c r="AO489" s="85" t="s">
        <v>1204</v>
      </c>
      <c r="AP489" s="79" t="s">
        <v>176</v>
      </c>
      <c r="AQ489" s="79">
        <v>0</v>
      </c>
      <c r="AR489" s="79">
        <v>0</v>
      </c>
      <c r="AS489" s="79"/>
      <c r="AT489" s="79"/>
      <c r="AU489" s="79"/>
      <c r="AV489" s="79"/>
      <c r="AW489" s="79"/>
      <c r="AX489" s="79"/>
      <c r="AY489" s="79"/>
      <c r="AZ489" s="79"/>
      <c r="BA489">
        <v>70</v>
      </c>
      <c r="BB489" s="78" t="str">
        <f>REPLACE(INDEX(GroupVertices[Group],MATCH(Edges[[#This Row],[Vertex 1]],GroupVertices[Vertex],0)),1,1,"")</f>
        <v>1</v>
      </c>
      <c r="BC489" s="78" t="str">
        <f>REPLACE(INDEX(GroupVertices[Group],MATCH(Edges[[#This Row],[Vertex 2]],GroupVertices[Vertex],0)),1,1,"")</f>
        <v>1</v>
      </c>
      <c r="BD489" s="48">
        <v>0</v>
      </c>
      <c r="BE489" s="49">
        <v>0</v>
      </c>
      <c r="BF489" s="48">
        <v>0</v>
      </c>
      <c r="BG489" s="49">
        <v>0</v>
      </c>
      <c r="BH489" s="48">
        <v>0</v>
      </c>
      <c r="BI489" s="49">
        <v>0</v>
      </c>
      <c r="BJ489" s="48">
        <v>29</v>
      </c>
      <c r="BK489" s="49">
        <v>100</v>
      </c>
      <c r="BL489" s="48">
        <v>29</v>
      </c>
    </row>
    <row r="490" spans="1:64" ht="15">
      <c r="A490" s="64" t="s">
        <v>259</v>
      </c>
      <c r="B490" s="64" t="s">
        <v>259</v>
      </c>
      <c r="C490" s="65" t="s">
        <v>2935</v>
      </c>
      <c r="D490" s="66">
        <v>10</v>
      </c>
      <c r="E490" s="67" t="s">
        <v>136</v>
      </c>
      <c r="F490" s="68">
        <v>6</v>
      </c>
      <c r="G490" s="65"/>
      <c r="H490" s="69"/>
      <c r="I490" s="70"/>
      <c r="J490" s="70"/>
      <c r="K490" s="34" t="s">
        <v>65</v>
      </c>
      <c r="L490" s="77">
        <v>490</v>
      </c>
      <c r="M490" s="77"/>
      <c r="N490" s="72"/>
      <c r="O490" s="79" t="s">
        <v>176</v>
      </c>
      <c r="P490" s="81">
        <v>43595.568125</v>
      </c>
      <c r="Q490" s="79" t="s">
        <v>470</v>
      </c>
      <c r="R490" s="83" t="s">
        <v>539</v>
      </c>
      <c r="S490" s="79" t="s">
        <v>554</v>
      </c>
      <c r="T490" s="79" t="s">
        <v>629</v>
      </c>
      <c r="U490" s="79"/>
      <c r="V490" s="83" t="s">
        <v>749</v>
      </c>
      <c r="W490" s="81">
        <v>43595.568125</v>
      </c>
      <c r="X490" s="83" t="s">
        <v>964</v>
      </c>
      <c r="Y490" s="79"/>
      <c r="Z490" s="79"/>
      <c r="AA490" s="85" t="s">
        <v>1205</v>
      </c>
      <c r="AB490" s="79"/>
      <c r="AC490" s="79" t="b">
        <v>0</v>
      </c>
      <c r="AD490" s="79">
        <v>2</v>
      </c>
      <c r="AE490" s="85" t="s">
        <v>1243</v>
      </c>
      <c r="AF490" s="79" t="b">
        <v>0</v>
      </c>
      <c r="AG490" s="79" t="s">
        <v>1250</v>
      </c>
      <c r="AH490" s="79"/>
      <c r="AI490" s="85" t="s">
        <v>1243</v>
      </c>
      <c r="AJ490" s="79" t="b">
        <v>0</v>
      </c>
      <c r="AK490" s="79">
        <v>0</v>
      </c>
      <c r="AL490" s="85" t="s">
        <v>1243</v>
      </c>
      <c r="AM490" s="79" t="s">
        <v>1265</v>
      </c>
      <c r="AN490" s="79" t="b">
        <v>0</v>
      </c>
      <c r="AO490" s="85" t="s">
        <v>1205</v>
      </c>
      <c r="AP490" s="79" t="s">
        <v>176</v>
      </c>
      <c r="AQ490" s="79">
        <v>0</v>
      </c>
      <c r="AR490" s="79">
        <v>0</v>
      </c>
      <c r="AS490" s="79"/>
      <c r="AT490" s="79"/>
      <c r="AU490" s="79"/>
      <c r="AV490" s="79"/>
      <c r="AW490" s="79"/>
      <c r="AX490" s="79"/>
      <c r="AY490" s="79"/>
      <c r="AZ490" s="79"/>
      <c r="BA490">
        <v>70</v>
      </c>
      <c r="BB490" s="78" t="str">
        <f>REPLACE(INDEX(GroupVertices[Group],MATCH(Edges[[#This Row],[Vertex 1]],GroupVertices[Vertex],0)),1,1,"")</f>
        <v>1</v>
      </c>
      <c r="BC490" s="78" t="str">
        <f>REPLACE(INDEX(GroupVertices[Group],MATCH(Edges[[#This Row],[Vertex 2]],GroupVertices[Vertex],0)),1,1,"")</f>
        <v>1</v>
      </c>
      <c r="BD490" s="48">
        <v>0</v>
      </c>
      <c r="BE490" s="49">
        <v>0</v>
      </c>
      <c r="BF490" s="48">
        <v>0</v>
      </c>
      <c r="BG490" s="49">
        <v>0</v>
      </c>
      <c r="BH490" s="48">
        <v>0</v>
      </c>
      <c r="BI490" s="49">
        <v>0</v>
      </c>
      <c r="BJ490" s="48">
        <v>23</v>
      </c>
      <c r="BK490" s="49">
        <v>100</v>
      </c>
      <c r="BL490" s="48">
        <v>23</v>
      </c>
    </row>
    <row r="491" spans="1:64" ht="15">
      <c r="A491" s="64" t="s">
        <v>259</v>
      </c>
      <c r="B491" s="64" t="s">
        <v>259</v>
      </c>
      <c r="C491" s="65" t="s">
        <v>2935</v>
      </c>
      <c r="D491" s="66">
        <v>10</v>
      </c>
      <c r="E491" s="67" t="s">
        <v>136</v>
      </c>
      <c r="F491" s="68">
        <v>6</v>
      </c>
      <c r="G491" s="65"/>
      <c r="H491" s="69"/>
      <c r="I491" s="70"/>
      <c r="J491" s="70"/>
      <c r="K491" s="34" t="s">
        <v>65</v>
      </c>
      <c r="L491" s="77">
        <v>491</v>
      </c>
      <c r="M491" s="77"/>
      <c r="N491" s="72"/>
      <c r="O491" s="79" t="s">
        <v>176</v>
      </c>
      <c r="P491" s="81">
        <v>43595.72091435185</v>
      </c>
      <c r="Q491" s="79" t="s">
        <v>471</v>
      </c>
      <c r="R491" s="83" t="s">
        <v>525</v>
      </c>
      <c r="S491" s="79" t="s">
        <v>563</v>
      </c>
      <c r="T491" s="79" t="s">
        <v>583</v>
      </c>
      <c r="U491" s="83" t="s">
        <v>696</v>
      </c>
      <c r="V491" s="83" t="s">
        <v>696</v>
      </c>
      <c r="W491" s="81">
        <v>43595.72091435185</v>
      </c>
      <c r="X491" s="83" t="s">
        <v>965</v>
      </c>
      <c r="Y491" s="79"/>
      <c r="Z491" s="79"/>
      <c r="AA491" s="85" t="s">
        <v>1206</v>
      </c>
      <c r="AB491" s="79"/>
      <c r="AC491" s="79" t="b">
        <v>0</v>
      </c>
      <c r="AD491" s="79">
        <v>0</v>
      </c>
      <c r="AE491" s="85" t="s">
        <v>1243</v>
      </c>
      <c r="AF491" s="79" t="b">
        <v>0</v>
      </c>
      <c r="AG491" s="79" t="s">
        <v>1250</v>
      </c>
      <c r="AH491" s="79"/>
      <c r="AI491" s="85" t="s">
        <v>1243</v>
      </c>
      <c r="AJ491" s="79" t="b">
        <v>0</v>
      </c>
      <c r="AK491" s="79">
        <v>0</v>
      </c>
      <c r="AL491" s="85" t="s">
        <v>1243</v>
      </c>
      <c r="AM491" s="79" t="s">
        <v>1265</v>
      </c>
      <c r="AN491" s="79" t="b">
        <v>0</v>
      </c>
      <c r="AO491" s="85" t="s">
        <v>1206</v>
      </c>
      <c r="AP491" s="79" t="s">
        <v>176</v>
      </c>
      <c r="AQ491" s="79">
        <v>0</v>
      </c>
      <c r="AR491" s="79">
        <v>0</v>
      </c>
      <c r="AS491" s="79"/>
      <c r="AT491" s="79"/>
      <c r="AU491" s="79"/>
      <c r="AV491" s="79"/>
      <c r="AW491" s="79"/>
      <c r="AX491" s="79"/>
      <c r="AY491" s="79"/>
      <c r="AZ491" s="79"/>
      <c r="BA491">
        <v>70</v>
      </c>
      <c r="BB491" s="78" t="str">
        <f>REPLACE(INDEX(GroupVertices[Group],MATCH(Edges[[#This Row],[Vertex 1]],GroupVertices[Vertex],0)),1,1,"")</f>
        <v>1</v>
      </c>
      <c r="BC491" s="78" t="str">
        <f>REPLACE(INDEX(GroupVertices[Group],MATCH(Edges[[#This Row],[Vertex 2]],GroupVertices[Vertex],0)),1,1,"")</f>
        <v>1</v>
      </c>
      <c r="BD491" s="48">
        <v>0</v>
      </c>
      <c r="BE491" s="49">
        <v>0</v>
      </c>
      <c r="BF491" s="48">
        <v>0</v>
      </c>
      <c r="BG491" s="49">
        <v>0</v>
      </c>
      <c r="BH491" s="48">
        <v>0</v>
      </c>
      <c r="BI491" s="49">
        <v>0</v>
      </c>
      <c r="BJ491" s="48">
        <v>29</v>
      </c>
      <c r="BK491" s="49">
        <v>100</v>
      </c>
      <c r="BL491" s="48">
        <v>29</v>
      </c>
    </row>
    <row r="492" spans="1:64" ht="15">
      <c r="A492" s="64" t="s">
        <v>259</v>
      </c>
      <c r="B492" s="64" t="s">
        <v>259</v>
      </c>
      <c r="C492" s="65" t="s">
        <v>2935</v>
      </c>
      <c r="D492" s="66">
        <v>10</v>
      </c>
      <c r="E492" s="67" t="s">
        <v>136</v>
      </c>
      <c r="F492" s="68">
        <v>6</v>
      </c>
      <c r="G492" s="65"/>
      <c r="H492" s="69"/>
      <c r="I492" s="70"/>
      <c r="J492" s="70"/>
      <c r="K492" s="34" t="s">
        <v>65</v>
      </c>
      <c r="L492" s="77">
        <v>492</v>
      </c>
      <c r="M492" s="77"/>
      <c r="N492" s="72"/>
      <c r="O492" s="79" t="s">
        <v>176</v>
      </c>
      <c r="P492" s="81">
        <v>43595.88756944444</v>
      </c>
      <c r="Q492" s="79" t="s">
        <v>472</v>
      </c>
      <c r="R492" s="83" t="s">
        <v>540</v>
      </c>
      <c r="S492" s="79" t="s">
        <v>554</v>
      </c>
      <c r="T492" s="79" t="s">
        <v>568</v>
      </c>
      <c r="U492" s="79"/>
      <c r="V492" s="83" t="s">
        <v>749</v>
      </c>
      <c r="W492" s="81">
        <v>43595.88756944444</v>
      </c>
      <c r="X492" s="83" t="s">
        <v>966</v>
      </c>
      <c r="Y492" s="79"/>
      <c r="Z492" s="79"/>
      <c r="AA492" s="85" t="s">
        <v>1207</v>
      </c>
      <c r="AB492" s="79"/>
      <c r="AC492" s="79" t="b">
        <v>0</v>
      </c>
      <c r="AD492" s="79">
        <v>0</v>
      </c>
      <c r="AE492" s="85" t="s">
        <v>1243</v>
      </c>
      <c r="AF492" s="79" t="b">
        <v>0</v>
      </c>
      <c r="AG492" s="79" t="s">
        <v>1250</v>
      </c>
      <c r="AH492" s="79"/>
      <c r="AI492" s="85" t="s">
        <v>1243</v>
      </c>
      <c r="AJ492" s="79" t="b">
        <v>0</v>
      </c>
      <c r="AK492" s="79">
        <v>0</v>
      </c>
      <c r="AL492" s="85" t="s">
        <v>1243</v>
      </c>
      <c r="AM492" s="79" t="s">
        <v>1265</v>
      </c>
      <c r="AN492" s="79" t="b">
        <v>0</v>
      </c>
      <c r="AO492" s="85" t="s">
        <v>1207</v>
      </c>
      <c r="AP492" s="79" t="s">
        <v>176</v>
      </c>
      <c r="AQ492" s="79">
        <v>0</v>
      </c>
      <c r="AR492" s="79">
        <v>0</v>
      </c>
      <c r="AS492" s="79"/>
      <c r="AT492" s="79"/>
      <c r="AU492" s="79"/>
      <c r="AV492" s="79"/>
      <c r="AW492" s="79"/>
      <c r="AX492" s="79"/>
      <c r="AY492" s="79"/>
      <c r="AZ492" s="79"/>
      <c r="BA492">
        <v>70</v>
      </c>
      <c r="BB492" s="78" t="str">
        <f>REPLACE(INDEX(GroupVertices[Group],MATCH(Edges[[#This Row],[Vertex 1]],GroupVertices[Vertex],0)),1,1,"")</f>
        <v>1</v>
      </c>
      <c r="BC492" s="78" t="str">
        <f>REPLACE(INDEX(GroupVertices[Group],MATCH(Edges[[#This Row],[Vertex 2]],GroupVertices[Vertex],0)),1,1,"")</f>
        <v>1</v>
      </c>
      <c r="BD492" s="48">
        <v>0</v>
      </c>
      <c r="BE492" s="49">
        <v>0</v>
      </c>
      <c r="BF492" s="48">
        <v>0</v>
      </c>
      <c r="BG492" s="49">
        <v>0</v>
      </c>
      <c r="BH492" s="48">
        <v>0</v>
      </c>
      <c r="BI492" s="49">
        <v>0</v>
      </c>
      <c r="BJ492" s="48">
        <v>12</v>
      </c>
      <c r="BK492" s="49">
        <v>100</v>
      </c>
      <c r="BL492" s="48">
        <v>12</v>
      </c>
    </row>
    <row r="493" spans="1:64" ht="15">
      <c r="A493" s="64" t="s">
        <v>259</v>
      </c>
      <c r="B493" s="64" t="s">
        <v>259</v>
      </c>
      <c r="C493" s="65" t="s">
        <v>2935</v>
      </c>
      <c r="D493" s="66">
        <v>10</v>
      </c>
      <c r="E493" s="67" t="s">
        <v>136</v>
      </c>
      <c r="F493" s="68">
        <v>6</v>
      </c>
      <c r="G493" s="65"/>
      <c r="H493" s="69"/>
      <c r="I493" s="70"/>
      <c r="J493" s="70"/>
      <c r="K493" s="34" t="s">
        <v>65</v>
      </c>
      <c r="L493" s="77">
        <v>493</v>
      </c>
      <c r="M493" s="77"/>
      <c r="N493" s="72"/>
      <c r="O493" s="79" t="s">
        <v>176</v>
      </c>
      <c r="P493" s="81">
        <v>43596.05425925926</v>
      </c>
      <c r="Q493" s="79" t="s">
        <v>473</v>
      </c>
      <c r="R493" s="83" t="s">
        <v>541</v>
      </c>
      <c r="S493" s="79" t="s">
        <v>554</v>
      </c>
      <c r="T493" s="79" t="s">
        <v>636</v>
      </c>
      <c r="U493" s="79"/>
      <c r="V493" s="83" t="s">
        <v>749</v>
      </c>
      <c r="W493" s="81">
        <v>43596.05425925926</v>
      </c>
      <c r="X493" s="83" t="s">
        <v>967</v>
      </c>
      <c r="Y493" s="79"/>
      <c r="Z493" s="79"/>
      <c r="AA493" s="85" t="s">
        <v>1208</v>
      </c>
      <c r="AB493" s="79"/>
      <c r="AC493" s="79" t="b">
        <v>0</v>
      </c>
      <c r="AD493" s="79">
        <v>1</v>
      </c>
      <c r="AE493" s="85" t="s">
        <v>1243</v>
      </c>
      <c r="AF493" s="79" t="b">
        <v>0</v>
      </c>
      <c r="AG493" s="79" t="s">
        <v>1250</v>
      </c>
      <c r="AH493" s="79"/>
      <c r="AI493" s="85" t="s">
        <v>1243</v>
      </c>
      <c r="AJ493" s="79" t="b">
        <v>0</v>
      </c>
      <c r="AK493" s="79">
        <v>0</v>
      </c>
      <c r="AL493" s="85" t="s">
        <v>1243</v>
      </c>
      <c r="AM493" s="79" t="s">
        <v>1265</v>
      </c>
      <c r="AN493" s="79" t="b">
        <v>0</v>
      </c>
      <c r="AO493" s="85" t="s">
        <v>1208</v>
      </c>
      <c r="AP493" s="79" t="s">
        <v>176</v>
      </c>
      <c r="AQ493" s="79">
        <v>0</v>
      </c>
      <c r="AR493" s="79">
        <v>0</v>
      </c>
      <c r="AS493" s="79"/>
      <c r="AT493" s="79"/>
      <c r="AU493" s="79"/>
      <c r="AV493" s="79"/>
      <c r="AW493" s="79"/>
      <c r="AX493" s="79"/>
      <c r="AY493" s="79"/>
      <c r="AZ493" s="79"/>
      <c r="BA493">
        <v>70</v>
      </c>
      <c r="BB493" s="78" t="str">
        <f>REPLACE(INDEX(GroupVertices[Group],MATCH(Edges[[#This Row],[Vertex 1]],GroupVertices[Vertex],0)),1,1,"")</f>
        <v>1</v>
      </c>
      <c r="BC493" s="78" t="str">
        <f>REPLACE(INDEX(GroupVertices[Group],MATCH(Edges[[#This Row],[Vertex 2]],GroupVertices[Vertex],0)),1,1,"")</f>
        <v>1</v>
      </c>
      <c r="BD493" s="48">
        <v>0</v>
      </c>
      <c r="BE493" s="49">
        <v>0</v>
      </c>
      <c r="BF493" s="48">
        <v>0</v>
      </c>
      <c r="BG493" s="49">
        <v>0</v>
      </c>
      <c r="BH493" s="48">
        <v>0</v>
      </c>
      <c r="BI493" s="49">
        <v>0</v>
      </c>
      <c r="BJ493" s="48">
        <v>35</v>
      </c>
      <c r="BK493" s="49">
        <v>100</v>
      </c>
      <c r="BL493" s="48">
        <v>35</v>
      </c>
    </row>
    <row r="494" spans="1:64" ht="15">
      <c r="A494" s="64" t="s">
        <v>259</v>
      </c>
      <c r="B494" s="64" t="s">
        <v>259</v>
      </c>
      <c r="C494" s="65" t="s">
        <v>2935</v>
      </c>
      <c r="D494" s="66">
        <v>10</v>
      </c>
      <c r="E494" s="67" t="s">
        <v>136</v>
      </c>
      <c r="F494" s="68">
        <v>6</v>
      </c>
      <c r="G494" s="65"/>
      <c r="H494" s="69"/>
      <c r="I494" s="70"/>
      <c r="J494" s="70"/>
      <c r="K494" s="34" t="s">
        <v>65</v>
      </c>
      <c r="L494" s="77">
        <v>494</v>
      </c>
      <c r="M494" s="77"/>
      <c r="N494" s="72"/>
      <c r="O494" s="79" t="s">
        <v>176</v>
      </c>
      <c r="P494" s="81">
        <v>43596.22091435185</v>
      </c>
      <c r="Q494" s="79" t="s">
        <v>474</v>
      </c>
      <c r="R494" s="83" t="s">
        <v>542</v>
      </c>
      <c r="S494" s="79" t="s">
        <v>554</v>
      </c>
      <c r="T494" s="79" t="s">
        <v>593</v>
      </c>
      <c r="U494" s="79"/>
      <c r="V494" s="83" t="s">
        <v>749</v>
      </c>
      <c r="W494" s="81">
        <v>43596.22091435185</v>
      </c>
      <c r="X494" s="83" t="s">
        <v>968</v>
      </c>
      <c r="Y494" s="79"/>
      <c r="Z494" s="79"/>
      <c r="AA494" s="85" t="s">
        <v>1209</v>
      </c>
      <c r="AB494" s="79"/>
      <c r="AC494" s="79" t="b">
        <v>0</v>
      </c>
      <c r="AD494" s="79">
        <v>0</v>
      </c>
      <c r="AE494" s="85" t="s">
        <v>1243</v>
      </c>
      <c r="AF494" s="79" t="b">
        <v>0</v>
      </c>
      <c r="AG494" s="79" t="s">
        <v>1250</v>
      </c>
      <c r="AH494" s="79"/>
      <c r="AI494" s="85" t="s">
        <v>1243</v>
      </c>
      <c r="AJ494" s="79" t="b">
        <v>0</v>
      </c>
      <c r="AK494" s="79">
        <v>0</v>
      </c>
      <c r="AL494" s="85" t="s">
        <v>1243</v>
      </c>
      <c r="AM494" s="79" t="s">
        <v>1265</v>
      </c>
      <c r="AN494" s="79" t="b">
        <v>0</v>
      </c>
      <c r="AO494" s="85" t="s">
        <v>1209</v>
      </c>
      <c r="AP494" s="79" t="s">
        <v>176</v>
      </c>
      <c r="AQ494" s="79">
        <v>0</v>
      </c>
      <c r="AR494" s="79">
        <v>0</v>
      </c>
      <c r="AS494" s="79"/>
      <c r="AT494" s="79"/>
      <c r="AU494" s="79"/>
      <c r="AV494" s="79"/>
      <c r="AW494" s="79"/>
      <c r="AX494" s="79"/>
      <c r="AY494" s="79"/>
      <c r="AZ494" s="79"/>
      <c r="BA494">
        <v>70</v>
      </c>
      <c r="BB494" s="78" t="str">
        <f>REPLACE(INDEX(GroupVertices[Group],MATCH(Edges[[#This Row],[Vertex 1]],GroupVertices[Vertex],0)),1,1,"")</f>
        <v>1</v>
      </c>
      <c r="BC494" s="78" t="str">
        <f>REPLACE(INDEX(GroupVertices[Group],MATCH(Edges[[#This Row],[Vertex 2]],GroupVertices[Vertex],0)),1,1,"")</f>
        <v>1</v>
      </c>
      <c r="BD494" s="48">
        <v>0</v>
      </c>
      <c r="BE494" s="49">
        <v>0</v>
      </c>
      <c r="BF494" s="48">
        <v>0</v>
      </c>
      <c r="BG494" s="49">
        <v>0</v>
      </c>
      <c r="BH494" s="48">
        <v>0</v>
      </c>
      <c r="BI494" s="49">
        <v>0</v>
      </c>
      <c r="BJ494" s="48">
        <v>22</v>
      </c>
      <c r="BK494" s="49">
        <v>100</v>
      </c>
      <c r="BL494" s="48">
        <v>22</v>
      </c>
    </row>
    <row r="495" spans="1:64" ht="15">
      <c r="A495" s="64" t="s">
        <v>259</v>
      </c>
      <c r="B495" s="64" t="s">
        <v>259</v>
      </c>
      <c r="C495" s="65" t="s">
        <v>2935</v>
      </c>
      <c r="D495" s="66">
        <v>10</v>
      </c>
      <c r="E495" s="67" t="s">
        <v>136</v>
      </c>
      <c r="F495" s="68">
        <v>6</v>
      </c>
      <c r="G495" s="65"/>
      <c r="H495" s="69"/>
      <c r="I495" s="70"/>
      <c r="J495" s="70"/>
      <c r="K495" s="34" t="s">
        <v>65</v>
      </c>
      <c r="L495" s="77">
        <v>495</v>
      </c>
      <c r="M495" s="77"/>
      <c r="N495" s="72"/>
      <c r="O495" s="79" t="s">
        <v>176</v>
      </c>
      <c r="P495" s="81">
        <v>43596.31857638889</v>
      </c>
      <c r="Q495" s="79" t="s">
        <v>475</v>
      </c>
      <c r="R495" s="83" t="s">
        <v>543</v>
      </c>
      <c r="S495" s="79" t="s">
        <v>565</v>
      </c>
      <c r="T495" s="79" t="s">
        <v>637</v>
      </c>
      <c r="U495" s="79"/>
      <c r="V495" s="83" t="s">
        <v>749</v>
      </c>
      <c r="W495" s="81">
        <v>43596.31857638889</v>
      </c>
      <c r="X495" s="83" t="s">
        <v>969</v>
      </c>
      <c r="Y495" s="79"/>
      <c r="Z495" s="79"/>
      <c r="AA495" s="85" t="s">
        <v>1210</v>
      </c>
      <c r="AB495" s="79"/>
      <c r="AC495" s="79" t="b">
        <v>0</v>
      </c>
      <c r="AD495" s="79">
        <v>0</v>
      </c>
      <c r="AE495" s="85" t="s">
        <v>1243</v>
      </c>
      <c r="AF495" s="79" t="b">
        <v>0</v>
      </c>
      <c r="AG495" s="79" t="s">
        <v>1250</v>
      </c>
      <c r="AH495" s="79"/>
      <c r="AI495" s="85" t="s">
        <v>1243</v>
      </c>
      <c r="AJ495" s="79" t="b">
        <v>0</v>
      </c>
      <c r="AK495" s="79">
        <v>0</v>
      </c>
      <c r="AL495" s="85" t="s">
        <v>1243</v>
      </c>
      <c r="AM495" s="79" t="s">
        <v>1258</v>
      </c>
      <c r="AN495" s="79" t="b">
        <v>0</v>
      </c>
      <c r="AO495" s="85" t="s">
        <v>1210</v>
      </c>
      <c r="AP495" s="79" t="s">
        <v>176</v>
      </c>
      <c r="AQ495" s="79">
        <v>0</v>
      </c>
      <c r="AR495" s="79">
        <v>0</v>
      </c>
      <c r="AS495" s="79"/>
      <c r="AT495" s="79"/>
      <c r="AU495" s="79"/>
      <c r="AV495" s="79"/>
      <c r="AW495" s="79"/>
      <c r="AX495" s="79"/>
      <c r="AY495" s="79"/>
      <c r="AZ495" s="79"/>
      <c r="BA495">
        <v>70</v>
      </c>
      <c r="BB495" s="78" t="str">
        <f>REPLACE(INDEX(GroupVertices[Group],MATCH(Edges[[#This Row],[Vertex 1]],GroupVertices[Vertex],0)),1,1,"")</f>
        <v>1</v>
      </c>
      <c r="BC495" s="78" t="str">
        <f>REPLACE(INDEX(GroupVertices[Group],MATCH(Edges[[#This Row],[Vertex 2]],GroupVertices[Vertex],0)),1,1,"")</f>
        <v>1</v>
      </c>
      <c r="BD495" s="48">
        <v>0</v>
      </c>
      <c r="BE495" s="49">
        <v>0</v>
      </c>
      <c r="BF495" s="48">
        <v>0</v>
      </c>
      <c r="BG495" s="49">
        <v>0</v>
      </c>
      <c r="BH495" s="48">
        <v>0</v>
      </c>
      <c r="BI495" s="49">
        <v>0</v>
      </c>
      <c r="BJ495" s="48">
        <v>20</v>
      </c>
      <c r="BK495" s="49">
        <v>100</v>
      </c>
      <c r="BL495" s="48">
        <v>20</v>
      </c>
    </row>
    <row r="496" spans="1:64" ht="15">
      <c r="A496" s="64" t="s">
        <v>259</v>
      </c>
      <c r="B496" s="64" t="s">
        <v>259</v>
      </c>
      <c r="C496" s="65" t="s">
        <v>2935</v>
      </c>
      <c r="D496" s="66">
        <v>10</v>
      </c>
      <c r="E496" s="67" t="s">
        <v>136</v>
      </c>
      <c r="F496" s="68">
        <v>6</v>
      </c>
      <c r="G496" s="65"/>
      <c r="H496" s="69"/>
      <c r="I496" s="70"/>
      <c r="J496" s="70"/>
      <c r="K496" s="34" t="s">
        <v>65</v>
      </c>
      <c r="L496" s="77">
        <v>496</v>
      </c>
      <c r="M496" s="77"/>
      <c r="N496" s="72"/>
      <c r="O496" s="79" t="s">
        <v>176</v>
      </c>
      <c r="P496" s="81">
        <v>43596.4708912037</v>
      </c>
      <c r="Q496" s="79" t="s">
        <v>476</v>
      </c>
      <c r="R496" s="83" t="s">
        <v>544</v>
      </c>
      <c r="S496" s="79" t="s">
        <v>554</v>
      </c>
      <c r="T496" s="79" t="s">
        <v>628</v>
      </c>
      <c r="U496" s="79"/>
      <c r="V496" s="83" t="s">
        <v>749</v>
      </c>
      <c r="W496" s="81">
        <v>43596.4708912037</v>
      </c>
      <c r="X496" s="83" t="s">
        <v>970</v>
      </c>
      <c r="Y496" s="79"/>
      <c r="Z496" s="79"/>
      <c r="AA496" s="85" t="s">
        <v>1211</v>
      </c>
      <c r="AB496" s="79"/>
      <c r="AC496" s="79" t="b">
        <v>0</v>
      </c>
      <c r="AD496" s="79">
        <v>0</v>
      </c>
      <c r="AE496" s="85" t="s">
        <v>1243</v>
      </c>
      <c r="AF496" s="79" t="b">
        <v>0</v>
      </c>
      <c r="AG496" s="79" t="s">
        <v>1250</v>
      </c>
      <c r="AH496" s="79"/>
      <c r="AI496" s="85" t="s">
        <v>1243</v>
      </c>
      <c r="AJ496" s="79" t="b">
        <v>0</v>
      </c>
      <c r="AK496" s="79">
        <v>0</v>
      </c>
      <c r="AL496" s="85" t="s">
        <v>1243</v>
      </c>
      <c r="AM496" s="79" t="s">
        <v>1265</v>
      </c>
      <c r="AN496" s="79" t="b">
        <v>0</v>
      </c>
      <c r="AO496" s="85" t="s">
        <v>1211</v>
      </c>
      <c r="AP496" s="79" t="s">
        <v>176</v>
      </c>
      <c r="AQ496" s="79">
        <v>0</v>
      </c>
      <c r="AR496" s="79">
        <v>0</v>
      </c>
      <c r="AS496" s="79"/>
      <c r="AT496" s="79"/>
      <c r="AU496" s="79"/>
      <c r="AV496" s="79"/>
      <c r="AW496" s="79"/>
      <c r="AX496" s="79"/>
      <c r="AY496" s="79"/>
      <c r="AZ496" s="79"/>
      <c r="BA496">
        <v>70</v>
      </c>
      <c r="BB496" s="78" t="str">
        <f>REPLACE(INDEX(GroupVertices[Group],MATCH(Edges[[#This Row],[Vertex 1]],GroupVertices[Vertex],0)),1,1,"")</f>
        <v>1</v>
      </c>
      <c r="BC496" s="78" t="str">
        <f>REPLACE(INDEX(GroupVertices[Group],MATCH(Edges[[#This Row],[Vertex 2]],GroupVertices[Vertex],0)),1,1,"")</f>
        <v>1</v>
      </c>
      <c r="BD496" s="48">
        <v>0</v>
      </c>
      <c r="BE496" s="49">
        <v>0</v>
      </c>
      <c r="BF496" s="48">
        <v>0</v>
      </c>
      <c r="BG496" s="49">
        <v>0</v>
      </c>
      <c r="BH496" s="48">
        <v>0</v>
      </c>
      <c r="BI496" s="49">
        <v>0</v>
      </c>
      <c r="BJ496" s="48">
        <v>10</v>
      </c>
      <c r="BK496" s="49">
        <v>100</v>
      </c>
      <c r="BL496" s="48">
        <v>10</v>
      </c>
    </row>
    <row r="497" spans="1:64" ht="15">
      <c r="A497" s="64" t="s">
        <v>259</v>
      </c>
      <c r="B497" s="64" t="s">
        <v>259</v>
      </c>
      <c r="C497" s="65" t="s">
        <v>2935</v>
      </c>
      <c r="D497" s="66">
        <v>10</v>
      </c>
      <c r="E497" s="67" t="s">
        <v>136</v>
      </c>
      <c r="F497" s="68">
        <v>6</v>
      </c>
      <c r="G497" s="65"/>
      <c r="H497" s="69"/>
      <c r="I497" s="70"/>
      <c r="J497" s="70"/>
      <c r="K497" s="34" t="s">
        <v>65</v>
      </c>
      <c r="L497" s="77">
        <v>497</v>
      </c>
      <c r="M497" s="77"/>
      <c r="N497" s="72"/>
      <c r="O497" s="79" t="s">
        <v>176</v>
      </c>
      <c r="P497" s="81">
        <v>43596.73479166667</v>
      </c>
      <c r="Q497" s="79" t="s">
        <v>477</v>
      </c>
      <c r="R497" s="83" t="s">
        <v>540</v>
      </c>
      <c r="S497" s="79" t="s">
        <v>554</v>
      </c>
      <c r="T497" s="79" t="s">
        <v>568</v>
      </c>
      <c r="U497" s="79"/>
      <c r="V497" s="83" t="s">
        <v>749</v>
      </c>
      <c r="W497" s="81">
        <v>43596.73479166667</v>
      </c>
      <c r="X497" s="83" t="s">
        <v>971</v>
      </c>
      <c r="Y497" s="79"/>
      <c r="Z497" s="79"/>
      <c r="AA497" s="85" t="s">
        <v>1212</v>
      </c>
      <c r="AB497" s="79"/>
      <c r="AC497" s="79" t="b">
        <v>0</v>
      </c>
      <c r="AD497" s="79">
        <v>0</v>
      </c>
      <c r="AE497" s="85" t="s">
        <v>1243</v>
      </c>
      <c r="AF497" s="79" t="b">
        <v>0</v>
      </c>
      <c r="AG497" s="79" t="s">
        <v>1250</v>
      </c>
      <c r="AH497" s="79"/>
      <c r="AI497" s="85" t="s">
        <v>1243</v>
      </c>
      <c r="AJ497" s="79" t="b">
        <v>0</v>
      </c>
      <c r="AK497" s="79">
        <v>0</v>
      </c>
      <c r="AL497" s="85" t="s">
        <v>1243</v>
      </c>
      <c r="AM497" s="79" t="s">
        <v>1265</v>
      </c>
      <c r="AN497" s="79" t="b">
        <v>0</v>
      </c>
      <c r="AO497" s="85" t="s">
        <v>1212</v>
      </c>
      <c r="AP497" s="79" t="s">
        <v>176</v>
      </c>
      <c r="AQ497" s="79">
        <v>0</v>
      </c>
      <c r="AR497" s="79">
        <v>0</v>
      </c>
      <c r="AS497" s="79"/>
      <c r="AT497" s="79"/>
      <c r="AU497" s="79"/>
      <c r="AV497" s="79"/>
      <c r="AW497" s="79"/>
      <c r="AX497" s="79"/>
      <c r="AY497" s="79"/>
      <c r="AZ497" s="79"/>
      <c r="BA497">
        <v>70</v>
      </c>
      <c r="BB497" s="78" t="str">
        <f>REPLACE(INDEX(GroupVertices[Group],MATCH(Edges[[#This Row],[Vertex 1]],GroupVertices[Vertex],0)),1,1,"")</f>
        <v>1</v>
      </c>
      <c r="BC497" s="78" t="str">
        <f>REPLACE(INDEX(GroupVertices[Group],MATCH(Edges[[#This Row],[Vertex 2]],GroupVertices[Vertex],0)),1,1,"")</f>
        <v>1</v>
      </c>
      <c r="BD497" s="48">
        <v>0</v>
      </c>
      <c r="BE497" s="49">
        <v>0</v>
      </c>
      <c r="BF497" s="48">
        <v>0</v>
      </c>
      <c r="BG497" s="49">
        <v>0</v>
      </c>
      <c r="BH497" s="48">
        <v>0</v>
      </c>
      <c r="BI497" s="49">
        <v>0</v>
      </c>
      <c r="BJ497" s="48">
        <v>12</v>
      </c>
      <c r="BK497" s="49">
        <v>100</v>
      </c>
      <c r="BL497" s="48">
        <v>12</v>
      </c>
    </row>
    <row r="498" spans="1:64" ht="15">
      <c r="A498" s="64" t="s">
        <v>259</v>
      </c>
      <c r="B498" s="64" t="s">
        <v>259</v>
      </c>
      <c r="C498" s="65" t="s">
        <v>2935</v>
      </c>
      <c r="D498" s="66">
        <v>10</v>
      </c>
      <c r="E498" s="67" t="s">
        <v>136</v>
      </c>
      <c r="F498" s="68">
        <v>6</v>
      </c>
      <c r="G498" s="65"/>
      <c r="H498" s="69"/>
      <c r="I498" s="70"/>
      <c r="J498" s="70"/>
      <c r="K498" s="34" t="s">
        <v>65</v>
      </c>
      <c r="L498" s="77">
        <v>498</v>
      </c>
      <c r="M498" s="77"/>
      <c r="N498" s="72"/>
      <c r="O498" s="79" t="s">
        <v>176</v>
      </c>
      <c r="P498" s="81">
        <v>43596.88758101852</v>
      </c>
      <c r="Q498" s="79" t="s">
        <v>478</v>
      </c>
      <c r="R498" s="83" t="s">
        <v>503</v>
      </c>
      <c r="S498" s="79" t="s">
        <v>556</v>
      </c>
      <c r="T498" s="79" t="s">
        <v>585</v>
      </c>
      <c r="U498" s="83" t="s">
        <v>697</v>
      </c>
      <c r="V498" s="83" t="s">
        <v>697</v>
      </c>
      <c r="W498" s="81">
        <v>43596.88758101852</v>
      </c>
      <c r="X498" s="83" t="s">
        <v>972</v>
      </c>
      <c r="Y498" s="79"/>
      <c r="Z498" s="79"/>
      <c r="AA498" s="85" t="s">
        <v>1213</v>
      </c>
      <c r="AB498" s="79"/>
      <c r="AC498" s="79" t="b">
        <v>0</v>
      </c>
      <c r="AD498" s="79">
        <v>2</v>
      </c>
      <c r="AE498" s="85" t="s">
        <v>1243</v>
      </c>
      <c r="AF498" s="79" t="b">
        <v>0</v>
      </c>
      <c r="AG498" s="79" t="s">
        <v>1250</v>
      </c>
      <c r="AH498" s="79"/>
      <c r="AI498" s="85" t="s">
        <v>1243</v>
      </c>
      <c r="AJ498" s="79" t="b">
        <v>0</v>
      </c>
      <c r="AK498" s="79">
        <v>2</v>
      </c>
      <c r="AL498" s="85" t="s">
        <v>1243</v>
      </c>
      <c r="AM498" s="79" t="s">
        <v>1265</v>
      </c>
      <c r="AN498" s="79" t="b">
        <v>0</v>
      </c>
      <c r="AO498" s="85" t="s">
        <v>1213</v>
      </c>
      <c r="AP498" s="79" t="s">
        <v>176</v>
      </c>
      <c r="AQ498" s="79">
        <v>0</v>
      </c>
      <c r="AR498" s="79">
        <v>0</v>
      </c>
      <c r="AS498" s="79"/>
      <c r="AT498" s="79"/>
      <c r="AU498" s="79"/>
      <c r="AV498" s="79"/>
      <c r="AW498" s="79"/>
      <c r="AX498" s="79"/>
      <c r="AY498" s="79"/>
      <c r="AZ498" s="79"/>
      <c r="BA498">
        <v>70</v>
      </c>
      <c r="BB498" s="78" t="str">
        <f>REPLACE(INDEX(GroupVertices[Group],MATCH(Edges[[#This Row],[Vertex 1]],GroupVertices[Vertex],0)),1,1,"")</f>
        <v>1</v>
      </c>
      <c r="BC498" s="78" t="str">
        <f>REPLACE(INDEX(GroupVertices[Group],MATCH(Edges[[#This Row],[Vertex 2]],GroupVertices[Vertex],0)),1,1,"")</f>
        <v>1</v>
      </c>
      <c r="BD498" s="48">
        <v>0</v>
      </c>
      <c r="BE498" s="49">
        <v>0</v>
      </c>
      <c r="BF498" s="48">
        <v>0</v>
      </c>
      <c r="BG498" s="49">
        <v>0</v>
      </c>
      <c r="BH498" s="48">
        <v>0</v>
      </c>
      <c r="BI498" s="49">
        <v>0</v>
      </c>
      <c r="BJ498" s="48">
        <v>27</v>
      </c>
      <c r="BK498" s="49">
        <v>100</v>
      </c>
      <c r="BL498" s="48">
        <v>27</v>
      </c>
    </row>
    <row r="499" spans="1:64" ht="15">
      <c r="A499" s="64" t="s">
        <v>259</v>
      </c>
      <c r="B499" s="64" t="s">
        <v>259</v>
      </c>
      <c r="C499" s="65" t="s">
        <v>2935</v>
      </c>
      <c r="D499" s="66">
        <v>10</v>
      </c>
      <c r="E499" s="67" t="s">
        <v>136</v>
      </c>
      <c r="F499" s="68">
        <v>6</v>
      </c>
      <c r="G499" s="65"/>
      <c r="H499" s="69"/>
      <c r="I499" s="70"/>
      <c r="J499" s="70"/>
      <c r="K499" s="34" t="s">
        <v>65</v>
      </c>
      <c r="L499" s="77">
        <v>499</v>
      </c>
      <c r="M499" s="77"/>
      <c r="N499" s="72"/>
      <c r="O499" s="79" t="s">
        <v>176</v>
      </c>
      <c r="P499" s="81">
        <v>43596.901458333334</v>
      </c>
      <c r="Q499" s="79" t="s">
        <v>479</v>
      </c>
      <c r="R499" s="83" t="s">
        <v>541</v>
      </c>
      <c r="S499" s="79" t="s">
        <v>554</v>
      </c>
      <c r="T499" s="79" t="s">
        <v>636</v>
      </c>
      <c r="U499" s="79"/>
      <c r="V499" s="83" t="s">
        <v>749</v>
      </c>
      <c r="W499" s="81">
        <v>43596.901458333334</v>
      </c>
      <c r="X499" s="83" t="s">
        <v>973</v>
      </c>
      <c r="Y499" s="79"/>
      <c r="Z499" s="79"/>
      <c r="AA499" s="85" t="s">
        <v>1214</v>
      </c>
      <c r="AB499" s="79"/>
      <c r="AC499" s="79" t="b">
        <v>0</v>
      </c>
      <c r="AD499" s="79">
        <v>2</v>
      </c>
      <c r="AE499" s="85" t="s">
        <v>1243</v>
      </c>
      <c r="AF499" s="79" t="b">
        <v>0</v>
      </c>
      <c r="AG499" s="79" t="s">
        <v>1250</v>
      </c>
      <c r="AH499" s="79"/>
      <c r="AI499" s="85" t="s">
        <v>1243</v>
      </c>
      <c r="AJ499" s="79" t="b">
        <v>0</v>
      </c>
      <c r="AK499" s="79">
        <v>0</v>
      </c>
      <c r="AL499" s="85" t="s">
        <v>1243</v>
      </c>
      <c r="AM499" s="79" t="s">
        <v>1265</v>
      </c>
      <c r="AN499" s="79" t="b">
        <v>0</v>
      </c>
      <c r="AO499" s="85" t="s">
        <v>1214</v>
      </c>
      <c r="AP499" s="79" t="s">
        <v>176</v>
      </c>
      <c r="AQ499" s="79">
        <v>0</v>
      </c>
      <c r="AR499" s="79">
        <v>0</v>
      </c>
      <c r="AS499" s="79"/>
      <c r="AT499" s="79"/>
      <c r="AU499" s="79"/>
      <c r="AV499" s="79"/>
      <c r="AW499" s="79"/>
      <c r="AX499" s="79"/>
      <c r="AY499" s="79"/>
      <c r="AZ499" s="79"/>
      <c r="BA499">
        <v>70</v>
      </c>
      <c r="BB499" s="78" t="str">
        <f>REPLACE(INDEX(GroupVertices[Group],MATCH(Edges[[#This Row],[Vertex 1]],GroupVertices[Vertex],0)),1,1,"")</f>
        <v>1</v>
      </c>
      <c r="BC499" s="78" t="str">
        <f>REPLACE(INDEX(GroupVertices[Group],MATCH(Edges[[#This Row],[Vertex 2]],GroupVertices[Vertex],0)),1,1,"")</f>
        <v>1</v>
      </c>
      <c r="BD499" s="48">
        <v>0</v>
      </c>
      <c r="BE499" s="49">
        <v>0</v>
      </c>
      <c r="BF499" s="48">
        <v>0</v>
      </c>
      <c r="BG499" s="49">
        <v>0</v>
      </c>
      <c r="BH499" s="48">
        <v>0</v>
      </c>
      <c r="BI499" s="49">
        <v>0</v>
      </c>
      <c r="BJ499" s="48">
        <v>35</v>
      </c>
      <c r="BK499" s="49">
        <v>100</v>
      </c>
      <c r="BL499" s="48">
        <v>35</v>
      </c>
    </row>
    <row r="500" spans="1:64" ht="15">
      <c r="A500" s="64" t="s">
        <v>259</v>
      </c>
      <c r="B500" s="64" t="s">
        <v>259</v>
      </c>
      <c r="C500" s="65" t="s">
        <v>2935</v>
      </c>
      <c r="D500" s="66">
        <v>10</v>
      </c>
      <c r="E500" s="67" t="s">
        <v>136</v>
      </c>
      <c r="F500" s="68">
        <v>6</v>
      </c>
      <c r="G500" s="65"/>
      <c r="H500" s="69"/>
      <c r="I500" s="70"/>
      <c r="J500" s="70"/>
      <c r="K500" s="34" t="s">
        <v>65</v>
      </c>
      <c r="L500" s="77">
        <v>500</v>
      </c>
      <c r="M500" s="77"/>
      <c r="N500" s="72"/>
      <c r="O500" s="79" t="s">
        <v>176</v>
      </c>
      <c r="P500" s="81">
        <v>43596.97094907407</v>
      </c>
      <c r="Q500" s="79" t="s">
        <v>480</v>
      </c>
      <c r="R500" s="83" t="s">
        <v>525</v>
      </c>
      <c r="S500" s="79" t="s">
        <v>563</v>
      </c>
      <c r="T500" s="79" t="s">
        <v>585</v>
      </c>
      <c r="U500" s="83" t="s">
        <v>698</v>
      </c>
      <c r="V500" s="83" t="s">
        <v>698</v>
      </c>
      <c r="W500" s="81">
        <v>43596.97094907407</v>
      </c>
      <c r="X500" s="83" t="s">
        <v>974</v>
      </c>
      <c r="Y500" s="79"/>
      <c r="Z500" s="79"/>
      <c r="AA500" s="85" t="s">
        <v>1215</v>
      </c>
      <c r="AB500" s="79"/>
      <c r="AC500" s="79" t="b">
        <v>0</v>
      </c>
      <c r="AD500" s="79">
        <v>2</v>
      </c>
      <c r="AE500" s="85" t="s">
        <v>1243</v>
      </c>
      <c r="AF500" s="79" t="b">
        <v>0</v>
      </c>
      <c r="AG500" s="79" t="s">
        <v>1250</v>
      </c>
      <c r="AH500" s="79"/>
      <c r="AI500" s="85" t="s">
        <v>1243</v>
      </c>
      <c r="AJ500" s="79" t="b">
        <v>0</v>
      </c>
      <c r="AK500" s="79">
        <v>0</v>
      </c>
      <c r="AL500" s="85" t="s">
        <v>1243</v>
      </c>
      <c r="AM500" s="79" t="s">
        <v>1265</v>
      </c>
      <c r="AN500" s="79" t="b">
        <v>0</v>
      </c>
      <c r="AO500" s="85" t="s">
        <v>1215</v>
      </c>
      <c r="AP500" s="79" t="s">
        <v>176</v>
      </c>
      <c r="AQ500" s="79">
        <v>0</v>
      </c>
      <c r="AR500" s="79">
        <v>0</v>
      </c>
      <c r="AS500" s="79"/>
      <c r="AT500" s="79"/>
      <c r="AU500" s="79"/>
      <c r="AV500" s="79"/>
      <c r="AW500" s="79"/>
      <c r="AX500" s="79"/>
      <c r="AY500" s="79"/>
      <c r="AZ500" s="79"/>
      <c r="BA500">
        <v>70</v>
      </c>
      <c r="BB500" s="78" t="str">
        <f>REPLACE(INDEX(GroupVertices[Group],MATCH(Edges[[#This Row],[Vertex 1]],GroupVertices[Vertex],0)),1,1,"")</f>
        <v>1</v>
      </c>
      <c r="BC500" s="78" t="str">
        <f>REPLACE(INDEX(GroupVertices[Group],MATCH(Edges[[#This Row],[Vertex 2]],GroupVertices[Vertex],0)),1,1,"")</f>
        <v>1</v>
      </c>
      <c r="BD500" s="48">
        <v>0</v>
      </c>
      <c r="BE500" s="49">
        <v>0</v>
      </c>
      <c r="BF500" s="48">
        <v>0</v>
      </c>
      <c r="BG500" s="49">
        <v>0</v>
      </c>
      <c r="BH500" s="48">
        <v>0</v>
      </c>
      <c r="BI500" s="49">
        <v>0</v>
      </c>
      <c r="BJ500" s="48">
        <v>27</v>
      </c>
      <c r="BK500" s="49">
        <v>100</v>
      </c>
      <c r="BL500" s="48">
        <v>27</v>
      </c>
    </row>
    <row r="501" spans="1:64" ht="15">
      <c r="A501" s="64" t="s">
        <v>259</v>
      </c>
      <c r="B501" s="64" t="s">
        <v>259</v>
      </c>
      <c r="C501" s="65" t="s">
        <v>2935</v>
      </c>
      <c r="D501" s="66">
        <v>10</v>
      </c>
      <c r="E501" s="67" t="s">
        <v>136</v>
      </c>
      <c r="F501" s="68">
        <v>6</v>
      </c>
      <c r="G501" s="65"/>
      <c r="H501" s="69"/>
      <c r="I501" s="70"/>
      <c r="J501" s="70"/>
      <c r="K501" s="34" t="s">
        <v>65</v>
      </c>
      <c r="L501" s="77">
        <v>501</v>
      </c>
      <c r="M501" s="77"/>
      <c r="N501" s="72"/>
      <c r="O501" s="79" t="s">
        <v>176</v>
      </c>
      <c r="P501" s="81">
        <v>43597.220925925925</v>
      </c>
      <c r="Q501" s="79" t="s">
        <v>481</v>
      </c>
      <c r="R501" s="83" t="s">
        <v>545</v>
      </c>
      <c r="S501" s="79" t="s">
        <v>554</v>
      </c>
      <c r="T501" s="79" t="s">
        <v>638</v>
      </c>
      <c r="U501" s="79"/>
      <c r="V501" s="83" t="s">
        <v>749</v>
      </c>
      <c r="W501" s="81">
        <v>43597.220925925925</v>
      </c>
      <c r="X501" s="83" t="s">
        <v>975</v>
      </c>
      <c r="Y501" s="79"/>
      <c r="Z501" s="79"/>
      <c r="AA501" s="85" t="s">
        <v>1216</v>
      </c>
      <c r="AB501" s="79"/>
      <c r="AC501" s="79" t="b">
        <v>0</v>
      </c>
      <c r="AD501" s="79">
        <v>1</v>
      </c>
      <c r="AE501" s="85" t="s">
        <v>1243</v>
      </c>
      <c r="AF501" s="79" t="b">
        <v>0</v>
      </c>
      <c r="AG501" s="79" t="s">
        <v>1250</v>
      </c>
      <c r="AH501" s="79"/>
      <c r="AI501" s="85" t="s">
        <v>1243</v>
      </c>
      <c r="AJ501" s="79" t="b">
        <v>0</v>
      </c>
      <c r="AK501" s="79">
        <v>0</v>
      </c>
      <c r="AL501" s="85" t="s">
        <v>1243</v>
      </c>
      <c r="AM501" s="79" t="s">
        <v>1265</v>
      </c>
      <c r="AN501" s="79" t="b">
        <v>0</v>
      </c>
      <c r="AO501" s="85" t="s">
        <v>1216</v>
      </c>
      <c r="AP501" s="79" t="s">
        <v>176</v>
      </c>
      <c r="AQ501" s="79">
        <v>0</v>
      </c>
      <c r="AR501" s="79">
        <v>0</v>
      </c>
      <c r="AS501" s="79"/>
      <c r="AT501" s="79"/>
      <c r="AU501" s="79"/>
      <c r="AV501" s="79"/>
      <c r="AW501" s="79"/>
      <c r="AX501" s="79"/>
      <c r="AY501" s="79"/>
      <c r="AZ501" s="79"/>
      <c r="BA501">
        <v>70</v>
      </c>
      <c r="BB501" s="78" t="str">
        <f>REPLACE(INDEX(GroupVertices[Group],MATCH(Edges[[#This Row],[Vertex 1]],GroupVertices[Vertex],0)),1,1,"")</f>
        <v>1</v>
      </c>
      <c r="BC501" s="78" t="str">
        <f>REPLACE(INDEX(GroupVertices[Group],MATCH(Edges[[#This Row],[Vertex 2]],GroupVertices[Vertex],0)),1,1,"")</f>
        <v>1</v>
      </c>
      <c r="BD501" s="48">
        <v>0</v>
      </c>
      <c r="BE501" s="49">
        <v>0</v>
      </c>
      <c r="BF501" s="48">
        <v>0</v>
      </c>
      <c r="BG501" s="49">
        <v>0</v>
      </c>
      <c r="BH501" s="48">
        <v>0</v>
      </c>
      <c r="BI501" s="49">
        <v>0</v>
      </c>
      <c r="BJ501" s="48">
        <v>17</v>
      </c>
      <c r="BK501" s="49">
        <v>100</v>
      </c>
      <c r="BL501" s="48">
        <v>17</v>
      </c>
    </row>
    <row r="502" spans="1:64" ht="15">
      <c r="A502" s="64" t="s">
        <v>259</v>
      </c>
      <c r="B502" s="64" t="s">
        <v>259</v>
      </c>
      <c r="C502" s="65" t="s">
        <v>2935</v>
      </c>
      <c r="D502" s="66">
        <v>10</v>
      </c>
      <c r="E502" s="67" t="s">
        <v>136</v>
      </c>
      <c r="F502" s="68">
        <v>6</v>
      </c>
      <c r="G502" s="65"/>
      <c r="H502" s="69"/>
      <c r="I502" s="70"/>
      <c r="J502" s="70"/>
      <c r="K502" s="34" t="s">
        <v>65</v>
      </c>
      <c r="L502" s="77">
        <v>502</v>
      </c>
      <c r="M502" s="77"/>
      <c r="N502" s="72"/>
      <c r="O502" s="79" t="s">
        <v>176</v>
      </c>
      <c r="P502" s="81">
        <v>43597.234814814816</v>
      </c>
      <c r="Q502" s="79" t="s">
        <v>482</v>
      </c>
      <c r="R502" s="83" t="s">
        <v>546</v>
      </c>
      <c r="S502" s="79" t="s">
        <v>554</v>
      </c>
      <c r="T502" s="79" t="s">
        <v>593</v>
      </c>
      <c r="U502" s="79"/>
      <c r="V502" s="83" t="s">
        <v>749</v>
      </c>
      <c r="W502" s="81">
        <v>43597.234814814816</v>
      </c>
      <c r="X502" s="83" t="s">
        <v>976</v>
      </c>
      <c r="Y502" s="79"/>
      <c r="Z502" s="79"/>
      <c r="AA502" s="85" t="s">
        <v>1217</v>
      </c>
      <c r="AB502" s="79"/>
      <c r="AC502" s="79" t="b">
        <v>0</v>
      </c>
      <c r="AD502" s="79">
        <v>2</v>
      </c>
      <c r="AE502" s="85" t="s">
        <v>1243</v>
      </c>
      <c r="AF502" s="79" t="b">
        <v>0</v>
      </c>
      <c r="AG502" s="79" t="s">
        <v>1250</v>
      </c>
      <c r="AH502" s="79"/>
      <c r="AI502" s="85" t="s">
        <v>1243</v>
      </c>
      <c r="AJ502" s="79" t="b">
        <v>0</v>
      </c>
      <c r="AK502" s="79">
        <v>1</v>
      </c>
      <c r="AL502" s="85" t="s">
        <v>1243</v>
      </c>
      <c r="AM502" s="79" t="s">
        <v>1265</v>
      </c>
      <c r="AN502" s="79" t="b">
        <v>0</v>
      </c>
      <c r="AO502" s="85" t="s">
        <v>1217</v>
      </c>
      <c r="AP502" s="79" t="s">
        <v>176</v>
      </c>
      <c r="AQ502" s="79">
        <v>0</v>
      </c>
      <c r="AR502" s="79">
        <v>0</v>
      </c>
      <c r="AS502" s="79"/>
      <c r="AT502" s="79"/>
      <c r="AU502" s="79"/>
      <c r="AV502" s="79"/>
      <c r="AW502" s="79"/>
      <c r="AX502" s="79"/>
      <c r="AY502" s="79"/>
      <c r="AZ502" s="79"/>
      <c r="BA502">
        <v>70</v>
      </c>
      <c r="BB502" s="78" t="str">
        <f>REPLACE(INDEX(GroupVertices[Group],MATCH(Edges[[#This Row],[Vertex 1]],GroupVertices[Vertex],0)),1,1,"")</f>
        <v>1</v>
      </c>
      <c r="BC502" s="78" t="str">
        <f>REPLACE(INDEX(GroupVertices[Group],MATCH(Edges[[#This Row],[Vertex 2]],GroupVertices[Vertex],0)),1,1,"")</f>
        <v>1</v>
      </c>
      <c r="BD502" s="48">
        <v>0</v>
      </c>
      <c r="BE502" s="49">
        <v>0</v>
      </c>
      <c r="BF502" s="48">
        <v>0</v>
      </c>
      <c r="BG502" s="49">
        <v>0</v>
      </c>
      <c r="BH502" s="48">
        <v>0</v>
      </c>
      <c r="BI502" s="49">
        <v>0</v>
      </c>
      <c r="BJ502" s="48">
        <v>22</v>
      </c>
      <c r="BK502" s="49">
        <v>100</v>
      </c>
      <c r="BL502" s="48">
        <v>22</v>
      </c>
    </row>
    <row r="503" spans="1:64" ht="15">
      <c r="A503" s="64" t="s">
        <v>259</v>
      </c>
      <c r="B503" s="64" t="s">
        <v>259</v>
      </c>
      <c r="C503" s="65" t="s">
        <v>2935</v>
      </c>
      <c r="D503" s="66">
        <v>10</v>
      </c>
      <c r="E503" s="67" t="s">
        <v>136</v>
      </c>
      <c r="F503" s="68">
        <v>6</v>
      </c>
      <c r="G503" s="65"/>
      <c r="H503" s="69"/>
      <c r="I503" s="70"/>
      <c r="J503" s="70"/>
      <c r="K503" s="34" t="s">
        <v>65</v>
      </c>
      <c r="L503" s="77">
        <v>503</v>
      </c>
      <c r="M503" s="77"/>
      <c r="N503" s="72"/>
      <c r="O503" s="79" t="s">
        <v>176</v>
      </c>
      <c r="P503" s="81">
        <v>43597.47090277778</v>
      </c>
      <c r="Q503" s="79" t="s">
        <v>483</v>
      </c>
      <c r="R503" s="83" t="s">
        <v>547</v>
      </c>
      <c r="S503" s="79" t="s">
        <v>554</v>
      </c>
      <c r="T503" s="79" t="s">
        <v>639</v>
      </c>
      <c r="U503" s="79"/>
      <c r="V503" s="83" t="s">
        <v>749</v>
      </c>
      <c r="W503" s="81">
        <v>43597.47090277778</v>
      </c>
      <c r="X503" s="83" t="s">
        <v>977</v>
      </c>
      <c r="Y503" s="79"/>
      <c r="Z503" s="79"/>
      <c r="AA503" s="85" t="s">
        <v>1218</v>
      </c>
      <c r="AB503" s="79"/>
      <c r="AC503" s="79" t="b">
        <v>0</v>
      </c>
      <c r="AD503" s="79">
        <v>2</v>
      </c>
      <c r="AE503" s="85" t="s">
        <v>1243</v>
      </c>
      <c r="AF503" s="79" t="b">
        <v>0</v>
      </c>
      <c r="AG503" s="79" t="s">
        <v>1251</v>
      </c>
      <c r="AH503" s="79"/>
      <c r="AI503" s="85" t="s">
        <v>1243</v>
      </c>
      <c r="AJ503" s="79" t="b">
        <v>0</v>
      </c>
      <c r="AK503" s="79">
        <v>2</v>
      </c>
      <c r="AL503" s="85" t="s">
        <v>1243</v>
      </c>
      <c r="AM503" s="79" t="s">
        <v>1265</v>
      </c>
      <c r="AN503" s="79" t="b">
        <v>0</v>
      </c>
      <c r="AO503" s="85" t="s">
        <v>1218</v>
      </c>
      <c r="AP503" s="79" t="s">
        <v>176</v>
      </c>
      <c r="AQ503" s="79">
        <v>0</v>
      </c>
      <c r="AR503" s="79">
        <v>0</v>
      </c>
      <c r="AS503" s="79"/>
      <c r="AT503" s="79"/>
      <c r="AU503" s="79"/>
      <c r="AV503" s="79"/>
      <c r="AW503" s="79"/>
      <c r="AX503" s="79"/>
      <c r="AY503" s="79"/>
      <c r="AZ503" s="79"/>
      <c r="BA503">
        <v>70</v>
      </c>
      <c r="BB503" s="78" t="str">
        <f>REPLACE(INDEX(GroupVertices[Group],MATCH(Edges[[#This Row],[Vertex 1]],GroupVertices[Vertex],0)),1,1,"")</f>
        <v>1</v>
      </c>
      <c r="BC503" s="78" t="str">
        <f>REPLACE(INDEX(GroupVertices[Group],MATCH(Edges[[#This Row],[Vertex 2]],GroupVertices[Vertex],0)),1,1,"")</f>
        <v>1</v>
      </c>
      <c r="BD503" s="48">
        <v>0</v>
      </c>
      <c r="BE503" s="49">
        <v>0</v>
      </c>
      <c r="BF503" s="48">
        <v>0</v>
      </c>
      <c r="BG503" s="49">
        <v>0</v>
      </c>
      <c r="BH503" s="48">
        <v>0</v>
      </c>
      <c r="BI503" s="49">
        <v>0</v>
      </c>
      <c r="BJ503" s="48">
        <v>21</v>
      </c>
      <c r="BK503" s="49">
        <v>100</v>
      </c>
      <c r="BL503" s="48">
        <v>21</v>
      </c>
    </row>
    <row r="504" spans="1:64" ht="15">
      <c r="A504" s="64" t="s">
        <v>259</v>
      </c>
      <c r="B504" s="64" t="s">
        <v>259</v>
      </c>
      <c r="C504" s="65" t="s">
        <v>2935</v>
      </c>
      <c r="D504" s="66">
        <v>10</v>
      </c>
      <c r="E504" s="67" t="s">
        <v>136</v>
      </c>
      <c r="F504" s="68">
        <v>6</v>
      </c>
      <c r="G504" s="65"/>
      <c r="H504" s="69"/>
      <c r="I504" s="70"/>
      <c r="J504" s="70"/>
      <c r="K504" s="34" t="s">
        <v>65</v>
      </c>
      <c r="L504" s="77">
        <v>504</v>
      </c>
      <c r="M504" s="77"/>
      <c r="N504" s="72"/>
      <c r="O504" s="79" t="s">
        <v>176</v>
      </c>
      <c r="P504" s="81">
        <v>43597.56811342593</v>
      </c>
      <c r="Q504" s="79" t="s">
        <v>484</v>
      </c>
      <c r="R504" s="83" t="s">
        <v>544</v>
      </c>
      <c r="S504" s="79" t="s">
        <v>554</v>
      </c>
      <c r="T504" s="79" t="s">
        <v>628</v>
      </c>
      <c r="U504" s="79"/>
      <c r="V504" s="83" t="s">
        <v>749</v>
      </c>
      <c r="W504" s="81">
        <v>43597.56811342593</v>
      </c>
      <c r="X504" s="83" t="s">
        <v>978</v>
      </c>
      <c r="Y504" s="79"/>
      <c r="Z504" s="79"/>
      <c r="AA504" s="85" t="s">
        <v>1219</v>
      </c>
      <c r="AB504" s="79"/>
      <c r="AC504" s="79" t="b">
        <v>0</v>
      </c>
      <c r="AD504" s="79">
        <v>1</v>
      </c>
      <c r="AE504" s="85" t="s">
        <v>1243</v>
      </c>
      <c r="AF504" s="79" t="b">
        <v>0</v>
      </c>
      <c r="AG504" s="79" t="s">
        <v>1250</v>
      </c>
      <c r="AH504" s="79"/>
      <c r="AI504" s="85" t="s">
        <v>1243</v>
      </c>
      <c r="AJ504" s="79" t="b">
        <v>0</v>
      </c>
      <c r="AK504" s="79">
        <v>0</v>
      </c>
      <c r="AL504" s="85" t="s">
        <v>1243</v>
      </c>
      <c r="AM504" s="79" t="s">
        <v>1265</v>
      </c>
      <c r="AN504" s="79" t="b">
        <v>0</v>
      </c>
      <c r="AO504" s="85" t="s">
        <v>1219</v>
      </c>
      <c r="AP504" s="79" t="s">
        <v>176</v>
      </c>
      <c r="AQ504" s="79">
        <v>0</v>
      </c>
      <c r="AR504" s="79">
        <v>0</v>
      </c>
      <c r="AS504" s="79"/>
      <c r="AT504" s="79"/>
      <c r="AU504" s="79"/>
      <c r="AV504" s="79"/>
      <c r="AW504" s="79"/>
      <c r="AX504" s="79"/>
      <c r="AY504" s="79"/>
      <c r="AZ504" s="79"/>
      <c r="BA504">
        <v>70</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10</v>
      </c>
      <c r="BK504" s="49">
        <v>100</v>
      </c>
      <c r="BL504" s="48">
        <v>10</v>
      </c>
    </row>
    <row r="505" spans="1:64" ht="15">
      <c r="A505" s="64" t="s">
        <v>259</v>
      </c>
      <c r="B505" s="64" t="s">
        <v>259</v>
      </c>
      <c r="C505" s="65" t="s">
        <v>2935</v>
      </c>
      <c r="D505" s="66">
        <v>10</v>
      </c>
      <c r="E505" s="67" t="s">
        <v>136</v>
      </c>
      <c r="F505" s="68">
        <v>6</v>
      </c>
      <c r="G505" s="65"/>
      <c r="H505" s="69"/>
      <c r="I505" s="70"/>
      <c r="J505" s="70"/>
      <c r="K505" s="34" t="s">
        <v>65</v>
      </c>
      <c r="L505" s="77">
        <v>505</v>
      </c>
      <c r="M505" s="77"/>
      <c r="N505" s="72"/>
      <c r="O505" s="79" t="s">
        <v>176</v>
      </c>
      <c r="P505" s="81">
        <v>43597.63758101852</v>
      </c>
      <c r="Q505" s="79" t="s">
        <v>485</v>
      </c>
      <c r="R505" s="83" t="s">
        <v>548</v>
      </c>
      <c r="S505" s="79" t="s">
        <v>554</v>
      </c>
      <c r="T505" s="79" t="s">
        <v>640</v>
      </c>
      <c r="U505" s="83" t="s">
        <v>699</v>
      </c>
      <c r="V505" s="83" t="s">
        <v>699</v>
      </c>
      <c r="W505" s="81">
        <v>43597.63758101852</v>
      </c>
      <c r="X505" s="83" t="s">
        <v>979</v>
      </c>
      <c r="Y505" s="79"/>
      <c r="Z505" s="79"/>
      <c r="AA505" s="85" t="s">
        <v>1220</v>
      </c>
      <c r="AB505" s="79"/>
      <c r="AC505" s="79" t="b">
        <v>0</v>
      </c>
      <c r="AD505" s="79">
        <v>0</v>
      </c>
      <c r="AE505" s="85" t="s">
        <v>1243</v>
      </c>
      <c r="AF505" s="79" t="b">
        <v>0</v>
      </c>
      <c r="AG505" s="79" t="s">
        <v>1250</v>
      </c>
      <c r="AH505" s="79"/>
      <c r="AI505" s="85" t="s">
        <v>1243</v>
      </c>
      <c r="AJ505" s="79" t="b">
        <v>0</v>
      </c>
      <c r="AK505" s="79">
        <v>0</v>
      </c>
      <c r="AL505" s="85" t="s">
        <v>1243</v>
      </c>
      <c r="AM505" s="79" t="s">
        <v>1265</v>
      </c>
      <c r="AN505" s="79" t="b">
        <v>0</v>
      </c>
      <c r="AO505" s="85" t="s">
        <v>1220</v>
      </c>
      <c r="AP505" s="79" t="s">
        <v>176</v>
      </c>
      <c r="AQ505" s="79">
        <v>0</v>
      </c>
      <c r="AR505" s="79">
        <v>0</v>
      </c>
      <c r="AS505" s="79"/>
      <c r="AT505" s="79"/>
      <c r="AU505" s="79"/>
      <c r="AV505" s="79"/>
      <c r="AW505" s="79"/>
      <c r="AX505" s="79"/>
      <c r="AY505" s="79"/>
      <c r="AZ505" s="79"/>
      <c r="BA505">
        <v>70</v>
      </c>
      <c r="BB505" s="78" t="str">
        <f>REPLACE(INDEX(GroupVertices[Group],MATCH(Edges[[#This Row],[Vertex 1]],GroupVertices[Vertex],0)),1,1,"")</f>
        <v>1</v>
      </c>
      <c r="BC505" s="78" t="str">
        <f>REPLACE(INDEX(GroupVertices[Group],MATCH(Edges[[#This Row],[Vertex 2]],GroupVertices[Vertex],0)),1,1,"")</f>
        <v>1</v>
      </c>
      <c r="BD505" s="48">
        <v>0</v>
      </c>
      <c r="BE505" s="49">
        <v>0</v>
      </c>
      <c r="BF505" s="48">
        <v>0</v>
      </c>
      <c r="BG505" s="49">
        <v>0</v>
      </c>
      <c r="BH505" s="48">
        <v>0</v>
      </c>
      <c r="BI505" s="49">
        <v>0</v>
      </c>
      <c r="BJ505" s="48">
        <v>12</v>
      </c>
      <c r="BK505" s="49">
        <v>100</v>
      </c>
      <c r="BL505" s="48">
        <v>12</v>
      </c>
    </row>
    <row r="506" spans="1:64" ht="15">
      <c r="A506" s="64" t="s">
        <v>259</v>
      </c>
      <c r="B506" s="64" t="s">
        <v>259</v>
      </c>
      <c r="C506" s="65" t="s">
        <v>2935</v>
      </c>
      <c r="D506" s="66">
        <v>10</v>
      </c>
      <c r="E506" s="67" t="s">
        <v>136</v>
      </c>
      <c r="F506" s="68">
        <v>6</v>
      </c>
      <c r="G506" s="65"/>
      <c r="H506" s="69"/>
      <c r="I506" s="70"/>
      <c r="J506" s="70"/>
      <c r="K506" s="34" t="s">
        <v>65</v>
      </c>
      <c r="L506" s="77">
        <v>506</v>
      </c>
      <c r="M506" s="77"/>
      <c r="N506" s="72"/>
      <c r="O506" s="79" t="s">
        <v>176</v>
      </c>
      <c r="P506" s="81">
        <v>43597.88756944444</v>
      </c>
      <c r="Q506" s="79" t="s">
        <v>486</v>
      </c>
      <c r="R506" s="83" t="s">
        <v>549</v>
      </c>
      <c r="S506" s="79" t="s">
        <v>554</v>
      </c>
      <c r="T506" s="79" t="s">
        <v>641</v>
      </c>
      <c r="U506" s="79"/>
      <c r="V506" s="83" t="s">
        <v>749</v>
      </c>
      <c r="W506" s="81">
        <v>43597.88756944444</v>
      </c>
      <c r="X506" s="83" t="s">
        <v>980</v>
      </c>
      <c r="Y506" s="79"/>
      <c r="Z506" s="79"/>
      <c r="AA506" s="85" t="s">
        <v>1221</v>
      </c>
      <c r="AB506" s="79"/>
      <c r="AC506" s="79" t="b">
        <v>0</v>
      </c>
      <c r="AD506" s="79">
        <v>1</v>
      </c>
      <c r="AE506" s="85" t="s">
        <v>1243</v>
      </c>
      <c r="AF506" s="79" t="b">
        <v>0</v>
      </c>
      <c r="AG506" s="79" t="s">
        <v>1250</v>
      </c>
      <c r="AH506" s="79"/>
      <c r="AI506" s="85" t="s">
        <v>1243</v>
      </c>
      <c r="AJ506" s="79" t="b">
        <v>0</v>
      </c>
      <c r="AK506" s="79">
        <v>0</v>
      </c>
      <c r="AL506" s="85" t="s">
        <v>1243</v>
      </c>
      <c r="AM506" s="79" t="s">
        <v>1265</v>
      </c>
      <c r="AN506" s="79" t="b">
        <v>0</v>
      </c>
      <c r="AO506" s="85" t="s">
        <v>1221</v>
      </c>
      <c r="AP506" s="79" t="s">
        <v>176</v>
      </c>
      <c r="AQ506" s="79">
        <v>0</v>
      </c>
      <c r="AR506" s="79">
        <v>0</v>
      </c>
      <c r="AS506" s="79"/>
      <c r="AT506" s="79"/>
      <c r="AU506" s="79"/>
      <c r="AV506" s="79"/>
      <c r="AW506" s="79"/>
      <c r="AX506" s="79"/>
      <c r="AY506" s="79"/>
      <c r="AZ506" s="79"/>
      <c r="BA506">
        <v>70</v>
      </c>
      <c r="BB506" s="78" t="str">
        <f>REPLACE(INDEX(GroupVertices[Group],MATCH(Edges[[#This Row],[Vertex 1]],GroupVertices[Vertex],0)),1,1,"")</f>
        <v>1</v>
      </c>
      <c r="BC506" s="78" t="str">
        <f>REPLACE(INDEX(GroupVertices[Group],MATCH(Edges[[#This Row],[Vertex 2]],GroupVertices[Vertex],0)),1,1,"")</f>
        <v>1</v>
      </c>
      <c r="BD506" s="48">
        <v>0</v>
      </c>
      <c r="BE506" s="49">
        <v>0</v>
      </c>
      <c r="BF506" s="48">
        <v>0</v>
      </c>
      <c r="BG506" s="49">
        <v>0</v>
      </c>
      <c r="BH506" s="48">
        <v>0</v>
      </c>
      <c r="BI506" s="49">
        <v>0</v>
      </c>
      <c r="BJ506" s="48">
        <v>12</v>
      </c>
      <c r="BK506" s="49">
        <v>100</v>
      </c>
      <c r="BL506" s="48">
        <v>12</v>
      </c>
    </row>
    <row r="507" spans="1:64" ht="15">
      <c r="A507" s="64" t="s">
        <v>259</v>
      </c>
      <c r="B507" s="64" t="s">
        <v>259</v>
      </c>
      <c r="C507" s="65" t="s">
        <v>2935</v>
      </c>
      <c r="D507" s="66">
        <v>10</v>
      </c>
      <c r="E507" s="67" t="s">
        <v>136</v>
      </c>
      <c r="F507" s="68">
        <v>6</v>
      </c>
      <c r="G507" s="65"/>
      <c r="H507" s="69"/>
      <c r="I507" s="70"/>
      <c r="J507" s="70"/>
      <c r="K507" s="34" t="s">
        <v>65</v>
      </c>
      <c r="L507" s="77">
        <v>507</v>
      </c>
      <c r="M507" s="77"/>
      <c r="N507" s="72"/>
      <c r="O507" s="79" t="s">
        <v>176</v>
      </c>
      <c r="P507" s="81">
        <v>43598.22091435185</v>
      </c>
      <c r="Q507" s="79" t="s">
        <v>487</v>
      </c>
      <c r="R507" s="83" t="s">
        <v>550</v>
      </c>
      <c r="S507" s="79" t="s">
        <v>554</v>
      </c>
      <c r="T507" s="79" t="s">
        <v>642</v>
      </c>
      <c r="U507" s="79"/>
      <c r="V507" s="83" t="s">
        <v>749</v>
      </c>
      <c r="W507" s="81">
        <v>43598.22091435185</v>
      </c>
      <c r="X507" s="83" t="s">
        <v>981</v>
      </c>
      <c r="Y507" s="79"/>
      <c r="Z507" s="79"/>
      <c r="AA507" s="85" t="s">
        <v>1222</v>
      </c>
      <c r="AB507" s="79"/>
      <c r="AC507" s="79" t="b">
        <v>0</v>
      </c>
      <c r="AD507" s="79">
        <v>0</v>
      </c>
      <c r="AE507" s="85" t="s">
        <v>1243</v>
      </c>
      <c r="AF507" s="79" t="b">
        <v>0</v>
      </c>
      <c r="AG507" s="79" t="s">
        <v>1250</v>
      </c>
      <c r="AH507" s="79"/>
      <c r="AI507" s="85" t="s">
        <v>1243</v>
      </c>
      <c r="AJ507" s="79" t="b">
        <v>0</v>
      </c>
      <c r="AK507" s="79">
        <v>0</v>
      </c>
      <c r="AL507" s="85" t="s">
        <v>1243</v>
      </c>
      <c r="AM507" s="79" t="s">
        <v>1265</v>
      </c>
      <c r="AN507" s="79" t="b">
        <v>0</v>
      </c>
      <c r="AO507" s="85" t="s">
        <v>1222</v>
      </c>
      <c r="AP507" s="79" t="s">
        <v>176</v>
      </c>
      <c r="AQ507" s="79">
        <v>0</v>
      </c>
      <c r="AR507" s="79">
        <v>0</v>
      </c>
      <c r="AS507" s="79"/>
      <c r="AT507" s="79"/>
      <c r="AU507" s="79"/>
      <c r="AV507" s="79"/>
      <c r="AW507" s="79"/>
      <c r="AX507" s="79"/>
      <c r="AY507" s="79"/>
      <c r="AZ507" s="79"/>
      <c r="BA507">
        <v>70</v>
      </c>
      <c r="BB507" s="78" t="str">
        <f>REPLACE(INDEX(GroupVertices[Group],MATCH(Edges[[#This Row],[Vertex 1]],GroupVertices[Vertex],0)),1,1,"")</f>
        <v>1</v>
      </c>
      <c r="BC507" s="78" t="str">
        <f>REPLACE(INDEX(GroupVertices[Group],MATCH(Edges[[#This Row],[Vertex 2]],GroupVertices[Vertex],0)),1,1,"")</f>
        <v>1</v>
      </c>
      <c r="BD507" s="48">
        <v>0</v>
      </c>
      <c r="BE507" s="49">
        <v>0</v>
      </c>
      <c r="BF507" s="48">
        <v>0</v>
      </c>
      <c r="BG507" s="49">
        <v>0</v>
      </c>
      <c r="BH507" s="48">
        <v>0</v>
      </c>
      <c r="BI507" s="49">
        <v>0</v>
      </c>
      <c r="BJ507" s="48">
        <v>9</v>
      </c>
      <c r="BK507" s="49">
        <v>100</v>
      </c>
      <c r="BL507" s="48">
        <v>9</v>
      </c>
    </row>
    <row r="508" spans="1:64" ht="15">
      <c r="A508" s="64" t="s">
        <v>259</v>
      </c>
      <c r="B508" s="64" t="s">
        <v>259</v>
      </c>
      <c r="C508" s="65" t="s">
        <v>2935</v>
      </c>
      <c r="D508" s="66">
        <v>10</v>
      </c>
      <c r="E508" s="67" t="s">
        <v>136</v>
      </c>
      <c r="F508" s="68">
        <v>6</v>
      </c>
      <c r="G508" s="65"/>
      <c r="H508" s="69"/>
      <c r="I508" s="70"/>
      <c r="J508" s="70"/>
      <c r="K508" s="34" t="s">
        <v>65</v>
      </c>
      <c r="L508" s="77">
        <v>508</v>
      </c>
      <c r="M508" s="77"/>
      <c r="N508" s="72"/>
      <c r="O508" s="79" t="s">
        <v>176</v>
      </c>
      <c r="P508" s="81">
        <v>43598.63756944444</v>
      </c>
      <c r="Q508" s="79" t="s">
        <v>436</v>
      </c>
      <c r="R508" s="83" t="s">
        <v>524</v>
      </c>
      <c r="S508" s="79" t="s">
        <v>554</v>
      </c>
      <c r="T508" s="79" t="s">
        <v>623</v>
      </c>
      <c r="U508" s="79"/>
      <c r="V508" s="83" t="s">
        <v>749</v>
      </c>
      <c r="W508" s="81">
        <v>43598.63756944444</v>
      </c>
      <c r="X508" s="83" t="s">
        <v>982</v>
      </c>
      <c r="Y508" s="79"/>
      <c r="Z508" s="79"/>
      <c r="AA508" s="85" t="s">
        <v>1223</v>
      </c>
      <c r="AB508" s="79"/>
      <c r="AC508" s="79" t="b">
        <v>0</v>
      </c>
      <c r="AD508" s="79">
        <v>1</v>
      </c>
      <c r="AE508" s="85" t="s">
        <v>1243</v>
      </c>
      <c r="AF508" s="79" t="b">
        <v>0</v>
      </c>
      <c r="AG508" s="79" t="s">
        <v>1250</v>
      </c>
      <c r="AH508" s="79"/>
      <c r="AI508" s="85" t="s">
        <v>1243</v>
      </c>
      <c r="AJ508" s="79" t="b">
        <v>0</v>
      </c>
      <c r="AK508" s="79">
        <v>1</v>
      </c>
      <c r="AL508" s="85" t="s">
        <v>1243</v>
      </c>
      <c r="AM508" s="79" t="s">
        <v>1265</v>
      </c>
      <c r="AN508" s="79" t="b">
        <v>0</v>
      </c>
      <c r="AO508" s="85" t="s">
        <v>1223</v>
      </c>
      <c r="AP508" s="79" t="s">
        <v>176</v>
      </c>
      <c r="AQ508" s="79">
        <v>0</v>
      </c>
      <c r="AR508" s="79">
        <v>0</v>
      </c>
      <c r="AS508" s="79"/>
      <c r="AT508" s="79"/>
      <c r="AU508" s="79"/>
      <c r="AV508" s="79"/>
      <c r="AW508" s="79"/>
      <c r="AX508" s="79"/>
      <c r="AY508" s="79"/>
      <c r="AZ508" s="79"/>
      <c r="BA508">
        <v>70</v>
      </c>
      <c r="BB508" s="78" t="str">
        <f>REPLACE(INDEX(GroupVertices[Group],MATCH(Edges[[#This Row],[Vertex 1]],GroupVertices[Vertex],0)),1,1,"")</f>
        <v>1</v>
      </c>
      <c r="BC508" s="78" t="str">
        <f>REPLACE(INDEX(GroupVertices[Group],MATCH(Edges[[#This Row],[Vertex 2]],GroupVertices[Vertex],0)),1,1,"")</f>
        <v>1</v>
      </c>
      <c r="BD508" s="48">
        <v>0</v>
      </c>
      <c r="BE508" s="49">
        <v>0</v>
      </c>
      <c r="BF508" s="48">
        <v>0</v>
      </c>
      <c r="BG508" s="49">
        <v>0</v>
      </c>
      <c r="BH508" s="48">
        <v>0</v>
      </c>
      <c r="BI508" s="49">
        <v>0</v>
      </c>
      <c r="BJ508" s="48">
        <v>28</v>
      </c>
      <c r="BK508" s="49">
        <v>100</v>
      </c>
      <c r="BL508" s="48">
        <v>28</v>
      </c>
    </row>
    <row r="509" spans="1:64" ht="15">
      <c r="A509" s="64" t="s">
        <v>259</v>
      </c>
      <c r="B509" s="64" t="s">
        <v>259</v>
      </c>
      <c r="C509" s="65" t="s">
        <v>2935</v>
      </c>
      <c r="D509" s="66">
        <v>10</v>
      </c>
      <c r="E509" s="67" t="s">
        <v>136</v>
      </c>
      <c r="F509" s="68">
        <v>6</v>
      </c>
      <c r="G509" s="65"/>
      <c r="H509" s="69"/>
      <c r="I509" s="70"/>
      <c r="J509" s="70"/>
      <c r="K509" s="34" t="s">
        <v>65</v>
      </c>
      <c r="L509" s="77">
        <v>509</v>
      </c>
      <c r="M509" s="77"/>
      <c r="N509" s="72"/>
      <c r="O509" s="79" t="s">
        <v>176</v>
      </c>
      <c r="P509" s="81">
        <v>43598.818125</v>
      </c>
      <c r="Q509" s="79" t="s">
        <v>488</v>
      </c>
      <c r="R509" s="83" t="s">
        <v>545</v>
      </c>
      <c r="S509" s="79" t="s">
        <v>554</v>
      </c>
      <c r="T509" s="79" t="s">
        <v>638</v>
      </c>
      <c r="U509" s="79"/>
      <c r="V509" s="83" t="s">
        <v>749</v>
      </c>
      <c r="W509" s="81">
        <v>43598.818125</v>
      </c>
      <c r="X509" s="83" t="s">
        <v>983</v>
      </c>
      <c r="Y509" s="79"/>
      <c r="Z509" s="79"/>
      <c r="AA509" s="85" t="s">
        <v>1224</v>
      </c>
      <c r="AB509" s="79"/>
      <c r="AC509" s="79" t="b">
        <v>0</v>
      </c>
      <c r="AD509" s="79">
        <v>1</v>
      </c>
      <c r="AE509" s="85" t="s">
        <v>1243</v>
      </c>
      <c r="AF509" s="79" t="b">
        <v>0</v>
      </c>
      <c r="AG509" s="79" t="s">
        <v>1250</v>
      </c>
      <c r="AH509" s="79"/>
      <c r="AI509" s="85" t="s">
        <v>1243</v>
      </c>
      <c r="AJ509" s="79" t="b">
        <v>0</v>
      </c>
      <c r="AK509" s="79">
        <v>0</v>
      </c>
      <c r="AL509" s="85" t="s">
        <v>1243</v>
      </c>
      <c r="AM509" s="79" t="s">
        <v>1265</v>
      </c>
      <c r="AN509" s="79" t="b">
        <v>0</v>
      </c>
      <c r="AO509" s="85" t="s">
        <v>1224</v>
      </c>
      <c r="AP509" s="79" t="s">
        <v>176</v>
      </c>
      <c r="AQ509" s="79">
        <v>0</v>
      </c>
      <c r="AR509" s="79">
        <v>0</v>
      </c>
      <c r="AS509" s="79"/>
      <c r="AT509" s="79"/>
      <c r="AU509" s="79"/>
      <c r="AV509" s="79"/>
      <c r="AW509" s="79"/>
      <c r="AX509" s="79"/>
      <c r="AY509" s="79"/>
      <c r="AZ509" s="79"/>
      <c r="BA509">
        <v>70</v>
      </c>
      <c r="BB509" s="78" t="str">
        <f>REPLACE(INDEX(GroupVertices[Group],MATCH(Edges[[#This Row],[Vertex 1]],GroupVertices[Vertex],0)),1,1,"")</f>
        <v>1</v>
      </c>
      <c r="BC509" s="78" t="str">
        <f>REPLACE(INDEX(GroupVertices[Group],MATCH(Edges[[#This Row],[Vertex 2]],GroupVertices[Vertex],0)),1,1,"")</f>
        <v>1</v>
      </c>
      <c r="BD509" s="48">
        <v>0</v>
      </c>
      <c r="BE509" s="49">
        <v>0</v>
      </c>
      <c r="BF509" s="48">
        <v>0</v>
      </c>
      <c r="BG509" s="49">
        <v>0</v>
      </c>
      <c r="BH509" s="48">
        <v>0</v>
      </c>
      <c r="BI509" s="49">
        <v>0</v>
      </c>
      <c r="BJ509" s="48">
        <v>17</v>
      </c>
      <c r="BK509" s="49">
        <v>100</v>
      </c>
      <c r="BL509" s="48">
        <v>17</v>
      </c>
    </row>
    <row r="510" spans="1:64" ht="15">
      <c r="A510" s="64" t="s">
        <v>259</v>
      </c>
      <c r="B510" s="64" t="s">
        <v>259</v>
      </c>
      <c r="C510" s="65" t="s">
        <v>2935</v>
      </c>
      <c r="D510" s="66">
        <v>10</v>
      </c>
      <c r="E510" s="67" t="s">
        <v>136</v>
      </c>
      <c r="F510" s="68">
        <v>6</v>
      </c>
      <c r="G510" s="65"/>
      <c r="H510" s="69"/>
      <c r="I510" s="70"/>
      <c r="J510" s="70"/>
      <c r="K510" s="34" t="s">
        <v>65</v>
      </c>
      <c r="L510" s="77">
        <v>510</v>
      </c>
      <c r="M510" s="77"/>
      <c r="N510" s="72"/>
      <c r="O510" s="79" t="s">
        <v>176</v>
      </c>
      <c r="P510" s="81">
        <v>43599.06814814815</v>
      </c>
      <c r="Q510" s="79" t="s">
        <v>489</v>
      </c>
      <c r="R510" s="83" t="s">
        <v>547</v>
      </c>
      <c r="S510" s="79" t="s">
        <v>554</v>
      </c>
      <c r="T510" s="79" t="s">
        <v>639</v>
      </c>
      <c r="U510" s="79"/>
      <c r="V510" s="83" t="s">
        <v>749</v>
      </c>
      <c r="W510" s="81">
        <v>43599.06814814815</v>
      </c>
      <c r="X510" s="83" t="s">
        <v>984</v>
      </c>
      <c r="Y510" s="79"/>
      <c r="Z510" s="79"/>
      <c r="AA510" s="85" t="s">
        <v>1225</v>
      </c>
      <c r="AB510" s="79"/>
      <c r="AC510" s="79" t="b">
        <v>0</v>
      </c>
      <c r="AD510" s="79">
        <v>0</v>
      </c>
      <c r="AE510" s="85" t="s">
        <v>1243</v>
      </c>
      <c r="AF510" s="79" t="b">
        <v>0</v>
      </c>
      <c r="AG510" s="79" t="s">
        <v>1251</v>
      </c>
      <c r="AH510" s="79"/>
      <c r="AI510" s="85" t="s">
        <v>1243</v>
      </c>
      <c r="AJ510" s="79" t="b">
        <v>0</v>
      </c>
      <c r="AK510" s="79">
        <v>0</v>
      </c>
      <c r="AL510" s="85" t="s">
        <v>1243</v>
      </c>
      <c r="AM510" s="79" t="s">
        <v>1265</v>
      </c>
      <c r="AN510" s="79" t="b">
        <v>0</v>
      </c>
      <c r="AO510" s="85" t="s">
        <v>1225</v>
      </c>
      <c r="AP510" s="79" t="s">
        <v>176</v>
      </c>
      <c r="AQ510" s="79">
        <v>0</v>
      </c>
      <c r="AR510" s="79">
        <v>0</v>
      </c>
      <c r="AS510" s="79"/>
      <c r="AT510" s="79"/>
      <c r="AU510" s="79"/>
      <c r="AV510" s="79"/>
      <c r="AW510" s="79"/>
      <c r="AX510" s="79"/>
      <c r="AY510" s="79"/>
      <c r="AZ510" s="79"/>
      <c r="BA510">
        <v>70</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21</v>
      </c>
      <c r="BK510" s="49">
        <v>100</v>
      </c>
      <c r="BL510" s="48">
        <v>21</v>
      </c>
    </row>
    <row r="511" spans="1:64" ht="15">
      <c r="A511" s="64" t="s">
        <v>259</v>
      </c>
      <c r="B511" s="64" t="s">
        <v>259</v>
      </c>
      <c r="C511" s="65" t="s">
        <v>2935</v>
      </c>
      <c r="D511" s="66">
        <v>10</v>
      </c>
      <c r="E511" s="67" t="s">
        <v>136</v>
      </c>
      <c r="F511" s="68">
        <v>6</v>
      </c>
      <c r="G511" s="65"/>
      <c r="H511" s="69"/>
      <c r="I511" s="70"/>
      <c r="J511" s="70"/>
      <c r="K511" s="34" t="s">
        <v>65</v>
      </c>
      <c r="L511" s="77">
        <v>511</v>
      </c>
      <c r="M511" s="77"/>
      <c r="N511" s="72"/>
      <c r="O511" s="79" t="s">
        <v>176</v>
      </c>
      <c r="P511" s="81">
        <v>43599.311215277776</v>
      </c>
      <c r="Q511" s="79" t="s">
        <v>490</v>
      </c>
      <c r="R511" s="83" t="s">
        <v>503</v>
      </c>
      <c r="S511" s="79" t="s">
        <v>556</v>
      </c>
      <c r="T511" s="79" t="s">
        <v>583</v>
      </c>
      <c r="U511" s="83" t="s">
        <v>700</v>
      </c>
      <c r="V511" s="83" t="s">
        <v>700</v>
      </c>
      <c r="W511" s="81">
        <v>43599.311215277776</v>
      </c>
      <c r="X511" s="83" t="s">
        <v>985</v>
      </c>
      <c r="Y511" s="79"/>
      <c r="Z511" s="79"/>
      <c r="AA511" s="85" t="s">
        <v>1226</v>
      </c>
      <c r="AB511" s="79"/>
      <c r="AC511" s="79" t="b">
        <v>0</v>
      </c>
      <c r="AD511" s="79">
        <v>0</v>
      </c>
      <c r="AE511" s="85" t="s">
        <v>1243</v>
      </c>
      <c r="AF511" s="79" t="b">
        <v>0</v>
      </c>
      <c r="AG511" s="79" t="s">
        <v>1250</v>
      </c>
      <c r="AH511" s="79"/>
      <c r="AI511" s="85" t="s">
        <v>1243</v>
      </c>
      <c r="AJ511" s="79" t="b">
        <v>0</v>
      </c>
      <c r="AK511" s="79">
        <v>0</v>
      </c>
      <c r="AL511" s="85" t="s">
        <v>1243</v>
      </c>
      <c r="AM511" s="79" t="s">
        <v>1265</v>
      </c>
      <c r="AN511" s="79" t="b">
        <v>0</v>
      </c>
      <c r="AO511" s="85" t="s">
        <v>1226</v>
      </c>
      <c r="AP511" s="79" t="s">
        <v>176</v>
      </c>
      <c r="AQ511" s="79">
        <v>0</v>
      </c>
      <c r="AR511" s="79">
        <v>0</v>
      </c>
      <c r="AS511" s="79"/>
      <c r="AT511" s="79"/>
      <c r="AU511" s="79"/>
      <c r="AV511" s="79"/>
      <c r="AW511" s="79"/>
      <c r="AX511" s="79"/>
      <c r="AY511" s="79"/>
      <c r="AZ511" s="79"/>
      <c r="BA511">
        <v>70</v>
      </c>
      <c r="BB511" s="78" t="str">
        <f>REPLACE(INDEX(GroupVertices[Group],MATCH(Edges[[#This Row],[Vertex 1]],GroupVertices[Vertex],0)),1,1,"")</f>
        <v>1</v>
      </c>
      <c r="BC511" s="78" t="str">
        <f>REPLACE(INDEX(GroupVertices[Group],MATCH(Edges[[#This Row],[Vertex 2]],GroupVertices[Vertex],0)),1,1,"")</f>
        <v>1</v>
      </c>
      <c r="BD511" s="48">
        <v>0</v>
      </c>
      <c r="BE511" s="49">
        <v>0</v>
      </c>
      <c r="BF511" s="48">
        <v>0</v>
      </c>
      <c r="BG511" s="49">
        <v>0</v>
      </c>
      <c r="BH511" s="48">
        <v>0</v>
      </c>
      <c r="BI511" s="49">
        <v>0</v>
      </c>
      <c r="BJ511" s="48">
        <v>29</v>
      </c>
      <c r="BK511" s="49">
        <v>100</v>
      </c>
      <c r="BL511" s="48">
        <v>29</v>
      </c>
    </row>
    <row r="512" spans="1:64" ht="15">
      <c r="A512" s="64" t="s">
        <v>259</v>
      </c>
      <c r="B512" s="64" t="s">
        <v>259</v>
      </c>
      <c r="C512" s="65" t="s">
        <v>2935</v>
      </c>
      <c r="D512" s="66">
        <v>10</v>
      </c>
      <c r="E512" s="67" t="s">
        <v>136</v>
      </c>
      <c r="F512" s="68">
        <v>6</v>
      </c>
      <c r="G512" s="65"/>
      <c r="H512" s="69"/>
      <c r="I512" s="70"/>
      <c r="J512" s="70"/>
      <c r="K512" s="34" t="s">
        <v>65</v>
      </c>
      <c r="L512" s="77">
        <v>512</v>
      </c>
      <c r="M512" s="77"/>
      <c r="N512" s="72"/>
      <c r="O512" s="79" t="s">
        <v>176</v>
      </c>
      <c r="P512" s="81">
        <v>43599.40149305556</v>
      </c>
      <c r="Q512" s="79" t="s">
        <v>491</v>
      </c>
      <c r="R512" s="83" t="s">
        <v>548</v>
      </c>
      <c r="S512" s="79" t="s">
        <v>554</v>
      </c>
      <c r="T512" s="79" t="s">
        <v>640</v>
      </c>
      <c r="U512" s="83" t="s">
        <v>701</v>
      </c>
      <c r="V512" s="83" t="s">
        <v>701</v>
      </c>
      <c r="W512" s="81">
        <v>43599.40149305556</v>
      </c>
      <c r="X512" s="83" t="s">
        <v>986</v>
      </c>
      <c r="Y512" s="79"/>
      <c r="Z512" s="79"/>
      <c r="AA512" s="85" t="s">
        <v>1227</v>
      </c>
      <c r="AB512" s="79"/>
      <c r="AC512" s="79" t="b">
        <v>0</v>
      </c>
      <c r="AD512" s="79">
        <v>0</v>
      </c>
      <c r="AE512" s="85" t="s">
        <v>1243</v>
      </c>
      <c r="AF512" s="79" t="b">
        <v>0</v>
      </c>
      <c r="AG512" s="79" t="s">
        <v>1250</v>
      </c>
      <c r="AH512" s="79"/>
      <c r="AI512" s="85" t="s">
        <v>1243</v>
      </c>
      <c r="AJ512" s="79" t="b">
        <v>0</v>
      </c>
      <c r="AK512" s="79">
        <v>0</v>
      </c>
      <c r="AL512" s="85" t="s">
        <v>1243</v>
      </c>
      <c r="AM512" s="79" t="s">
        <v>1265</v>
      </c>
      <c r="AN512" s="79" t="b">
        <v>0</v>
      </c>
      <c r="AO512" s="85" t="s">
        <v>1227</v>
      </c>
      <c r="AP512" s="79" t="s">
        <v>176</v>
      </c>
      <c r="AQ512" s="79">
        <v>0</v>
      </c>
      <c r="AR512" s="79">
        <v>0</v>
      </c>
      <c r="AS512" s="79"/>
      <c r="AT512" s="79"/>
      <c r="AU512" s="79"/>
      <c r="AV512" s="79"/>
      <c r="AW512" s="79"/>
      <c r="AX512" s="79"/>
      <c r="AY512" s="79"/>
      <c r="AZ512" s="79"/>
      <c r="BA512">
        <v>70</v>
      </c>
      <c r="BB512" s="78" t="str">
        <f>REPLACE(INDEX(GroupVertices[Group],MATCH(Edges[[#This Row],[Vertex 1]],GroupVertices[Vertex],0)),1,1,"")</f>
        <v>1</v>
      </c>
      <c r="BC512" s="78" t="str">
        <f>REPLACE(INDEX(GroupVertices[Group],MATCH(Edges[[#This Row],[Vertex 2]],GroupVertices[Vertex],0)),1,1,"")</f>
        <v>1</v>
      </c>
      <c r="BD512" s="48">
        <v>0</v>
      </c>
      <c r="BE512" s="49">
        <v>0</v>
      </c>
      <c r="BF512" s="48">
        <v>0</v>
      </c>
      <c r="BG512" s="49">
        <v>0</v>
      </c>
      <c r="BH512" s="48">
        <v>0</v>
      </c>
      <c r="BI512" s="49">
        <v>0</v>
      </c>
      <c r="BJ512" s="48">
        <v>12</v>
      </c>
      <c r="BK512" s="49">
        <v>100</v>
      </c>
      <c r="BL512" s="48">
        <v>12</v>
      </c>
    </row>
    <row r="513" spans="1:64" ht="15">
      <c r="A513" s="64" t="s">
        <v>259</v>
      </c>
      <c r="B513" s="64" t="s">
        <v>259</v>
      </c>
      <c r="C513" s="65" t="s">
        <v>2935</v>
      </c>
      <c r="D513" s="66">
        <v>10</v>
      </c>
      <c r="E513" s="67" t="s">
        <v>136</v>
      </c>
      <c r="F513" s="68">
        <v>6</v>
      </c>
      <c r="G513" s="65"/>
      <c r="H513" s="69"/>
      <c r="I513" s="70"/>
      <c r="J513" s="70"/>
      <c r="K513" s="34" t="s">
        <v>65</v>
      </c>
      <c r="L513" s="77">
        <v>513</v>
      </c>
      <c r="M513" s="77"/>
      <c r="N513" s="72"/>
      <c r="O513" s="79" t="s">
        <v>176</v>
      </c>
      <c r="P513" s="81">
        <v>43599.47090277778</v>
      </c>
      <c r="Q513" s="79" t="s">
        <v>441</v>
      </c>
      <c r="R513" s="83" t="s">
        <v>498</v>
      </c>
      <c r="S513" s="79" t="s">
        <v>554</v>
      </c>
      <c r="T513" s="79" t="s">
        <v>568</v>
      </c>
      <c r="U513" s="79"/>
      <c r="V513" s="83" t="s">
        <v>749</v>
      </c>
      <c r="W513" s="81">
        <v>43599.47090277778</v>
      </c>
      <c r="X513" s="83" t="s">
        <v>987</v>
      </c>
      <c r="Y513" s="79"/>
      <c r="Z513" s="79"/>
      <c r="AA513" s="85" t="s">
        <v>1228</v>
      </c>
      <c r="AB513" s="79"/>
      <c r="AC513" s="79" t="b">
        <v>0</v>
      </c>
      <c r="AD513" s="79">
        <v>1</v>
      </c>
      <c r="AE513" s="85" t="s">
        <v>1243</v>
      </c>
      <c r="AF513" s="79" t="b">
        <v>0</v>
      </c>
      <c r="AG513" s="79" t="s">
        <v>1250</v>
      </c>
      <c r="AH513" s="79"/>
      <c r="AI513" s="85" t="s">
        <v>1243</v>
      </c>
      <c r="AJ513" s="79" t="b">
        <v>0</v>
      </c>
      <c r="AK513" s="79">
        <v>0</v>
      </c>
      <c r="AL513" s="85" t="s">
        <v>1243</v>
      </c>
      <c r="AM513" s="79" t="s">
        <v>1265</v>
      </c>
      <c r="AN513" s="79" t="b">
        <v>0</v>
      </c>
      <c r="AO513" s="85" t="s">
        <v>1228</v>
      </c>
      <c r="AP513" s="79" t="s">
        <v>176</v>
      </c>
      <c r="AQ513" s="79">
        <v>0</v>
      </c>
      <c r="AR513" s="79">
        <v>0</v>
      </c>
      <c r="AS513" s="79"/>
      <c r="AT513" s="79"/>
      <c r="AU513" s="79"/>
      <c r="AV513" s="79"/>
      <c r="AW513" s="79"/>
      <c r="AX513" s="79"/>
      <c r="AY513" s="79"/>
      <c r="AZ513" s="79"/>
      <c r="BA513">
        <v>70</v>
      </c>
      <c r="BB513" s="78" t="str">
        <f>REPLACE(INDEX(GroupVertices[Group],MATCH(Edges[[#This Row],[Vertex 1]],GroupVertices[Vertex],0)),1,1,"")</f>
        <v>1</v>
      </c>
      <c r="BC513" s="78" t="str">
        <f>REPLACE(INDEX(GroupVertices[Group],MATCH(Edges[[#This Row],[Vertex 2]],GroupVertices[Vertex],0)),1,1,"")</f>
        <v>1</v>
      </c>
      <c r="BD513" s="48">
        <v>0</v>
      </c>
      <c r="BE513" s="49">
        <v>0</v>
      </c>
      <c r="BF513" s="48">
        <v>0</v>
      </c>
      <c r="BG513" s="49">
        <v>0</v>
      </c>
      <c r="BH513" s="48">
        <v>0</v>
      </c>
      <c r="BI513" s="49">
        <v>0</v>
      </c>
      <c r="BJ513" s="48">
        <v>7</v>
      </c>
      <c r="BK513" s="49">
        <v>100</v>
      </c>
      <c r="BL513" s="48">
        <v>7</v>
      </c>
    </row>
    <row r="514" spans="1:64" ht="15">
      <c r="A514" s="64" t="s">
        <v>259</v>
      </c>
      <c r="B514" s="64" t="s">
        <v>259</v>
      </c>
      <c r="C514" s="65" t="s">
        <v>2935</v>
      </c>
      <c r="D514" s="66">
        <v>10</v>
      </c>
      <c r="E514" s="67" t="s">
        <v>136</v>
      </c>
      <c r="F514" s="68">
        <v>6</v>
      </c>
      <c r="G514" s="65"/>
      <c r="H514" s="69"/>
      <c r="I514" s="70"/>
      <c r="J514" s="70"/>
      <c r="K514" s="34" t="s">
        <v>65</v>
      </c>
      <c r="L514" s="77">
        <v>514</v>
      </c>
      <c r="M514" s="77"/>
      <c r="N514" s="72"/>
      <c r="O514" s="79" t="s">
        <v>176</v>
      </c>
      <c r="P514" s="81">
        <v>43599.5144212963</v>
      </c>
      <c r="Q514" s="79" t="s">
        <v>492</v>
      </c>
      <c r="R514" s="83" t="s">
        <v>551</v>
      </c>
      <c r="S514" s="79" t="s">
        <v>566</v>
      </c>
      <c r="T514" s="79" t="s">
        <v>643</v>
      </c>
      <c r="U514" s="79"/>
      <c r="V514" s="83" t="s">
        <v>749</v>
      </c>
      <c r="W514" s="81">
        <v>43599.5144212963</v>
      </c>
      <c r="X514" s="83" t="s">
        <v>988</v>
      </c>
      <c r="Y514" s="79"/>
      <c r="Z514" s="79"/>
      <c r="AA514" s="85" t="s">
        <v>1229</v>
      </c>
      <c r="AB514" s="79"/>
      <c r="AC514" s="79" t="b">
        <v>0</v>
      </c>
      <c r="AD514" s="79">
        <v>0</v>
      </c>
      <c r="AE514" s="85" t="s">
        <v>1243</v>
      </c>
      <c r="AF514" s="79" t="b">
        <v>0</v>
      </c>
      <c r="AG514" s="79" t="s">
        <v>1250</v>
      </c>
      <c r="AH514" s="79"/>
      <c r="AI514" s="85" t="s">
        <v>1243</v>
      </c>
      <c r="AJ514" s="79" t="b">
        <v>0</v>
      </c>
      <c r="AK514" s="79">
        <v>0</v>
      </c>
      <c r="AL514" s="85" t="s">
        <v>1243</v>
      </c>
      <c r="AM514" s="79" t="s">
        <v>1257</v>
      </c>
      <c r="AN514" s="79" t="b">
        <v>0</v>
      </c>
      <c r="AO514" s="85" t="s">
        <v>1229</v>
      </c>
      <c r="AP514" s="79" t="s">
        <v>176</v>
      </c>
      <c r="AQ514" s="79">
        <v>0</v>
      </c>
      <c r="AR514" s="79">
        <v>0</v>
      </c>
      <c r="AS514" s="79"/>
      <c r="AT514" s="79"/>
      <c r="AU514" s="79"/>
      <c r="AV514" s="79"/>
      <c r="AW514" s="79"/>
      <c r="AX514" s="79"/>
      <c r="AY514" s="79"/>
      <c r="AZ514" s="79"/>
      <c r="BA514">
        <v>70</v>
      </c>
      <c r="BB514" s="78" t="str">
        <f>REPLACE(INDEX(GroupVertices[Group],MATCH(Edges[[#This Row],[Vertex 1]],GroupVertices[Vertex],0)),1,1,"")</f>
        <v>1</v>
      </c>
      <c r="BC514" s="78" t="str">
        <f>REPLACE(INDEX(GroupVertices[Group],MATCH(Edges[[#This Row],[Vertex 2]],GroupVertices[Vertex],0)),1,1,"")</f>
        <v>1</v>
      </c>
      <c r="BD514" s="48">
        <v>0</v>
      </c>
      <c r="BE514" s="49">
        <v>0</v>
      </c>
      <c r="BF514" s="48">
        <v>0</v>
      </c>
      <c r="BG514" s="49">
        <v>0</v>
      </c>
      <c r="BH514" s="48">
        <v>0</v>
      </c>
      <c r="BI514" s="49">
        <v>0</v>
      </c>
      <c r="BJ514" s="48">
        <v>22</v>
      </c>
      <c r="BK514" s="49">
        <v>100</v>
      </c>
      <c r="BL514" s="48">
        <v>22</v>
      </c>
    </row>
    <row r="515" spans="1:64" ht="15">
      <c r="A515" s="64" t="s">
        <v>259</v>
      </c>
      <c r="B515" s="64" t="s">
        <v>259</v>
      </c>
      <c r="C515" s="65" t="s">
        <v>2935</v>
      </c>
      <c r="D515" s="66">
        <v>10</v>
      </c>
      <c r="E515" s="67" t="s">
        <v>136</v>
      </c>
      <c r="F515" s="68">
        <v>6</v>
      </c>
      <c r="G515" s="65"/>
      <c r="H515" s="69"/>
      <c r="I515" s="70"/>
      <c r="J515" s="70"/>
      <c r="K515" s="34" t="s">
        <v>65</v>
      </c>
      <c r="L515" s="77">
        <v>515</v>
      </c>
      <c r="M515" s="77"/>
      <c r="N515" s="72"/>
      <c r="O515" s="79" t="s">
        <v>176</v>
      </c>
      <c r="P515" s="81">
        <v>43599.63756944444</v>
      </c>
      <c r="Q515" s="79" t="s">
        <v>443</v>
      </c>
      <c r="R515" s="83" t="s">
        <v>499</v>
      </c>
      <c r="S515" s="79" t="s">
        <v>554</v>
      </c>
      <c r="T515" s="79" t="s">
        <v>571</v>
      </c>
      <c r="U515" s="79"/>
      <c r="V515" s="83" t="s">
        <v>749</v>
      </c>
      <c r="W515" s="81">
        <v>43599.63756944444</v>
      </c>
      <c r="X515" s="83" t="s">
        <v>989</v>
      </c>
      <c r="Y515" s="79"/>
      <c r="Z515" s="79"/>
      <c r="AA515" s="85" t="s">
        <v>1230</v>
      </c>
      <c r="AB515" s="79"/>
      <c r="AC515" s="79" t="b">
        <v>0</v>
      </c>
      <c r="AD515" s="79">
        <v>0</v>
      </c>
      <c r="AE515" s="85" t="s">
        <v>1243</v>
      </c>
      <c r="AF515" s="79" t="b">
        <v>0</v>
      </c>
      <c r="AG515" s="79" t="s">
        <v>1250</v>
      </c>
      <c r="AH515" s="79"/>
      <c r="AI515" s="85" t="s">
        <v>1243</v>
      </c>
      <c r="AJ515" s="79" t="b">
        <v>0</v>
      </c>
      <c r="AK515" s="79">
        <v>0</v>
      </c>
      <c r="AL515" s="85" t="s">
        <v>1243</v>
      </c>
      <c r="AM515" s="79" t="s">
        <v>1265</v>
      </c>
      <c r="AN515" s="79" t="b">
        <v>0</v>
      </c>
      <c r="AO515" s="85" t="s">
        <v>1230</v>
      </c>
      <c r="AP515" s="79" t="s">
        <v>176</v>
      </c>
      <c r="AQ515" s="79">
        <v>0</v>
      </c>
      <c r="AR515" s="79">
        <v>0</v>
      </c>
      <c r="AS515" s="79"/>
      <c r="AT515" s="79"/>
      <c r="AU515" s="79"/>
      <c r="AV515" s="79"/>
      <c r="AW515" s="79"/>
      <c r="AX515" s="79"/>
      <c r="AY515" s="79"/>
      <c r="AZ515" s="79"/>
      <c r="BA515">
        <v>70</v>
      </c>
      <c r="BB515" s="78" t="str">
        <f>REPLACE(INDEX(GroupVertices[Group],MATCH(Edges[[#This Row],[Vertex 1]],GroupVertices[Vertex],0)),1,1,"")</f>
        <v>1</v>
      </c>
      <c r="BC515" s="78" t="str">
        <f>REPLACE(INDEX(GroupVertices[Group],MATCH(Edges[[#This Row],[Vertex 2]],GroupVertices[Vertex],0)),1,1,"")</f>
        <v>1</v>
      </c>
      <c r="BD515" s="48">
        <v>0</v>
      </c>
      <c r="BE515" s="49">
        <v>0</v>
      </c>
      <c r="BF515" s="48">
        <v>0</v>
      </c>
      <c r="BG515" s="49">
        <v>0</v>
      </c>
      <c r="BH515" s="48">
        <v>0</v>
      </c>
      <c r="BI515" s="49">
        <v>0</v>
      </c>
      <c r="BJ515" s="48">
        <v>9</v>
      </c>
      <c r="BK515" s="49">
        <v>100</v>
      </c>
      <c r="BL515" s="48">
        <v>9</v>
      </c>
    </row>
    <row r="516" spans="1:64" ht="15">
      <c r="A516" s="64" t="s">
        <v>259</v>
      </c>
      <c r="B516" s="64" t="s">
        <v>259</v>
      </c>
      <c r="C516" s="65" t="s">
        <v>2935</v>
      </c>
      <c r="D516" s="66">
        <v>10</v>
      </c>
      <c r="E516" s="67" t="s">
        <v>136</v>
      </c>
      <c r="F516" s="68">
        <v>6</v>
      </c>
      <c r="G516" s="65"/>
      <c r="H516" s="69"/>
      <c r="I516" s="70"/>
      <c r="J516" s="70"/>
      <c r="K516" s="34" t="s">
        <v>65</v>
      </c>
      <c r="L516" s="77">
        <v>516</v>
      </c>
      <c r="M516" s="77"/>
      <c r="N516" s="72"/>
      <c r="O516" s="79" t="s">
        <v>176</v>
      </c>
      <c r="P516" s="81">
        <v>43599.68556712963</v>
      </c>
      <c r="Q516" s="79" t="s">
        <v>493</v>
      </c>
      <c r="R516" s="83" t="s">
        <v>552</v>
      </c>
      <c r="S516" s="79" t="s">
        <v>567</v>
      </c>
      <c r="T516" s="79" t="s">
        <v>644</v>
      </c>
      <c r="U516" s="79"/>
      <c r="V516" s="83" t="s">
        <v>749</v>
      </c>
      <c r="W516" s="81">
        <v>43599.68556712963</v>
      </c>
      <c r="X516" s="83" t="s">
        <v>990</v>
      </c>
      <c r="Y516" s="79"/>
      <c r="Z516" s="79"/>
      <c r="AA516" s="85" t="s">
        <v>1231</v>
      </c>
      <c r="AB516" s="79"/>
      <c r="AC516" s="79" t="b">
        <v>0</v>
      </c>
      <c r="AD516" s="79">
        <v>0</v>
      </c>
      <c r="AE516" s="85" t="s">
        <v>1243</v>
      </c>
      <c r="AF516" s="79" t="b">
        <v>0</v>
      </c>
      <c r="AG516" s="79" t="s">
        <v>1250</v>
      </c>
      <c r="AH516" s="79"/>
      <c r="AI516" s="85" t="s">
        <v>1243</v>
      </c>
      <c r="AJ516" s="79" t="b">
        <v>0</v>
      </c>
      <c r="AK516" s="79">
        <v>0</v>
      </c>
      <c r="AL516" s="85" t="s">
        <v>1243</v>
      </c>
      <c r="AM516" s="79" t="s">
        <v>1257</v>
      </c>
      <c r="AN516" s="79" t="b">
        <v>0</v>
      </c>
      <c r="AO516" s="85" t="s">
        <v>1231</v>
      </c>
      <c r="AP516" s="79" t="s">
        <v>176</v>
      </c>
      <c r="AQ516" s="79">
        <v>0</v>
      </c>
      <c r="AR516" s="79">
        <v>0</v>
      </c>
      <c r="AS516" s="79"/>
      <c r="AT516" s="79"/>
      <c r="AU516" s="79"/>
      <c r="AV516" s="79"/>
      <c r="AW516" s="79"/>
      <c r="AX516" s="79"/>
      <c r="AY516" s="79"/>
      <c r="AZ516" s="79"/>
      <c r="BA516">
        <v>70</v>
      </c>
      <c r="BB516" s="78" t="str">
        <f>REPLACE(INDEX(GroupVertices[Group],MATCH(Edges[[#This Row],[Vertex 1]],GroupVertices[Vertex],0)),1,1,"")</f>
        <v>1</v>
      </c>
      <c r="BC516" s="78" t="str">
        <f>REPLACE(INDEX(GroupVertices[Group],MATCH(Edges[[#This Row],[Vertex 2]],GroupVertices[Vertex],0)),1,1,"")</f>
        <v>1</v>
      </c>
      <c r="BD516" s="48">
        <v>0</v>
      </c>
      <c r="BE516" s="49">
        <v>0</v>
      </c>
      <c r="BF516" s="48">
        <v>0</v>
      </c>
      <c r="BG516" s="49">
        <v>0</v>
      </c>
      <c r="BH516" s="48">
        <v>0</v>
      </c>
      <c r="BI516" s="49">
        <v>0</v>
      </c>
      <c r="BJ516" s="48">
        <v>12</v>
      </c>
      <c r="BK516" s="49">
        <v>100</v>
      </c>
      <c r="BL516" s="48">
        <v>12</v>
      </c>
    </row>
    <row r="517" spans="1:64" ht="15">
      <c r="A517" s="64" t="s">
        <v>259</v>
      </c>
      <c r="B517" s="64" t="s">
        <v>259</v>
      </c>
      <c r="C517" s="65" t="s">
        <v>2935</v>
      </c>
      <c r="D517" s="66">
        <v>10</v>
      </c>
      <c r="E517" s="67" t="s">
        <v>136</v>
      </c>
      <c r="F517" s="68">
        <v>6</v>
      </c>
      <c r="G517" s="65"/>
      <c r="H517" s="69"/>
      <c r="I517" s="70"/>
      <c r="J517" s="70"/>
      <c r="K517" s="34" t="s">
        <v>65</v>
      </c>
      <c r="L517" s="77">
        <v>517</v>
      </c>
      <c r="M517" s="77"/>
      <c r="N517" s="72"/>
      <c r="O517" s="79" t="s">
        <v>176</v>
      </c>
      <c r="P517" s="81">
        <v>43599.70997685185</v>
      </c>
      <c r="Q517" s="79" t="s">
        <v>494</v>
      </c>
      <c r="R517" s="79" t="s">
        <v>553</v>
      </c>
      <c r="S517" s="79" t="s">
        <v>564</v>
      </c>
      <c r="T517" s="79" t="s">
        <v>645</v>
      </c>
      <c r="U517" s="79"/>
      <c r="V517" s="83" t="s">
        <v>749</v>
      </c>
      <c r="W517" s="81">
        <v>43599.70997685185</v>
      </c>
      <c r="X517" s="83" t="s">
        <v>991</v>
      </c>
      <c r="Y517" s="79"/>
      <c r="Z517" s="79"/>
      <c r="AA517" s="85" t="s">
        <v>1232</v>
      </c>
      <c r="AB517" s="79"/>
      <c r="AC517" s="79" t="b">
        <v>0</v>
      </c>
      <c r="AD517" s="79">
        <v>1</v>
      </c>
      <c r="AE517" s="85" t="s">
        <v>1243</v>
      </c>
      <c r="AF517" s="79" t="b">
        <v>1</v>
      </c>
      <c r="AG517" s="79" t="s">
        <v>1250</v>
      </c>
      <c r="AH517" s="79"/>
      <c r="AI517" s="85" t="s">
        <v>1255</v>
      </c>
      <c r="AJ517" s="79" t="b">
        <v>0</v>
      </c>
      <c r="AK517" s="79">
        <v>1</v>
      </c>
      <c r="AL517" s="85" t="s">
        <v>1243</v>
      </c>
      <c r="AM517" s="79" t="s">
        <v>1258</v>
      </c>
      <c r="AN517" s="79" t="b">
        <v>0</v>
      </c>
      <c r="AO517" s="85" t="s">
        <v>1232</v>
      </c>
      <c r="AP517" s="79" t="s">
        <v>176</v>
      </c>
      <c r="AQ517" s="79">
        <v>0</v>
      </c>
      <c r="AR517" s="79">
        <v>0</v>
      </c>
      <c r="AS517" s="79"/>
      <c r="AT517" s="79"/>
      <c r="AU517" s="79"/>
      <c r="AV517" s="79"/>
      <c r="AW517" s="79"/>
      <c r="AX517" s="79"/>
      <c r="AY517" s="79"/>
      <c r="AZ517" s="79"/>
      <c r="BA517">
        <v>70</v>
      </c>
      <c r="BB517" s="78" t="str">
        <f>REPLACE(INDEX(GroupVertices[Group],MATCH(Edges[[#This Row],[Vertex 1]],GroupVertices[Vertex],0)),1,1,"")</f>
        <v>1</v>
      </c>
      <c r="BC517" s="78" t="str">
        <f>REPLACE(INDEX(GroupVertices[Group],MATCH(Edges[[#This Row],[Vertex 2]],GroupVertices[Vertex],0)),1,1,"")</f>
        <v>1</v>
      </c>
      <c r="BD517" s="48">
        <v>0</v>
      </c>
      <c r="BE517" s="49">
        <v>0</v>
      </c>
      <c r="BF517" s="48">
        <v>0</v>
      </c>
      <c r="BG517" s="49">
        <v>0</v>
      </c>
      <c r="BH517" s="48">
        <v>0</v>
      </c>
      <c r="BI517" s="49">
        <v>0</v>
      </c>
      <c r="BJ517" s="48">
        <v>20</v>
      </c>
      <c r="BK517" s="49">
        <v>100</v>
      </c>
      <c r="BL517" s="48">
        <v>20</v>
      </c>
    </row>
    <row r="518" spans="1:64" ht="15">
      <c r="A518" s="64" t="s">
        <v>259</v>
      </c>
      <c r="B518" s="64" t="s">
        <v>259</v>
      </c>
      <c r="C518" s="65" t="s">
        <v>2935</v>
      </c>
      <c r="D518" s="66">
        <v>10</v>
      </c>
      <c r="E518" s="67" t="s">
        <v>136</v>
      </c>
      <c r="F518" s="68">
        <v>6</v>
      </c>
      <c r="G518" s="65"/>
      <c r="H518" s="69"/>
      <c r="I518" s="70"/>
      <c r="J518" s="70"/>
      <c r="K518" s="34" t="s">
        <v>65</v>
      </c>
      <c r="L518" s="77">
        <v>518</v>
      </c>
      <c r="M518" s="77"/>
      <c r="N518" s="72"/>
      <c r="O518" s="79" t="s">
        <v>176</v>
      </c>
      <c r="P518" s="81">
        <v>43599.72091435185</v>
      </c>
      <c r="Q518" s="79" t="s">
        <v>495</v>
      </c>
      <c r="R518" s="83" t="s">
        <v>525</v>
      </c>
      <c r="S518" s="79" t="s">
        <v>563</v>
      </c>
      <c r="T518" s="79" t="s">
        <v>583</v>
      </c>
      <c r="U518" s="83" t="s">
        <v>702</v>
      </c>
      <c r="V518" s="83" t="s">
        <v>702</v>
      </c>
      <c r="W518" s="81">
        <v>43599.72091435185</v>
      </c>
      <c r="X518" s="83" t="s">
        <v>992</v>
      </c>
      <c r="Y518" s="79"/>
      <c r="Z518" s="79"/>
      <c r="AA518" s="85" t="s">
        <v>1233</v>
      </c>
      <c r="AB518" s="79"/>
      <c r="AC518" s="79" t="b">
        <v>0</v>
      </c>
      <c r="AD518" s="79">
        <v>0</v>
      </c>
      <c r="AE518" s="85" t="s">
        <v>1243</v>
      </c>
      <c r="AF518" s="79" t="b">
        <v>0</v>
      </c>
      <c r="AG518" s="79" t="s">
        <v>1250</v>
      </c>
      <c r="AH518" s="79"/>
      <c r="AI518" s="85" t="s">
        <v>1243</v>
      </c>
      <c r="AJ518" s="79" t="b">
        <v>0</v>
      </c>
      <c r="AK518" s="79">
        <v>0</v>
      </c>
      <c r="AL518" s="85" t="s">
        <v>1243</v>
      </c>
      <c r="AM518" s="79" t="s">
        <v>1265</v>
      </c>
      <c r="AN518" s="79" t="b">
        <v>0</v>
      </c>
      <c r="AO518" s="85" t="s">
        <v>1233</v>
      </c>
      <c r="AP518" s="79" t="s">
        <v>176</v>
      </c>
      <c r="AQ518" s="79">
        <v>0</v>
      </c>
      <c r="AR518" s="79">
        <v>0</v>
      </c>
      <c r="AS518" s="79"/>
      <c r="AT518" s="79"/>
      <c r="AU518" s="79"/>
      <c r="AV518" s="79"/>
      <c r="AW518" s="79"/>
      <c r="AX518" s="79"/>
      <c r="AY518" s="79"/>
      <c r="AZ518" s="79"/>
      <c r="BA518">
        <v>70</v>
      </c>
      <c r="BB518" s="78" t="str">
        <f>REPLACE(INDEX(GroupVertices[Group],MATCH(Edges[[#This Row],[Vertex 1]],GroupVertices[Vertex],0)),1,1,"")</f>
        <v>1</v>
      </c>
      <c r="BC518" s="78" t="str">
        <f>REPLACE(INDEX(GroupVertices[Group],MATCH(Edges[[#This Row],[Vertex 2]],GroupVertices[Vertex],0)),1,1,"")</f>
        <v>1</v>
      </c>
      <c r="BD518" s="48">
        <v>0</v>
      </c>
      <c r="BE518" s="49">
        <v>0</v>
      </c>
      <c r="BF518" s="48">
        <v>0</v>
      </c>
      <c r="BG518" s="49">
        <v>0</v>
      </c>
      <c r="BH518" s="48">
        <v>0</v>
      </c>
      <c r="BI518" s="49">
        <v>0</v>
      </c>
      <c r="BJ518" s="48">
        <v>29</v>
      </c>
      <c r="BK518" s="49">
        <v>100</v>
      </c>
      <c r="BL518" s="48">
        <v>29</v>
      </c>
    </row>
    <row r="519" spans="1:64" ht="15">
      <c r="A519" s="64" t="s">
        <v>259</v>
      </c>
      <c r="B519" s="64" t="s">
        <v>259</v>
      </c>
      <c r="C519" s="65" t="s">
        <v>2935</v>
      </c>
      <c r="D519" s="66">
        <v>10</v>
      </c>
      <c r="E519" s="67" t="s">
        <v>136</v>
      </c>
      <c r="F519" s="68">
        <v>6</v>
      </c>
      <c r="G519" s="65"/>
      <c r="H519" s="69"/>
      <c r="I519" s="70"/>
      <c r="J519" s="70"/>
      <c r="K519" s="34" t="s">
        <v>65</v>
      </c>
      <c r="L519" s="77">
        <v>519</v>
      </c>
      <c r="M519" s="77"/>
      <c r="N519" s="72"/>
      <c r="O519" s="79" t="s">
        <v>176</v>
      </c>
      <c r="P519" s="81">
        <v>43599.73479166667</v>
      </c>
      <c r="Q519" s="79" t="s">
        <v>496</v>
      </c>
      <c r="R519" s="83" t="s">
        <v>549</v>
      </c>
      <c r="S519" s="79" t="s">
        <v>554</v>
      </c>
      <c r="T519" s="79" t="s">
        <v>641</v>
      </c>
      <c r="U519" s="79"/>
      <c r="V519" s="83" t="s">
        <v>749</v>
      </c>
      <c r="W519" s="81">
        <v>43599.73479166667</v>
      </c>
      <c r="X519" s="83" t="s">
        <v>993</v>
      </c>
      <c r="Y519" s="79"/>
      <c r="Z519" s="79"/>
      <c r="AA519" s="85" t="s">
        <v>1234</v>
      </c>
      <c r="AB519" s="79"/>
      <c r="AC519" s="79" t="b">
        <v>0</v>
      </c>
      <c r="AD519" s="79">
        <v>0</v>
      </c>
      <c r="AE519" s="85" t="s">
        <v>1243</v>
      </c>
      <c r="AF519" s="79" t="b">
        <v>0</v>
      </c>
      <c r="AG519" s="79" t="s">
        <v>1250</v>
      </c>
      <c r="AH519" s="79"/>
      <c r="AI519" s="85" t="s">
        <v>1243</v>
      </c>
      <c r="AJ519" s="79" t="b">
        <v>0</v>
      </c>
      <c r="AK519" s="79">
        <v>0</v>
      </c>
      <c r="AL519" s="85" t="s">
        <v>1243</v>
      </c>
      <c r="AM519" s="79" t="s">
        <v>1265</v>
      </c>
      <c r="AN519" s="79" t="b">
        <v>0</v>
      </c>
      <c r="AO519" s="85" t="s">
        <v>1234</v>
      </c>
      <c r="AP519" s="79" t="s">
        <v>176</v>
      </c>
      <c r="AQ519" s="79">
        <v>0</v>
      </c>
      <c r="AR519" s="79">
        <v>0</v>
      </c>
      <c r="AS519" s="79"/>
      <c r="AT519" s="79"/>
      <c r="AU519" s="79"/>
      <c r="AV519" s="79"/>
      <c r="AW519" s="79"/>
      <c r="AX519" s="79"/>
      <c r="AY519" s="79"/>
      <c r="AZ519" s="79"/>
      <c r="BA519">
        <v>70</v>
      </c>
      <c r="BB519" s="78" t="str">
        <f>REPLACE(INDEX(GroupVertices[Group],MATCH(Edges[[#This Row],[Vertex 1]],GroupVertices[Vertex],0)),1,1,"")</f>
        <v>1</v>
      </c>
      <c r="BC519" s="78" t="str">
        <f>REPLACE(INDEX(GroupVertices[Group],MATCH(Edges[[#This Row],[Vertex 2]],GroupVertices[Vertex],0)),1,1,"")</f>
        <v>1</v>
      </c>
      <c r="BD519" s="48">
        <v>0</v>
      </c>
      <c r="BE519" s="49">
        <v>0</v>
      </c>
      <c r="BF519" s="48">
        <v>0</v>
      </c>
      <c r="BG519" s="49">
        <v>0</v>
      </c>
      <c r="BH519" s="48">
        <v>0</v>
      </c>
      <c r="BI519" s="49">
        <v>0</v>
      </c>
      <c r="BJ519" s="48">
        <v>12</v>
      </c>
      <c r="BK519" s="49">
        <v>100</v>
      </c>
      <c r="BL519" s="48">
        <v>12</v>
      </c>
    </row>
    <row r="520" spans="1:64" ht="15">
      <c r="A520" s="64" t="s">
        <v>259</v>
      </c>
      <c r="B520" s="64" t="s">
        <v>259</v>
      </c>
      <c r="C520" s="65" t="s">
        <v>2935</v>
      </c>
      <c r="D520" s="66">
        <v>10</v>
      </c>
      <c r="E520" s="67" t="s">
        <v>136</v>
      </c>
      <c r="F520" s="68">
        <v>6</v>
      </c>
      <c r="G520" s="65"/>
      <c r="H520" s="69"/>
      <c r="I520" s="70"/>
      <c r="J520" s="70"/>
      <c r="K520" s="34" t="s">
        <v>65</v>
      </c>
      <c r="L520" s="77">
        <v>520</v>
      </c>
      <c r="M520" s="77"/>
      <c r="N520" s="72"/>
      <c r="O520" s="79" t="s">
        <v>176</v>
      </c>
      <c r="P520" s="81">
        <v>43600.220925925925</v>
      </c>
      <c r="Q520" s="79" t="s">
        <v>448</v>
      </c>
      <c r="R520" s="83" t="s">
        <v>531</v>
      </c>
      <c r="S520" s="79" t="s">
        <v>554</v>
      </c>
      <c r="T520" s="79" t="s">
        <v>630</v>
      </c>
      <c r="U520" s="79"/>
      <c r="V520" s="83" t="s">
        <v>749</v>
      </c>
      <c r="W520" s="81">
        <v>43600.220925925925</v>
      </c>
      <c r="X520" s="83" t="s">
        <v>994</v>
      </c>
      <c r="Y520" s="79"/>
      <c r="Z520" s="79"/>
      <c r="AA520" s="85" t="s">
        <v>1235</v>
      </c>
      <c r="AB520" s="79"/>
      <c r="AC520" s="79" t="b">
        <v>0</v>
      </c>
      <c r="AD520" s="79">
        <v>0</v>
      </c>
      <c r="AE520" s="85" t="s">
        <v>1243</v>
      </c>
      <c r="AF520" s="79" t="b">
        <v>0</v>
      </c>
      <c r="AG520" s="79" t="s">
        <v>1250</v>
      </c>
      <c r="AH520" s="79"/>
      <c r="AI520" s="85" t="s">
        <v>1243</v>
      </c>
      <c r="AJ520" s="79" t="b">
        <v>0</v>
      </c>
      <c r="AK520" s="79">
        <v>0</v>
      </c>
      <c r="AL520" s="85" t="s">
        <v>1243</v>
      </c>
      <c r="AM520" s="79" t="s">
        <v>1265</v>
      </c>
      <c r="AN520" s="79" t="b">
        <v>0</v>
      </c>
      <c r="AO520" s="85" t="s">
        <v>1235</v>
      </c>
      <c r="AP520" s="79" t="s">
        <v>176</v>
      </c>
      <c r="AQ520" s="79">
        <v>0</v>
      </c>
      <c r="AR520" s="79">
        <v>0</v>
      </c>
      <c r="AS520" s="79"/>
      <c r="AT520" s="79"/>
      <c r="AU520" s="79"/>
      <c r="AV520" s="79"/>
      <c r="AW520" s="79"/>
      <c r="AX520" s="79"/>
      <c r="AY520" s="79"/>
      <c r="AZ520" s="79"/>
      <c r="BA520">
        <v>70</v>
      </c>
      <c r="BB520" s="78" t="str">
        <f>REPLACE(INDEX(GroupVertices[Group],MATCH(Edges[[#This Row],[Vertex 1]],GroupVertices[Vertex],0)),1,1,"")</f>
        <v>1</v>
      </c>
      <c r="BC520" s="78" t="str">
        <f>REPLACE(INDEX(GroupVertices[Group],MATCH(Edges[[#This Row],[Vertex 2]],GroupVertices[Vertex],0)),1,1,"")</f>
        <v>1</v>
      </c>
      <c r="BD520" s="48">
        <v>0</v>
      </c>
      <c r="BE520" s="49">
        <v>0</v>
      </c>
      <c r="BF520" s="48">
        <v>0</v>
      </c>
      <c r="BG520" s="49">
        <v>0</v>
      </c>
      <c r="BH520" s="48">
        <v>0</v>
      </c>
      <c r="BI520" s="49">
        <v>0</v>
      </c>
      <c r="BJ520" s="48">
        <v>9</v>
      </c>
      <c r="BK520" s="49">
        <v>100</v>
      </c>
      <c r="BL520" s="48">
        <v>9</v>
      </c>
    </row>
    <row r="521" spans="1:64" ht="15">
      <c r="A521" s="64" t="s">
        <v>259</v>
      </c>
      <c r="B521" s="64" t="s">
        <v>259</v>
      </c>
      <c r="C521" s="65" t="s">
        <v>2935</v>
      </c>
      <c r="D521" s="66">
        <v>10</v>
      </c>
      <c r="E521" s="67" t="s">
        <v>136</v>
      </c>
      <c r="F521" s="68">
        <v>6</v>
      </c>
      <c r="G521" s="65"/>
      <c r="H521" s="69"/>
      <c r="I521" s="70"/>
      <c r="J521" s="70"/>
      <c r="K521" s="34" t="s">
        <v>65</v>
      </c>
      <c r="L521" s="77">
        <v>521</v>
      </c>
      <c r="M521" s="77"/>
      <c r="N521" s="72"/>
      <c r="O521" s="79" t="s">
        <v>176</v>
      </c>
      <c r="P521" s="81">
        <v>43600.23480324074</v>
      </c>
      <c r="Q521" s="79" t="s">
        <v>497</v>
      </c>
      <c r="R521" s="83" t="s">
        <v>550</v>
      </c>
      <c r="S521" s="79" t="s">
        <v>554</v>
      </c>
      <c r="T521" s="79" t="s">
        <v>642</v>
      </c>
      <c r="U521" s="79"/>
      <c r="V521" s="83" t="s">
        <v>749</v>
      </c>
      <c r="W521" s="81">
        <v>43600.23480324074</v>
      </c>
      <c r="X521" s="83" t="s">
        <v>995</v>
      </c>
      <c r="Y521" s="79"/>
      <c r="Z521" s="79"/>
      <c r="AA521" s="85" t="s">
        <v>1236</v>
      </c>
      <c r="AB521" s="79"/>
      <c r="AC521" s="79" t="b">
        <v>0</v>
      </c>
      <c r="AD521" s="79">
        <v>0</v>
      </c>
      <c r="AE521" s="85" t="s">
        <v>1243</v>
      </c>
      <c r="AF521" s="79" t="b">
        <v>0</v>
      </c>
      <c r="AG521" s="79" t="s">
        <v>1250</v>
      </c>
      <c r="AH521" s="79"/>
      <c r="AI521" s="85" t="s">
        <v>1243</v>
      </c>
      <c r="AJ521" s="79" t="b">
        <v>0</v>
      </c>
      <c r="AK521" s="79">
        <v>0</v>
      </c>
      <c r="AL521" s="85" t="s">
        <v>1243</v>
      </c>
      <c r="AM521" s="79" t="s">
        <v>1265</v>
      </c>
      <c r="AN521" s="79" t="b">
        <v>0</v>
      </c>
      <c r="AO521" s="85" t="s">
        <v>1236</v>
      </c>
      <c r="AP521" s="79" t="s">
        <v>176</v>
      </c>
      <c r="AQ521" s="79">
        <v>0</v>
      </c>
      <c r="AR521" s="79">
        <v>0</v>
      </c>
      <c r="AS521" s="79"/>
      <c r="AT521" s="79"/>
      <c r="AU521" s="79"/>
      <c r="AV521" s="79"/>
      <c r="AW521" s="79"/>
      <c r="AX521" s="79"/>
      <c r="AY521" s="79"/>
      <c r="AZ521" s="79"/>
      <c r="BA521">
        <v>70</v>
      </c>
      <c r="BB521" s="78" t="str">
        <f>REPLACE(INDEX(GroupVertices[Group],MATCH(Edges[[#This Row],[Vertex 1]],GroupVertices[Vertex],0)),1,1,"")</f>
        <v>1</v>
      </c>
      <c r="BC521" s="78" t="str">
        <f>REPLACE(INDEX(GroupVertices[Group],MATCH(Edges[[#This Row],[Vertex 2]],GroupVertices[Vertex],0)),1,1,"")</f>
        <v>1</v>
      </c>
      <c r="BD521" s="48">
        <v>0</v>
      </c>
      <c r="BE521" s="49">
        <v>0</v>
      </c>
      <c r="BF521" s="48">
        <v>0</v>
      </c>
      <c r="BG521" s="49">
        <v>0</v>
      </c>
      <c r="BH521" s="48">
        <v>0</v>
      </c>
      <c r="BI521" s="49">
        <v>0</v>
      </c>
      <c r="BJ521" s="48">
        <v>9</v>
      </c>
      <c r="BK521" s="49">
        <v>100</v>
      </c>
      <c r="BL521" s="48">
        <v>9</v>
      </c>
    </row>
    <row r="522" spans="1:64" ht="15">
      <c r="A522" s="64" t="s">
        <v>259</v>
      </c>
      <c r="B522" s="64" t="s">
        <v>259</v>
      </c>
      <c r="C522" s="65" t="s">
        <v>2935</v>
      </c>
      <c r="D522" s="66">
        <v>10</v>
      </c>
      <c r="E522" s="67" t="s">
        <v>136</v>
      </c>
      <c r="F522" s="68">
        <v>6</v>
      </c>
      <c r="G522" s="65"/>
      <c r="H522" s="69"/>
      <c r="I522" s="70"/>
      <c r="J522" s="70"/>
      <c r="K522" s="34" t="s">
        <v>65</v>
      </c>
      <c r="L522" s="77">
        <v>522</v>
      </c>
      <c r="M522" s="77"/>
      <c r="N522" s="72"/>
      <c r="O522" s="79" t="s">
        <v>176</v>
      </c>
      <c r="P522" s="81">
        <v>43600.47090277778</v>
      </c>
      <c r="Q522" s="79" t="s">
        <v>449</v>
      </c>
      <c r="R522" s="83" t="s">
        <v>532</v>
      </c>
      <c r="S522" s="79" t="s">
        <v>554</v>
      </c>
      <c r="T522" s="79" t="s">
        <v>631</v>
      </c>
      <c r="U522" s="79"/>
      <c r="V522" s="83" t="s">
        <v>749</v>
      </c>
      <c r="W522" s="81">
        <v>43600.47090277778</v>
      </c>
      <c r="X522" s="83" t="s">
        <v>996</v>
      </c>
      <c r="Y522" s="79"/>
      <c r="Z522" s="79"/>
      <c r="AA522" s="85" t="s">
        <v>1237</v>
      </c>
      <c r="AB522" s="79"/>
      <c r="AC522" s="79" t="b">
        <v>0</v>
      </c>
      <c r="AD522" s="79">
        <v>0</v>
      </c>
      <c r="AE522" s="85" t="s">
        <v>1243</v>
      </c>
      <c r="AF522" s="79" t="b">
        <v>0</v>
      </c>
      <c r="AG522" s="79" t="s">
        <v>1250</v>
      </c>
      <c r="AH522" s="79"/>
      <c r="AI522" s="85" t="s">
        <v>1243</v>
      </c>
      <c r="AJ522" s="79" t="b">
        <v>0</v>
      </c>
      <c r="AK522" s="79">
        <v>0</v>
      </c>
      <c r="AL522" s="85" t="s">
        <v>1243</v>
      </c>
      <c r="AM522" s="79" t="s">
        <v>1265</v>
      </c>
      <c r="AN522" s="79" t="b">
        <v>0</v>
      </c>
      <c r="AO522" s="85" t="s">
        <v>1237</v>
      </c>
      <c r="AP522" s="79" t="s">
        <v>176</v>
      </c>
      <c r="AQ522" s="79">
        <v>0</v>
      </c>
      <c r="AR522" s="79">
        <v>0</v>
      </c>
      <c r="AS522" s="79"/>
      <c r="AT522" s="79"/>
      <c r="AU522" s="79"/>
      <c r="AV522" s="79"/>
      <c r="AW522" s="79"/>
      <c r="AX522" s="79"/>
      <c r="AY522" s="79"/>
      <c r="AZ522" s="79"/>
      <c r="BA522">
        <v>70</v>
      </c>
      <c r="BB522" s="78" t="str">
        <f>REPLACE(INDEX(GroupVertices[Group],MATCH(Edges[[#This Row],[Vertex 1]],GroupVertices[Vertex],0)),1,1,"")</f>
        <v>1</v>
      </c>
      <c r="BC522" s="78" t="str">
        <f>REPLACE(INDEX(GroupVertices[Group],MATCH(Edges[[#This Row],[Vertex 2]],GroupVertices[Vertex],0)),1,1,"")</f>
        <v>1</v>
      </c>
      <c r="BD522" s="48">
        <v>0</v>
      </c>
      <c r="BE522" s="49">
        <v>0</v>
      </c>
      <c r="BF522" s="48">
        <v>0</v>
      </c>
      <c r="BG522" s="49">
        <v>0</v>
      </c>
      <c r="BH522" s="48">
        <v>0</v>
      </c>
      <c r="BI522" s="49">
        <v>0</v>
      </c>
      <c r="BJ522" s="48">
        <v>8</v>
      </c>
      <c r="BK522" s="49">
        <v>100</v>
      </c>
      <c r="BL522"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2"/>
    <dataValidation allowBlank="1" showErrorMessage="1" sqref="N2:N5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2"/>
    <dataValidation allowBlank="1" showInputMessage="1" promptTitle="Edge Color" prompt="To select an optional edge color, right-click and select Select Color on the right-click menu." sqref="C3:C522"/>
    <dataValidation allowBlank="1" showInputMessage="1" promptTitle="Edge Width" prompt="Enter an optional edge width between 1 and 10." errorTitle="Invalid Edge Width" error="The optional edge width must be a whole number between 1 and 10." sqref="D3:D522"/>
    <dataValidation allowBlank="1" showInputMessage="1" promptTitle="Edge Opacity" prompt="Enter an optional edge opacity between 0 (transparent) and 100 (opaque)." errorTitle="Invalid Edge Opacity" error="The optional edge opacity must be a whole number between 0 and 10." sqref="F3:F5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2">
      <formula1>ValidEdgeVisibilities</formula1>
    </dataValidation>
    <dataValidation allowBlank="1" showInputMessage="1" showErrorMessage="1" promptTitle="Vertex 1 Name" prompt="Enter the name of the edge's first vertex." sqref="A3:A522"/>
    <dataValidation allowBlank="1" showInputMessage="1" showErrorMessage="1" promptTitle="Vertex 2 Name" prompt="Enter the name of the edge's second vertex." sqref="B3:B522"/>
    <dataValidation allowBlank="1" showInputMessage="1" showErrorMessage="1" promptTitle="Edge Label" prompt="Enter an optional edge label." errorTitle="Invalid Edge Visibility" error="You have entered an unrecognized edge visibility.  Try selecting from the drop-down list instead." sqref="H3:H5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2"/>
  </dataValidations>
  <hyperlinks>
    <hyperlink ref="R3" r:id="rId1" display="https://vivianfrancos.com/aplicaciones-para-organizar-tu-evento/"/>
    <hyperlink ref="R4" r:id="rId2" display="https://vivianfrancos.com/aplicaciones-para-organizar-tu-evento/"/>
    <hyperlink ref="R7" r:id="rId3" display="https://vivianfrancos.com/como-impulsar-el-hashtag-de-su-evento/"/>
    <hyperlink ref="R14" r:id="rId4" display="https://ir.shareaholic.com/e?a=1&amp;u=https://vivianfrancos.com/ekhuelva19-la-marca-personal-es-lo-mas-importante-para-triunfar/%3Futm_campaign%3Dshareaholic%26utm_medium%3Dtwitter%26utm_source%3Dsocialnetwork&amp;r=1"/>
    <hyperlink ref="R21" r:id="rId5" display="https://vivianfrancos.com/principales-cuentas-twitter-para-buscar-empleo-con-hashtag/"/>
    <hyperlink ref="R63" r:id="rId6" display="https://ir.shareaholic.com/e?a=1&amp;u=https://vivianfrancos.com/granadaesmkt-x-congreso-internacional-de-marketing-de-marketerosnocturnos/%3Futm_campaign%3Dshareaholic%26utm_medium%3Dtwitter%26utm_source%3Dsocialnetwork&amp;r=1"/>
    <hyperlink ref="R66" r:id="rId7" display="http://bit.ly/2JXZJOd"/>
    <hyperlink ref="R67" r:id="rId8" display="http://bit.ly/2qI2A1z"/>
    <hyperlink ref="R68" r:id="rId9" display="http://bit.ly/2qI2A1z"/>
    <hyperlink ref="R69" r:id="rId10" display="http://bit.ly/2JXZJOd"/>
    <hyperlink ref="R70" r:id="rId11" display="http://bit.ly/2JXZJOd"/>
    <hyperlink ref="R71" r:id="rId12" display="http://bit.ly/2qI2A1z"/>
    <hyperlink ref="R72" r:id="rId13" display="http://bit.ly/2qI2A1z"/>
    <hyperlink ref="R73" r:id="rId14" display="http://bit.ly/2JXZJOd"/>
    <hyperlink ref="R74" r:id="rId15" display="http://bit.ly/2JXZJOd"/>
    <hyperlink ref="R75" r:id="rId16" display="http://bit.ly/2qI2A1z"/>
    <hyperlink ref="R76" r:id="rId17" display="http://bit.ly/2qI2A1z"/>
    <hyperlink ref="R77" r:id="rId18" display="http://bit.ly/2JXZJOd"/>
    <hyperlink ref="R78" r:id="rId19" display="http://bit.ly/2JXZJOd"/>
    <hyperlink ref="R79" r:id="rId20" display="http://bit.ly/2qI2A1z"/>
    <hyperlink ref="R80" r:id="rId21" display="http://bit.ly/2qI2A1z"/>
    <hyperlink ref="R81" r:id="rId22" display="http://bit.ly/2JXZJOd"/>
    <hyperlink ref="R82" r:id="rId23" display="http://bit.ly/2JXZJOd"/>
    <hyperlink ref="R83" r:id="rId24" display="http://bit.ly/2qI2A1z"/>
    <hyperlink ref="R84" r:id="rId25" display="http://bit.ly/2qI2A1z"/>
    <hyperlink ref="R85" r:id="rId26" display="http://bit.ly/2JXZJOd"/>
    <hyperlink ref="R148" r:id="rId27" display="https://twitter.com/awscloud_es/status/1125294908166819840"/>
    <hyperlink ref="R149" r:id="rId28" display="https://twitter.com/awscloud_es/status/1125294908166819840"/>
    <hyperlink ref="R159" r:id="rId29" display="https://vivianfrancos.com/metricas-lanzamiento-mundial-honor10-by-metricool/"/>
    <hyperlink ref="R160" r:id="rId30" display="https://vivianfrancos.com/metricas-lanzamiento-mundial-honor10-by-metricool/"/>
    <hyperlink ref="R161" r:id="rId31" display="https://vivianfrancos.com/unpacked-gran-evento-de-samsung/"/>
    <hyperlink ref="R162" r:id="rId32" display="https://vivianfrancos.com/unpacked-gran-evento-de-samsung/"/>
    <hyperlink ref="R163" r:id="rId33" display="https://vivianfrancos.com/unpacked-gran-evento-de-samsung/"/>
    <hyperlink ref="R164" r:id="rId34" display="https://vivianfrancos.com/unpacked-gran-evento-de-samsung/"/>
    <hyperlink ref="R165" r:id="rId35" display="https://vivianfrancos.com/unpacked-gran-evento-de-samsung/"/>
    <hyperlink ref="R166" r:id="rId36" display="https://vivianfrancos.com/unpacked-gran-evento-de-samsung/"/>
    <hyperlink ref="R168" r:id="rId37" display="https://vivianfrancos.com/unpacked-gran-evento-de-samsung/"/>
    <hyperlink ref="R169" r:id="rId38" display="https://vivianfrancos.com/unpacked-gran-evento-de-samsung/"/>
    <hyperlink ref="R170" r:id="rId39" display="https://vivianfrancos.com/unpacked-gran-evento-de-samsung/"/>
    <hyperlink ref="R171" r:id="rId40" display="https://vivianfrancos.com/unpacked-gran-evento-de-samsung/"/>
    <hyperlink ref="R172" r:id="rId41" display="https://vivianfrancos.com/unpacked-gran-evento-de-samsung/"/>
    <hyperlink ref="R173" r:id="rId42" display="https://vivianfrancos.com/unpacked-gran-evento-de-samsung/"/>
    <hyperlink ref="R174" r:id="rId43" display="https://vivianfrancos.com/unpacked-gran-evento-de-samsung/"/>
    <hyperlink ref="R175" r:id="rId44" display="https://vivianfrancos.com/unpacked-gran-evento-de-samsung/"/>
    <hyperlink ref="R198" r:id="rId45" display="https://twitter.com/raykolorenzo/status/1127140997886951424"/>
    <hyperlink ref="R260" r:id="rId46" display="https://twitter.com/raykolorenzo/status/1127140997886951424"/>
    <hyperlink ref="R306" r:id="rId47" display="https://twitter.com/raykolorenzo/status/1127140997886951424"/>
    <hyperlink ref="R343" r:id="rId48" display="http://vivianfrancos.com/social-media-marketing-world-smmw19/"/>
    <hyperlink ref="R344" r:id="rId49" display="http://vivianfrancos.com/social-media-marketing-world-smmw19/"/>
    <hyperlink ref="R345" r:id="rId50" display="http://vivianfrancos.com/social-media-marketing-world-smmw19/"/>
    <hyperlink ref="R346" r:id="rId51" display="http://vivianfrancos.com/social-media-marketing-world-smmw19/"/>
    <hyperlink ref="R347" r:id="rId52" display="http://vivianfrancos.com/social-media-marketing-world-smmw19/"/>
    <hyperlink ref="R348" r:id="rId53" display="http://vivianfrancos.com/social-media-marketing-world-smmw19/"/>
    <hyperlink ref="R349" r:id="rId54" display="http://vivianfrancos.com/social-media-marketing-world-smmw19/"/>
    <hyperlink ref="R350" r:id="rId55" display="http://vivianfrancos.com/social-media-marketing-world-smmw19/"/>
    <hyperlink ref="R351" r:id="rId56" display="http://vivianfrancos.com/social-media-marketing-world-smmw19/"/>
    <hyperlink ref="R352" r:id="rId57" display="http://vivianfrancos.com/social-media-marketing-world-smmw19/"/>
    <hyperlink ref="R353" r:id="rId58" display="http://vivianfrancos.com/social-media-marketing-world-smmw19/"/>
    <hyperlink ref="R354" r:id="rId59" display="http://vivianfrancos.com/social-media-marketing-world-smmw19/"/>
    <hyperlink ref="R355" r:id="rId60" display="http://vivianfrancos.com/social-media-marketing-world-smmw19/"/>
    <hyperlink ref="R356" r:id="rId61" display="http://vivianfrancos.com/social-media-marketing-world-smmw19/"/>
    <hyperlink ref="R357" r:id="rId62" display="http://vivianfrancos.com/social-media-marketing-world-smmw19/"/>
    <hyperlink ref="R358" r:id="rId63" display="http://vivianfrancos.com/social-media-marketing-world-smmw19/"/>
    <hyperlink ref="R359" r:id="rId64" display="https://vivianfrancos.com/metricas-de-cebit18-alcanzan-mas-de-800-visitas/"/>
    <hyperlink ref="R360" r:id="rId65" display="https://vivianfrancos.com/metricas-de-cebit18-alcanzan-mas-de-800-visitas/"/>
    <hyperlink ref="R361" r:id="rId66" display="https://vivianfrancos.com/lo-mejor-de-des2018-digital-business-world-congress/"/>
    <hyperlink ref="R362" r:id="rId67" display="https://vivianfrancos.com/lo-mejor-de-des2018-digital-business-world-congress/"/>
    <hyperlink ref="R363" r:id="rId68" display="https://vivianfrancos.com/lo-mejor-de-des2018-digital-business-world-congress/"/>
    <hyperlink ref="R364" r:id="rId69" display="https://vivianfrancos.com/lo-mejor-de-des2018-digital-business-world-congress/"/>
    <hyperlink ref="R365" r:id="rId70" display="https://vivianfrancos.com/informe-del-impacto-en-twitter-de-la-ix-semana-de-las-redes-sociales-y-la-comunicacion-redessocialescyl/"/>
    <hyperlink ref="R366" r:id="rId71" display="https://vivianfrancos.com/informe-del-impacto-en-twitter-de-la-ix-semana-de-las-redes-sociales-y-la-comunicacion-redessocialescyl/"/>
    <hyperlink ref="R370" r:id="rId72" display="https://vivianfrancos.com/lo-mejor-de-des2018-digital-business-world-congress/"/>
    <hyperlink ref="R371" r:id="rId73" display="https://vivianfrancos.com/lo-mejor-de-des2018-digital-business-world-congress/"/>
    <hyperlink ref="R372" r:id="rId74" display="https://vivianfrancos.com/lo-mejor-de-des2018-digital-business-world-congress/"/>
    <hyperlink ref="R373" r:id="rId75" display="https://vivianfrancos.com/lo-mejor-de-des2018-digital-business-world-congress/"/>
    <hyperlink ref="R377" r:id="rId76" display="https://vivianfrancos.com/metricas-eventos-hemesic/"/>
    <hyperlink ref="R378" r:id="rId77" display="https://vivianfrancos.com/metricas-eventos-hemesic/"/>
    <hyperlink ref="R379" r:id="rId78" display="https://vivianfrancos.com/estrategias-para-buscar-empleo-con-una-combinacion-de-hashtags/"/>
    <hyperlink ref="R380" r:id="rId79" display="https://vivianfrancos.com/estrategias-para-buscar-empleo-con-una-combinacion-de-hashtags/"/>
    <hyperlink ref="R381" r:id="rId80" display="https://vivianfrancos.com/ganar-confianza-para-vender-online-ecommerce/"/>
    <hyperlink ref="R382" r:id="rId81" display="https://vivianfrancos.com/ganar-confianza-para-vender-online-ecommerce/"/>
    <hyperlink ref="R383" r:id="rId82" display="http://www.cuatromedios.com.ar/articulo/tecnologia-y-ciencia/especialista-seohashtag-vivian-francos-colabora-estrategia-digital-4medios/20180711095705002583.html"/>
    <hyperlink ref="R384" r:id="rId83" display="http://www.cuatromedios.com.ar/articulo/tecnologia-y-ciencia/especialista-seohashtag-vivian-francos-colabora-estrategia-digital-4medios/20180711095705002583.html"/>
    <hyperlink ref="R385" r:id="rId84" display="http://www.cuatromedios.com.ar/articulo/tecnologia-y-ciencia/especialista-seohashtag-vivian-francos-colabora-estrategia-digital-4medios/20180711095705002583.html"/>
    <hyperlink ref="R388" r:id="rId85" display="http://bit.ly/2qI2A1z"/>
    <hyperlink ref="R389" r:id="rId86" display="http://lb.benchmarkemail.com/listbuilder/signupnew?om9I%252B75JX6EpQP8Nx3GRgf5pwVnAjsSIsJ07ygDegxQQ9amXwphcsjfHHgwq1mA1"/>
    <hyperlink ref="R390" r:id="rId87" display="http://bit.ly/2qI2A1z"/>
    <hyperlink ref="R391" r:id="rId88" display="http://lb.benchmarkemail.com/listbuilder/signupnew?om9I%252B75JX6EpQP8Nx3GRgf5pwVnAjsSIsJ07ygDegxQQ9amXwphcsjfHHgwq1mA1"/>
    <hyperlink ref="R392" r:id="rId89" display="http://bit.ly/2qI2A1z"/>
    <hyperlink ref="R397" r:id="rId90" display="http://bit.ly/2qI2A1z"/>
    <hyperlink ref="R398" r:id="rId91" display="http://lb.benchmarkemail.com/listbuilder/signupnew?om9I%252B75JX6EpQP8Nx3GRgf5pwVnAjsSIsJ07ygDegxQQ9amXwphcsjfHHgwq1mA1"/>
    <hyperlink ref="R399" r:id="rId92" display="http://bit.ly/2qI2A1z"/>
    <hyperlink ref="R400" r:id="rId93" display="http://lb.benchmarkemail.com/listbuilder/signupnew?om9I%252B75JX6EpQP8Nx3GRgf5pwVnAjsSIsJ07ygDegxQQ9amXwphcsjfHHgwq1mA1"/>
    <hyperlink ref="R401" r:id="rId94" display="http://bit.ly/2qI2A1z"/>
    <hyperlink ref="R404" r:id="rId95" display="https://vivianfrancos.com/b2bsalescongress-segunda-edicion/"/>
    <hyperlink ref="R405" r:id="rId96" display="https://vivianfrancos.com/b2bsalescongress-segunda-edicion/"/>
    <hyperlink ref="R406" r:id="rId97" display="https://vivianfrancos.com/b2bsalescongress-segunda-edicion/"/>
    <hyperlink ref="R407" r:id="rId98" display="https://vivianfrancos.com/b2bsalescongress-segunda-edicion/"/>
    <hyperlink ref="R435" r:id="rId99" display="http://metricool.com/es"/>
    <hyperlink ref="R448" r:id="rId100" display="https://vivianfrancos.com/a-la-espera-del-dsmvalencia-comparto-metricas-dsm18-dsm2018/"/>
    <hyperlink ref="R449" r:id="rId101" display="https://vivianfrancos.com/a-la-espera-del-dsmvalencia-comparto-metricas-dsm18-dsm2018/"/>
    <hyperlink ref="R452" r:id="rId102" display="https://vivianfrancos.com/a-la-espera-del-dsmvalencia-comparto-metricas-dsm18-dsm2018/"/>
    <hyperlink ref="R454" r:id="rId103" display="https://vivianfrancos.com/el-hashtag-como-termometro-politico-antes-de-las-elecciones-en-espana/"/>
    <hyperlink ref="R455" r:id="rId104" display="http://bit.ly/2JXZJOd"/>
    <hyperlink ref="R456" r:id="rId105" display="https://vivianfrancos.com/usar-hashtags-para-crear-temas-de-conversacion-en-grupos-abiertos-usando-los-hilos-de-twitter/"/>
    <hyperlink ref="R457" r:id="rId106" display="https://vivianfrancos.com/usar-hashtags-para-crear-temas-de-conversacion-en-grupos-abiertos-usando-los-hilos-de-twitter/"/>
    <hyperlink ref="R458" r:id="rId107" display="https://www.youtube.com/channel/UCT2t7sQp0Qyi9dxuckjOWAw?sub_confirmation=1"/>
    <hyperlink ref="R459" r:id="rId108" display="https://vivianfrancos.com/los-hashtags-grande-aliados-de-la-marca-y-enemigos-de-la-mala-reputacion-en-twitter/"/>
    <hyperlink ref="R460" r:id="rId109" display="https://vivianfrancos.com/la-fragilidad-de-la-reputacion-digital-en-la-era-del-hashtag/"/>
    <hyperlink ref="R461" r:id="rId110" display="https://vivianfrancos.com/aplicaciones-para-organizar-tu-evento/"/>
    <hyperlink ref="R462" r:id="rId111" display="https://vivianfrancos.com/promarketingday-2019-conoce-todas-sus-metricas/"/>
    <hyperlink ref="R463" r:id="rId112" display="https://vivianfrancos.com/como-impulsar-el-hashtag-de-su-evento/"/>
    <hyperlink ref="R464" r:id="rId113" display="https://vivianfrancos.com/the-hashtag-power-10-recomendaciones-antes-de-presionar-la-tecla/"/>
    <hyperlink ref="R465" r:id="rId114" display="http://bit.ly/2JXZJOd"/>
    <hyperlink ref="R466" r:id="rId115" display="https://vivianfrancos.com/hashtags-una-guia-para-principiantes-y-como-usarlos-eficazmente/"/>
    <hyperlink ref="R467" r:id="rId116" display="https://www.youtube.com/channel/UCT2t7sQp0Qyi9dxuckjOWAw?sub_confirmation=1"/>
    <hyperlink ref="R468" r:id="rId117" display="https://vivianfrancos.com/mas-consejos-para-hashtags-que-conviertan/"/>
    <hyperlink ref="R469" r:id="rId118" display="https://vivianfrancos.com/la-combinacion-perfecta-hashtag-para-las-ecommerce/"/>
    <hyperlink ref="R470" r:id="rId119" display="https://vivianfrancos.com/hashtag-games-sigue-los-juegos-por-su-hashtag/"/>
    <hyperlink ref="R471" r:id="rId120" display="https://vivianfrancos.com/ganar-confianza-para-vender-online-ecommerce/"/>
    <hyperlink ref="R472" r:id="rId121" display="https://vivianfrancos.com/hashtags-en-facebook-lo-confirmo-son-realmente-necesarios/"/>
    <hyperlink ref="R473" r:id="rId122" display="https://vivianfrancos.com/el-hashtag-como-termometro-politico-antes-de-las-elecciones-en-espana/"/>
    <hyperlink ref="R474" r:id="rId123" display="https://vivianfrancos.com/usar-hashtags-para-crear-temas-de-conversacion-en-grupos-abiertos-usando-los-hilos-de-twitter/"/>
    <hyperlink ref="R475" r:id="rId124" display="https://vivianfrancos.com/como-registrar-un-hashtag-para-fortalecer-su-marca/"/>
    <hyperlink ref="R476" r:id="rId125" display="https://vivianfrancos.com/los-hashtags-grande-aliados-de-la-marca-y-enemigos-de-la-mala-reputacion-en-twitter/"/>
    <hyperlink ref="R477" r:id="rId126" display="https://vivianfrancos.com/la-fragilidad-de-la-reputacion-digital-en-la-era-del-hashtag/"/>
    <hyperlink ref="R478" r:id="rId127" display="https://vivianfrancos.com/principales-cuentas-twitter-para-buscar-empleo-con-hashtag/"/>
    <hyperlink ref="R479" r:id="rId128" display="https://vivianfrancos.com/promarketingday-2019-conoce-todas-sus-metricas/"/>
    <hyperlink ref="R480" r:id="rId129" display="https://vivianfrancos.com/the-hashtag-power-10-recomendaciones-antes-de-presionar-la-tecla/"/>
    <hyperlink ref="R481" r:id="rId130" display="https://vivianfrancos.com/hashtags-una-guia-para-principiantes-y-como-usarlos-eficazmente/"/>
    <hyperlink ref="R483" r:id="rId131" display="https://vivianfrancos.com/hugbcn-metricas-evento-by-metricool/"/>
    <hyperlink ref="R484" r:id="rId132" display="https://vivianfrancos.com/hashtag-games-sigue-los-juegos-por-su-hashtag/"/>
    <hyperlink ref="R485" r:id="rId133" display="https://vivianfrancos.com/hashtags-en-facebook-lo-confirmo-son-realmente-necesarios/"/>
    <hyperlink ref="R486" r:id="rId134" display="https://vivianfrancos.com/como-registrar-un-hashtag-para-fortalecer-su-marca/"/>
    <hyperlink ref="R487" r:id="rId135" display="https://vivianfrancos.com/principales-cuentas-twitter-para-buscar-empleo-con-hashtag/"/>
    <hyperlink ref="R488" r:id="rId136" display="https://www.youtube.com/watch?v=YBP1pTSHZuE&amp;t=4s"/>
    <hyperlink ref="R489" r:id="rId137" display="http://bit.ly/2JXZJOd"/>
    <hyperlink ref="R490" r:id="rId138" display="https://vivianfrancos.com/fechas-y-metricas-de-eventos-seohashtag/"/>
    <hyperlink ref="R491" r:id="rId139" display="https://www.youtube.com/channel/UCT2t7sQp0Qyi9dxuckjOWAw?sub_confirmation=1"/>
    <hyperlink ref="R492" r:id="rId140" display="https://vivianfrancos.com/hashtag-y-eventos-online-la-formula-del-exito-para-tu-marca/"/>
    <hyperlink ref="R493" r:id="rId141" display="https://vivianfrancos.com/"/>
    <hyperlink ref="R494" r:id="rId142" display="https://vivianfrancos.com/como-los-hashtags-en-tu-descripcion-de-youtube-mejoran-tu-visibilidad/"/>
    <hyperlink ref="R495" r:id="rId143" display="https://www.lavanguardia.com/tecnologia/internet/20190425/461858689796/mark-zuckerberg-facebook-usuarios-millones-video-seo-ext.html"/>
    <hyperlink ref="R496" r:id="rId144" display="https://vivianfrancos.com/25-acciones-para-posicionar-el-hashtag-de-tu-evento/"/>
    <hyperlink ref="R497" r:id="rId145" display="https://vivianfrancos.com/hashtag-y-eventos-online-la-formula-del-exito-para-tu-marca/"/>
    <hyperlink ref="R498" r:id="rId146" display="http://bit.ly/2JXZJOd"/>
    <hyperlink ref="R499" r:id="rId147" display="https://vivianfrancos.com/"/>
    <hyperlink ref="R500" r:id="rId148" display="https://www.youtube.com/channel/UCT2t7sQp0Qyi9dxuckjOWAw?sub_confirmation=1"/>
    <hyperlink ref="R501" r:id="rId149" display="https://vivianfrancos.com/como-convertir-las-impresiones-en-profit-desde-seohashtag/"/>
    <hyperlink ref="R502" r:id="rId150" display="https://vivianfrancos.com/como-los-hashtags-en-youtube-mejoran-tu-visibilidad/"/>
    <hyperlink ref="R503" r:id="rId151" display="https://vivianfrancos.com/msignite-con-metricas-infinitas/"/>
    <hyperlink ref="R504" r:id="rId152" display="https://vivianfrancos.com/25-acciones-para-posicionar-el-hashtag-de-tu-evento/"/>
    <hyperlink ref="R505" r:id="rId153" display="https://vivianfrancos.com/consejos-para-usar-hashtags-al-publicar-articulos-en-linkedin/"/>
    <hyperlink ref="R506" r:id="rId154" display="https://vivianfrancos.com/infoproducto-de-0-cero-a-202-000-impresiones-en-24-horas/"/>
    <hyperlink ref="R507" r:id="rId155" display="https://vivianfrancos.com/los-e-sports-ya-usan-hashtag-para-atraer-mayores-audiencias/"/>
    <hyperlink ref="R508" r:id="rId156" display="https://vivianfrancos.com/usar-hashtags-para-crear-temas-de-conversacion-en-grupos-abiertos-usando-los-hilos-de-twitter/"/>
    <hyperlink ref="R509" r:id="rId157" display="https://vivianfrancos.com/como-convertir-las-impresiones-en-profit-desde-seohashtag/"/>
    <hyperlink ref="R510" r:id="rId158" display="https://vivianfrancos.com/msignite-con-metricas-infinitas/"/>
    <hyperlink ref="R511" r:id="rId159" display="http://bit.ly/2JXZJOd"/>
    <hyperlink ref="R512" r:id="rId160" display="https://vivianfrancos.com/consejos-para-usar-hashtags-al-publicar-articulos-en-linkedin/"/>
    <hyperlink ref="R513" r:id="rId161" display="https://vivianfrancos.com/aplicaciones-para-organizar-tu-evento/"/>
    <hyperlink ref="R514" r:id="rId162" display="https://www.20minutos.es/noticia/3639672/0/vulnerabilidad-whatsapp-software-espia-spyware-llamadas/?utm_source=twitter.com&amp;utm_medium=smm&amp;utm_campaign=noticias"/>
    <hyperlink ref="R515" r:id="rId163" display="https://vivianfrancos.com/como-impulsar-el-hashtag-de-su-evento/"/>
    <hyperlink ref="R516" r:id="rId164" display="https://elpais.com/tecnologia/2019/05/14/actualidad/1557840403_890898.html?id_externo_rsoc=TW_CM_TEC"/>
    <hyperlink ref="R518" r:id="rId165" display="https://www.youtube.com/channel/UCT2t7sQp0Qyi9dxuckjOWAw?sub_confirmation=1"/>
    <hyperlink ref="R519" r:id="rId166" display="https://vivianfrancos.com/infoproducto-de-0-cero-a-202-000-impresiones-en-24-horas/"/>
    <hyperlink ref="R520" r:id="rId167" display="https://vivianfrancos.com/mas-consejos-para-hashtags-que-conviertan/"/>
    <hyperlink ref="R521" r:id="rId168" display="https://vivianfrancos.com/los-e-sports-ya-usan-hashtag-para-atraer-mayores-audiencias/"/>
    <hyperlink ref="R522" r:id="rId169" display="https://vivianfrancos.com/la-combinacion-perfecta-hashtag-para-las-ecommerce/"/>
    <hyperlink ref="U66" r:id="rId170" display="https://pbs.twimg.com/media/D55l1EYXkAA6nlO.jpg"/>
    <hyperlink ref="U67" r:id="rId171" display="https://pbs.twimg.com/media/D564OhyXsAAsGNg.jpg"/>
    <hyperlink ref="U68" r:id="rId172" display="https://pbs.twimg.com/media/D564OhyXsAAsGNg.jpg"/>
    <hyperlink ref="U69" r:id="rId173" display="https://pbs.twimg.com/media/D58Kn75W4AEfuun.jpg"/>
    <hyperlink ref="U70" r:id="rId174" display="https://pbs.twimg.com/media/D6BUNsVW4AAFJNh.jpg"/>
    <hyperlink ref="U71" r:id="rId175" display="https://pbs.twimg.com/media/D6D5AmiW0AcBsyi.jpg"/>
    <hyperlink ref="U72" r:id="rId176" display="https://pbs.twimg.com/media/D6D5AmiW0AcBsyi.jpg"/>
    <hyperlink ref="U73" r:id="rId177" display="https://pbs.twimg.com/media/D6EUebfWkAAhXUU.jpg"/>
    <hyperlink ref="U74" r:id="rId178" display="https://pbs.twimg.com/media/D6JeEGsXsAM2J29.jpg"/>
    <hyperlink ref="U75" r:id="rId179" display="https://pbs.twimg.com/media/D6LnZPoU8AAGUY8.jpg"/>
    <hyperlink ref="U76" r:id="rId180" display="https://pbs.twimg.com/media/D6LnZPoU8AAGUY8.jpg"/>
    <hyperlink ref="U77" r:id="rId181" display="https://pbs.twimg.com/media/D6MeU32UEAA8n-P.jpg"/>
    <hyperlink ref="U78" r:id="rId182" display="https://pbs.twimg.com/media/D6Rn6iqXsAAz71B.jpg"/>
    <hyperlink ref="U79" r:id="rId183" display="https://pbs.twimg.com/media/D6TxPpyXsAUJnl_.jpg"/>
    <hyperlink ref="U80" r:id="rId184" display="https://pbs.twimg.com/media/D6TxPpyXsAUJnl_.jpg"/>
    <hyperlink ref="U81" r:id="rId185" display="https://pbs.twimg.com/media/D6UoLScW4AATLUV.jpg"/>
    <hyperlink ref="U82" r:id="rId186" display="https://pbs.twimg.com/media/D6ZxxeRX4AAGady.jpg"/>
    <hyperlink ref="U83" r:id="rId187" display="https://pbs.twimg.com/media/D6b7GNdW4AA1d4Y.jpg"/>
    <hyperlink ref="U84" r:id="rId188" display="https://pbs.twimg.com/media/D6b7GNdW4AA1d4Y.jpg"/>
    <hyperlink ref="U85" r:id="rId189" display="https://pbs.twimg.com/media/D6do9WVW4AAehxe.jpg"/>
    <hyperlink ref="U151" r:id="rId190" display="https://pbs.twimg.com/tweet_video_thumb/D6C1RxnXsAAHZZJ.jpg"/>
    <hyperlink ref="U176" r:id="rId191" display="https://pbs.twimg.com/ext_tw_video_thumb/1127255833602068480/pu/img/d7sstgtDJYHMYmPE.jpg"/>
    <hyperlink ref="U177" r:id="rId192" display="https://pbs.twimg.com/media/D6TSwxGW4AAZTnm.jpg"/>
    <hyperlink ref="U184" r:id="rId193" display="https://pbs.twimg.com/ext_tw_video_thumb/1127255833602068480/pu/img/d7sstgtDJYHMYmPE.jpg"/>
    <hyperlink ref="U185" r:id="rId194" display="https://pbs.twimg.com/media/D6TSwxGW4AAZTnm.jpg"/>
    <hyperlink ref="U186" r:id="rId195" display="https://pbs.twimg.com/tweet_video_thumb/D6SH5PDWwAA1kzm.jpg"/>
    <hyperlink ref="U187" r:id="rId196" display="https://pbs.twimg.com/ext_tw_video_thumb/1127255833602068480/pu/img/d7sstgtDJYHMYmPE.jpg"/>
    <hyperlink ref="U188" r:id="rId197" display="https://pbs.twimg.com/media/D6TSwxGW4AAZTnm.jpg"/>
    <hyperlink ref="U189" r:id="rId198" display="https://pbs.twimg.com/ext_tw_video_thumb/1127255833602068480/pu/img/d7sstgtDJYHMYmPE.jpg"/>
    <hyperlink ref="U190" r:id="rId199" display="https://pbs.twimg.com/media/D6TSwxGW4AAZTnm.jpg"/>
    <hyperlink ref="U199" r:id="rId200" display="https://pbs.twimg.com/ext_tw_video_thumb/1127151073280630784/pu/img/TM6ajrkurDh_IpPr.jpg"/>
    <hyperlink ref="U200" r:id="rId201" display="https://pbs.twimg.com/tweet_video_thumb/D6R2CdKXoAMVaf8.jpg"/>
    <hyperlink ref="U201" r:id="rId202" display="https://pbs.twimg.com/tweet_video_thumb/D6SH5PDWwAA1kzm.jpg"/>
    <hyperlink ref="U202" r:id="rId203" display="https://pbs.twimg.com/ext_tw_video_thumb/1127201419667345408/pu/img/-snxRbQQKcqYRMHT.jpg"/>
    <hyperlink ref="U203" r:id="rId204" display="https://pbs.twimg.com/ext_tw_video_thumb/1127255833602068480/pu/img/d7sstgtDJYHMYmPE.jpg"/>
    <hyperlink ref="U204" r:id="rId205" display="https://pbs.twimg.com/media/D6TSwxGW4AAZTnm.jpg"/>
    <hyperlink ref="U205" r:id="rId206" display="https://pbs.twimg.com/ext_tw_video_thumb/1127255833602068480/pu/img/d7sstgtDJYHMYmPE.jpg"/>
    <hyperlink ref="U206" r:id="rId207" display="https://pbs.twimg.com/media/D6TSwxGW4AAZTnm.jpg"/>
    <hyperlink ref="U214" r:id="rId208" display="https://pbs.twimg.com/ext_tw_video_thumb/1127255833602068480/pu/img/d7sstgtDJYHMYmPE.jpg"/>
    <hyperlink ref="U215" r:id="rId209" display="https://pbs.twimg.com/media/D6TSwxGW4AAZTnm.jpg"/>
    <hyperlink ref="U225" r:id="rId210" display="https://pbs.twimg.com/media/D6TTDJZWkAEi4GT.jpg"/>
    <hyperlink ref="U228" r:id="rId211" display="https://pbs.twimg.com/media/D6TTDJZWkAEi4GT.jpg"/>
    <hyperlink ref="U229" r:id="rId212" display="https://pbs.twimg.com/ext_tw_video_thumb/1127255833602068480/pu/img/d7sstgtDJYHMYmPE.jpg"/>
    <hyperlink ref="U230" r:id="rId213" display="https://pbs.twimg.com/media/D6TSwxGW4AAZTnm.jpg"/>
    <hyperlink ref="U231" r:id="rId214" display="https://pbs.twimg.com/media/D6TTDJZWkAEi4GT.jpg"/>
    <hyperlink ref="U232" r:id="rId215" display="https://pbs.twimg.com/ext_tw_video_thumb/1127255833602068480/pu/img/d7sstgtDJYHMYmPE.jpg"/>
    <hyperlink ref="U233" r:id="rId216" display="https://pbs.twimg.com/media/D6TSwxGW4AAZTnm.jpg"/>
    <hyperlink ref="U234" r:id="rId217" display="https://pbs.twimg.com/media/D6TTDJZWkAEi4GT.jpg"/>
    <hyperlink ref="U261" r:id="rId218" display="https://pbs.twimg.com/tweet_video_thumb/D6R2CdKXoAMVaf8.jpg"/>
    <hyperlink ref="U262" r:id="rId219" display="https://pbs.twimg.com/tweet_video_thumb/D6SH5PDWwAA1kzm.jpg"/>
    <hyperlink ref="U263" r:id="rId220" display="https://pbs.twimg.com/ext_tw_video_thumb/1127201419667345408/pu/img/-snxRbQQKcqYRMHT.jpg"/>
    <hyperlink ref="U264" r:id="rId221" display="https://pbs.twimg.com/ext_tw_video_thumb/1127255833602068480/pu/img/d7sstgtDJYHMYmPE.jpg"/>
    <hyperlink ref="U265" r:id="rId222" display="https://pbs.twimg.com/media/D6TSwxGW4AAZTnm.jpg"/>
    <hyperlink ref="U266" r:id="rId223" display="https://pbs.twimg.com/media/D6TTDJZWkAEi4GT.jpg"/>
    <hyperlink ref="U269" r:id="rId224" display="https://pbs.twimg.com/media/D6SYHvgXsAIcxXb.jpg"/>
    <hyperlink ref="U270" r:id="rId225" display="https://pbs.twimg.com/media/D6SYHvgXsAIcxXb.jpg"/>
    <hyperlink ref="U277" r:id="rId226" display="https://pbs.twimg.com/media/D6TTDJZWkAEi4GT.jpg"/>
    <hyperlink ref="U281" r:id="rId227" display="https://pbs.twimg.com/media/D6TTDJZWkAEi4GT.jpg"/>
    <hyperlink ref="U290" r:id="rId228" display="https://pbs.twimg.com/media/D6SYHvgXsAIcxXb.jpg"/>
    <hyperlink ref="U305" r:id="rId229" display="https://pbs.twimg.com/tweet_video_thumb/D6RoCn7W4AERoiU.jpg"/>
    <hyperlink ref="U307" r:id="rId230" display="https://pbs.twimg.com/ext_tw_video_thumb/1127151073280630784/pu/img/TM6ajrkurDh_IpPr.jpg"/>
    <hyperlink ref="U308" r:id="rId231" display="https://pbs.twimg.com/tweet_video_thumb/D6R2CdKXoAMVaf8.jpg"/>
    <hyperlink ref="U309" r:id="rId232" display="https://pbs.twimg.com/media/D6R_bJEWAAERYxL.jpg"/>
    <hyperlink ref="U310" r:id="rId233" display="https://pbs.twimg.com/tweet_video_thumb/D6SH5PDWwAA1kzm.jpg"/>
    <hyperlink ref="U311" r:id="rId234" display="https://pbs.twimg.com/media/D6SYHvgXsAIcxXb.jpg"/>
    <hyperlink ref="U312" r:id="rId235" display="https://pbs.twimg.com/ext_tw_video_thumb/1127201419667345408/pu/img/-snxRbQQKcqYRMHT.jpg"/>
    <hyperlink ref="U313" r:id="rId236" display="https://pbs.twimg.com/ext_tw_video_thumb/1127255833602068480/pu/img/d7sstgtDJYHMYmPE.jpg"/>
    <hyperlink ref="U314" r:id="rId237" display="https://pbs.twimg.com/media/D6TSwxGW4AAZTnm.jpg"/>
    <hyperlink ref="U315" r:id="rId238" display="https://pbs.twimg.com/media/D6TTDJZWkAEi4GT.jpg"/>
    <hyperlink ref="U320" r:id="rId239" display="https://pbs.twimg.com/media/D6TTDJZWkAEi4GT.jpg"/>
    <hyperlink ref="U331" r:id="rId240" display="https://pbs.twimg.com/ext_tw_video_thumb/1127255833602068480/pu/img/d7sstgtDJYHMYmPE.jpg"/>
    <hyperlink ref="U332" r:id="rId241" display="https://pbs.twimg.com/media/D6TSwxGW4AAZTnm.jpg"/>
    <hyperlink ref="U333" r:id="rId242" display="https://pbs.twimg.com/media/D6TTDJZWkAEi4GT.jpg"/>
    <hyperlink ref="U340" r:id="rId243" display="https://pbs.twimg.com/media/D6TTDJZWkAEi4GT.jpg"/>
    <hyperlink ref="U342" r:id="rId244" display="https://pbs.twimg.com/media/D6TTDJZWkAEi4GT.jpg"/>
    <hyperlink ref="U367" r:id="rId245" display="https://pbs.twimg.com/tweet_video_thumb/D6ioE1_WkAEPorq.jpg"/>
    <hyperlink ref="U368" r:id="rId246" display="https://pbs.twimg.com/tweet_video_thumb/D6ioE1_WkAEPorq.jpg"/>
    <hyperlink ref="U374" r:id="rId247" display="https://pbs.twimg.com/tweet_video_thumb/D6ioE1_WkAEPorq.jpg"/>
    <hyperlink ref="U375" r:id="rId248" display="https://pbs.twimg.com/tweet_video_thumb/D6ioE1_WkAEPorq.jpg"/>
    <hyperlink ref="U376" r:id="rId249" display="https://pbs.twimg.com/tweet_video_thumb/D6i2nsjW0AALEBj.jpg"/>
    <hyperlink ref="U388" r:id="rId250" display="https://pbs.twimg.com/media/D58pEnnXkAAWQvC.jpg"/>
    <hyperlink ref="U389" r:id="rId251" display="https://pbs.twimg.com/media/D5-wGvIWsAA7FmD.jpg"/>
    <hyperlink ref="U390" r:id="rId252" display="https://pbs.twimg.com/media/D6RPbN0WkAAlPcf.jpg"/>
    <hyperlink ref="U391" r:id="rId253" display="https://pbs.twimg.com/media/D6TWdz7WsAACs13.jpg"/>
    <hyperlink ref="U392" r:id="rId254" display="https://pbs.twimg.com/media/D6l1ySVWsAAahtO.jpg"/>
    <hyperlink ref="U397" r:id="rId255" display="https://pbs.twimg.com/media/D58pEnnXkAAWQvC.jpg"/>
    <hyperlink ref="U398" r:id="rId256" display="https://pbs.twimg.com/media/D5-wGvIWsAA7FmD.jpg"/>
    <hyperlink ref="U399" r:id="rId257" display="https://pbs.twimg.com/media/D6RPbN0WkAAlPcf.jpg"/>
    <hyperlink ref="U400" r:id="rId258" display="https://pbs.twimg.com/media/D6TWdz7WsAACs13.jpg"/>
    <hyperlink ref="U401" r:id="rId259" display="https://pbs.twimg.com/media/D6l1ySVWsAAahtO.jpg"/>
    <hyperlink ref="U402" r:id="rId260" display="https://pbs.twimg.com/tweet_video_thumb/D6mhNWFWkAIWBXz.jpg"/>
    <hyperlink ref="U403" r:id="rId261" display="https://pbs.twimg.com/tweet_video_thumb/D6mhNWFWkAIWBXz.jpg"/>
    <hyperlink ref="U404" r:id="rId262" display="https://pbs.twimg.com/media/D5aRgtlWsAwuqXW.jpg"/>
    <hyperlink ref="U405" r:id="rId263" display="https://pbs.twimg.com/media/D5wO2FhW0AIXrGy.jpg"/>
    <hyperlink ref="U406" r:id="rId264" display="https://pbs.twimg.com/media/D5_Lki6WAAEfKor.jpg"/>
    <hyperlink ref="U407" r:id="rId265" display="https://pbs.twimg.com/media/D6jqKmcWsAIKQuh.jpg"/>
    <hyperlink ref="U408" r:id="rId266" display="https://pbs.twimg.com/tweet_video_thumb/D6mhNWFWkAIWBXz.jpg"/>
    <hyperlink ref="U409" r:id="rId267" display="https://pbs.twimg.com/tweet_video_thumb/D6mgYzHWAAAuPgq.jpg"/>
    <hyperlink ref="U410" r:id="rId268" display="https://pbs.twimg.com/tweet_video_thumb/D6mhNWFWkAIWBXz.jpg"/>
    <hyperlink ref="U411" r:id="rId269" display="https://pbs.twimg.com/media/D6nCIj_WwAANo8w.jpg"/>
    <hyperlink ref="U415" r:id="rId270" display="https://pbs.twimg.com/tweet_video_thumb/D6mgYzHWAAAuPgq.jpg"/>
    <hyperlink ref="U416" r:id="rId271" display="https://pbs.twimg.com/tweet_video_thumb/D6mhNWFWkAIWBXz.jpg"/>
    <hyperlink ref="U417" r:id="rId272" display="https://pbs.twimg.com/media/D6nCIj_WwAANo8w.jpg"/>
    <hyperlink ref="U418" r:id="rId273" display="https://pbs.twimg.com/tweet_video_thumb/D6mgYzHWAAAuPgq.jpg"/>
    <hyperlink ref="U419" r:id="rId274" display="https://pbs.twimg.com/tweet_video_thumb/D6mhNWFWkAIWBXz.jpg"/>
    <hyperlink ref="U420" r:id="rId275" display="https://pbs.twimg.com/media/D6nCIj_WwAANo8w.jpg"/>
    <hyperlink ref="U421" r:id="rId276" display="https://pbs.twimg.com/tweet_video_thumb/D6mOW2CWkAExBZz.jpg"/>
    <hyperlink ref="U422" r:id="rId277" display="https://pbs.twimg.com/tweet_video_thumb/D6mgYzHWAAAuPgq.jpg"/>
    <hyperlink ref="U423" r:id="rId278" display="https://pbs.twimg.com/tweet_video_thumb/D6mhNWFWkAIWBXz.jpg"/>
    <hyperlink ref="U424" r:id="rId279" display="https://pbs.twimg.com/media/D6nCIj_WwAANo8w.jpg"/>
    <hyperlink ref="U426" r:id="rId280" display="https://pbs.twimg.com/tweet_video_thumb/D6mhNWFWkAIWBXz.jpg"/>
    <hyperlink ref="U427" r:id="rId281" display="https://pbs.twimg.com/media/D6nCIj_WwAANo8w.jpg"/>
    <hyperlink ref="U428" r:id="rId282" display="https://pbs.twimg.com/tweet_video_thumb/D6mhNWFWkAIWBXz.jpg"/>
    <hyperlink ref="U429" r:id="rId283" display="https://pbs.twimg.com/media/D6nCIj_WwAANo8w.jpg"/>
    <hyperlink ref="U430" r:id="rId284" display="https://pbs.twimg.com/media/D6nCIj_WwAANo8w.jpg"/>
    <hyperlink ref="U431" r:id="rId285" display="https://pbs.twimg.com/tweet_video_thumb/D6mhNWFWkAIWBXz.jpg"/>
    <hyperlink ref="U432" r:id="rId286" display="https://pbs.twimg.com/media/D6nCIj_WwAANo8w.jpg"/>
    <hyperlink ref="U433" r:id="rId287" display="https://pbs.twimg.com/media/D6nCIj_WwAANo8w.jpg"/>
    <hyperlink ref="U434" r:id="rId288" display="https://pbs.twimg.com/media/D6nCIj_WwAANo8w.jpg"/>
    <hyperlink ref="U436" r:id="rId289" display="https://pbs.twimg.com/ext_tw_video_thumb/1127151073280630784/pu/img/TM6ajrkurDh_IpPr.jpg"/>
    <hyperlink ref="U437" r:id="rId290" display="https://pbs.twimg.com/media/D6R_bJEWAAERYxL.jpg"/>
    <hyperlink ref="U438" r:id="rId291" display="https://pbs.twimg.com/ext_tw_video_thumb/1127201419667345408/pu/img/-snxRbQQKcqYRMHT.jpg"/>
    <hyperlink ref="U439" r:id="rId292" display="https://pbs.twimg.com/ext_tw_video_thumb/1127255833602068480/pu/img/d7sstgtDJYHMYmPE.jpg"/>
    <hyperlink ref="U440" r:id="rId293" display="https://pbs.twimg.com/media/D6TSwxGW4AAZTnm.jpg"/>
    <hyperlink ref="U441" r:id="rId294" display="https://pbs.twimg.com/media/D6TTDJZWkAEi4GT.jpg"/>
    <hyperlink ref="U442" r:id="rId295" display="https://pbs.twimg.com/media/D6l7764X4AA8cza.jpg"/>
    <hyperlink ref="U443" r:id="rId296" display="https://pbs.twimg.com/tweet_video_thumb/D6mOW2CWkAExBZz.jpg"/>
    <hyperlink ref="U444" r:id="rId297" display="https://pbs.twimg.com/tweet_video_thumb/D6mgYzHWAAAuPgq.jpg"/>
    <hyperlink ref="U445" r:id="rId298" display="https://pbs.twimg.com/media/D6nCIj_WwAANo8w.jpg"/>
    <hyperlink ref="U446" r:id="rId299" display="https://pbs.twimg.com/media/D6nChnVWsAAD8Qm.jpg"/>
    <hyperlink ref="U447" r:id="rId300" display="https://pbs.twimg.com/media/D6nE9XMW4AAbcbA.jpg"/>
    <hyperlink ref="U450" r:id="rId301" display="https://pbs.twimg.com/media/D6l7764X4AA8cza.jpg"/>
    <hyperlink ref="U451" r:id="rId302" display="https://pbs.twimg.com/tweet_video_thumb/D6mhNWFWkAIWBXz.jpg"/>
    <hyperlink ref="U453" r:id="rId303" display="https://pbs.twimg.com/media/Dx5WI6BWsAERUSj.jpg"/>
    <hyperlink ref="U455" r:id="rId304" display="https://pbs.twimg.com/media/D53fe06WsAAsrzR.jpg"/>
    <hyperlink ref="U458" r:id="rId305" display="https://pbs.twimg.com/media/D55mg6PXkAEexMc.jpg"/>
    <hyperlink ref="U465" r:id="rId306" display="https://pbs.twimg.com/media/D5_nCc0WkAMvFXF.jpg"/>
    <hyperlink ref="U467" r:id="rId307" display="https://pbs.twimg.com/media/D6ACgerWkAAia2v.jpg"/>
    <hyperlink ref="U489" r:id="rId308" display="https://pbs.twimg.com/media/D6MF1YnUUAELxp4.jpg"/>
    <hyperlink ref="U491" r:id="rId309" display="https://pbs.twimg.com/media/D6OM3-oWkAEZ9_F.jpg"/>
    <hyperlink ref="U498" r:id="rId310" display="https://pbs.twimg.com/media/D6UNZbfW0AAKpCY.jpg"/>
    <hyperlink ref="U500" r:id="rId311" display="https://pbs.twimg.com/media/D6Uo32vW4AE1AyL.jpg"/>
    <hyperlink ref="U505" r:id="rId312" display="https://pbs.twimg.com/media/D6YElrTW4AA1xSs.png"/>
    <hyperlink ref="U511" r:id="rId313" display="https://pbs.twimg.com/media/D6gsM4pXoAAbz4u.jpg"/>
    <hyperlink ref="U512" r:id="rId314" display="https://pbs.twimg.com/media/D6hJ9MyXsAAD0DS.png"/>
    <hyperlink ref="U518" r:id="rId315" display="https://pbs.twimg.com/media/D6izO9uXoAAXk8K.jpg"/>
    <hyperlink ref="V3" r:id="rId316" display="http://pbs.twimg.com/profile_images/1993896420/FotoCongresoEcValencianaC_maraTwitter2_normal.JPG"/>
    <hyperlink ref="V4" r:id="rId317" display="http://pbs.twimg.com/profile_images/998152181000814593/m1t7a_g8_normal.jpg"/>
    <hyperlink ref="V5" r:id="rId318" display="http://pbs.twimg.com/profile_images/1075298922581643264/LDe2dCZH_normal.jpg"/>
    <hyperlink ref="V6" r:id="rId319" display="http://pbs.twimg.com/profile_images/1120820733817626625/akbVMZ8c_normal.jpg"/>
    <hyperlink ref="V7" r:id="rId320" display="http://pbs.twimg.com/profile_images/1114612382997917696/t3wuIbIi_normal.jpg"/>
    <hyperlink ref="V8" r:id="rId321" display="http://pbs.twimg.com/profile_images/743117325650530304/cMLKx-Z-_normal.jpg"/>
    <hyperlink ref="V9" r:id="rId322" display="http://pbs.twimg.com/profile_images/1111328961202659329/VLUa7qp__normal.jpg"/>
    <hyperlink ref="V10" r:id="rId323" display="http://pbs.twimg.com/profile_images/1111328961202659329/VLUa7qp__normal.jpg"/>
    <hyperlink ref="V11" r:id="rId324" display="http://pbs.twimg.com/profile_images/1111328961202659329/VLUa7qp__normal.jpg"/>
    <hyperlink ref="V12" r:id="rId325" display="http://pbs.twimg.com/profile_images/1111328961202659329/VLUa7qp__normal.jpg"/>
    <hyperlink ref="V13" r:id="rId326" display="http://pbs.twimg.com/profile_images/1092413554127441920/XEldDMcT_normal.jpg"/>
    <hyperlink ref="V14" r:id="rId327" display="http://pbs.twimg.com/profile_images/905184528158875649/PFeBsDaA_normal.jpg"/>
    <hyperlink ref="V15" r:id="rId328" display="http://pbs.twimg.com/profile_images/520620417795784705/yu5m8-Kj_normal.jpeg"/>
    <hyperlink ref="V16" r:id="rId329" display="http://pbs.twimg.com/profile_images/1120460976002936835/YztxTDNY_normal.jpg"/>
    <hyperlink ref="V17" r:id="rId330" display="http://pbs.twimg.com/profile_images/1095488514358161410/bhFcONbT_normal.png"/>
    <hyperlink ref="V18" r:id="rId331" display="http://pbs.twimg.com/profile_images/1095488514358161410/bhFcONbT_normal.png"/>
    <hyperlink ref="V19" r:id="rId332" display="http://pbs.twimg.com/profile_images/1095488514358161410/bhFcONbT_normal.png"/>
    <hyperlink ref="V20" r:id="rId333" display="http://pbs.twimg.com/profile_images/1095488514358161410/bhFcONbT_normal.png"/>
    <hyperlink ref="V21" r:id="rId334" display="http://pbs.twimg.com/profile_images/1095488514358161410/bhFcONbT_normal.png"/>
    <hyperlink ref="V22" r:id="rId335" display="http://pbs.twimg.com/profile_images/775315922785538048/mWzEN1W1_normal.jpg"/>
    <hyperlink ref="V23" r:id="rId336" display="http://pbs.twimg.com/profile_images/775315922785538048/mWzEN1W1_normal.jpg"/>
    <hyperlink ref="V24" r:id="rId337" display="http://pbs.twimg.com/profile_images/775315922785538048/mWzEN1W1_normal.jpg"/>
    <hyperlink ref="V25" r:id="rId338" display="http://pbs.twimg.com/profile_images/775315922785538048/mWzEN1W1_normal.jpg"/>
    <hyperlink ref="V26" r:id="rId339" display="http://pbs.twimg.com/profile_images/775315922785538048/mWzEN1W1_normal.jpg"/>
    <hyperlink ref="V27" r:id="rId340" display="http://pbs.twimg.com/profile_images/775315922785538048/mWzEN1W1_normal.jpg"/>
    <hyperlink ref="V28" r:id="rId341" display="http://pbs.twimg.com/profile_images/1081469011651637248/tOEza-nY_normal.png"/>
    <hyperlink ref="V29" r:id="rId342" display="http://pbs.twimg.com/profile_images/1072794173676371968/ILwT7waZ_normal.jpg"/>
    <hyperlink ref="V30" r:id="rId343" display="http://pbs.twimg.com/profile_images/910441711024984064/hzbjI9WE_normal.jpg"/>
    <hyperlink ref="V31" r:id="rId344" display="http://pbs.twimg.com/profile_images/910441711024984064/hzbjI9WE_normal.jpg"/>
    <hyperlink ref="V32" r:id="rId345" display="http://pbs.twimg.com/profile_images/910441711024984064/hzbjI9WE_normal.jpg"/>
    <hyperlink ref="V33" r:id="rId346" display="http://pbs.twimg.com/profile_images/1092481790504300544/Eags8ZFb_normal.jpg"/>
    <hyperlink ref="V34" r:id="rId347" display="http://pbs.twimg.com/profile_images/1092481790504300544/Eags8ZFb_normal.jpg"/>
    <hyperlink ref="V35" r:id="rId348" display="http://pbs.twimg.com/profile_images/1118738520435118080/6atbpy2x_normal.jpg"/>
    <hyperlink ref="V36" r:id="rId349" display="http://pbs.twimg.com/profile_images/1107664340105248776/FmX6IX4s_normal.png"/>
    <hyperlink ref="V37" r:id="rId350" display="http://pbs.twimg.com/profile_images/1107664340105248776/FmX6IX4s_normal.png"/>
    <hyperlink ref="V38" r:id="rId351" display="http://pbs.twimg.com/profile_images/557499655701819393/NUGpDgnM_normal.jpeg"/>
    <hyperlink ref="V39" r:id="rId352" display="http://pbs.twimg.com/profile_images/557499655701819393/NUGpDgnM_normal.jpeg"/>
    <hyperlink ref="V40" r:id="rId353" display="http://pbs.twimg.com/profile_images/984377965424160768/iTalbQO-_normal.jpg"/>
    <hyperlink ref="V41" r:id="rId354" display="http://pbs.twimg.com/profile_images/935616175345668097/3ZdV1qc7_normal.jpg"/>
    <hyperlink ref="V42" r:id="rId355" display="http://pbs.twimg.com/profile_images/935616175345668097/3ZdV1qc7_normal.jpg"/>
    <hyperlink ref="V43" r:id="rId356" display="http://abs.twimg.com/sticky/default_profile_images/default_profile_normal.png"/>
    <hyperlink ref="V44" r:id="rId357" display="http://pbs.twimg.com/profile_images/1105531190830919683/iGjecAbV_normal.png"/>
    <hyperlink ref="V45" r:id="rId358" display="http://pbs.twimg.com/profile_images/1069887308441235456/hh_gqxXQ_normal.jpg"/>
    <hyperlink ref="V46" r:id="rId359" display="http://pbs.twimg.com/profile_images/911523600901050369/8FxzQv6I_normal.jpg"/>
    <hyperlink ref="V47" r:id="rId360" display="http://pbs.twimg.com/profile_images/1049754622045380608/1Cv9MwO2_normal.jpg"/>
    <hyperlink ref="V48" r:id="rId361" display="http://pbs.twimg.com/profile_images/873446564345384960/3J2cfJtT_normal.jpg"/>
    <hyperlink ref="V49" r:id="rId362" display="http://pbs.twimg.com/profile_images/948690353405689856/vT1_e9p1_normal.jpg"/>
    <hyperlink ref="V50" r:id="rId363" display="http://pbs.twimg.com/profile_images/1110590668550885377/iev8KLCv_normal.png"/>
    <hyperlink ref="V51" r:id="rId364" display="http://pbs.twimg.com/profile_images/1111610771476283392/UCMsJ0x6_normal.jpg"/>
    <hyperlink ref="V52" r:id="rId365" display="http://pbs.twimg.com/profile_images/1050647321896091648/V0zPw2Re_normal.jpg"/>
    <hyperlink ref="V53" r:id="rId366" display="http://pbs.twimg.com/profile_images/948690353405689856/vT1_e9p1_normal.jpg"/>
    <hyperlink ref="V54" r:id="rId367" display="http://pbs.twimg.com/profile_images/1110590668550885377/iev8KLCv_normal.png"/>
    <hyperlink ref="V55" r:id="rId368" display="http://pbs.twimg.com/profile_images/1050647321896091648/V0zPw2Re_normal.jpg"/>
    <hyperlink ref="V56" r:id="rId369" display="http://pbs.twimg.com/profile_images/1049754622045380608/1Cv9MwO2_normal.jpg"/>
    <hyperlink ref="V57" r:id="rId370" display="http://pbs.twimg.com/profile_images/731085523821965312/tlyE2MA1_normal.jpg"/>
    <hyperlink ref="V58" r:id="rId371" display="http://pbs.twimg.com/profile_images/948690353405689856/vT1_e9p1_normal.jpg"/>
    <hyperlink ref="V59" r:id="rId372" display="http://pbs.twimg.com/profile_images/1110590668550885377/iev8KLCv_normal.png"/>
    <hyperlink ref="V60" r:id="rId373" display="http://pbs.twimg.com/profile_images/1050647321896091648/V0zPw2Re_normal.jpg"/>
    <hyperlink ref="V61" r:id="rId374" display="http://pbs.twimg.com/profile_images/1111610771476283392/UCMsJ0x6_normal.jpg"/>
    <hyperlink ref="V62" r:id="rId375" display="http://pbs.twimg.com/profile_images/1111610771476283392/UCMsJ0x6_normal.jpg"/>
    <hyperlink ref="V63" r:id="rId376" display="http://pbs.twimg.com/profile_images/1111610771476283392/UCMsJ0x6_normal.jpg"/>
    <hyperlink ref="V64" r:id="rId377" display="http://pbs.twimg.com/profile_images/1050647321896091648/V0zPw2Re_normal.jpg"/>
    <hyperlink ref="V65" r:id="rId378" display="http://pbs.twimg.com/profile_images/1012552959698325505/avZOHudc_normal.jpg"/>
    <hyperlink ref="V66" r:id="rId379" display="https://pbs.twimg.com/media/D55l1EYXkAA6nlO.jpg"/>
    <hyperlink ref="V67" r:id="rId380" display="https://pbs.twimg.com/media/D564OhyXsAAsGNg.jpg"/>
    <hyperlink ref="V68" r:id="rId381" display="https://pbs.twimg.com/media/D564OhyXsAAsGNg.jpg"/>
    <hyperlink ref="V69" r:id="rId382" display="https://pbs.twimg.com/media/D58Kn75W4AEfuun.jpg"/>
    <hyperlink ref="V70" r:id="rId383" display="https://pbs.twimg.com/media/D6BUNsVW4AAFJNh.jpg"/>
    <hyperlink ref="V71" r:id="rId384" display="https://pbs.twimg.com/media/D6D5AmiW0AcBsyi.jpg"/>
    <hyperlink ref="V72" r:id="rId385" display="https://pbs.twimg.com/media/D6D5AmiW0AcBsyi.jpg"/>
    <hyperlink ref="V73" r:id="rId386" display="https://pbs.twimg.com/media/D6EUebfWkAAhXUU.jpg"/>
    <hyperlink ref="V74" r:id="rId387" display="https://pbs.twimg.com/media/D6JeEGsXsAM2J29.jpg"/>
    <hyperlink ref="V75" r:id="rId388" display="https://pbs.twimg.com/media/D6LnZPoU8AAGUY8.jpg"/>
    <hyperlink ref="V76" r:id="rId389" display="https://pbs.twimg.com/media/D6LnZPoU8AAGUY8.jpg"/>
    <hyperlink ref="V77" r:id="rId390" display="https://pbs.twimg.com/media/D6MeU32UEAA8n-P.jpg"/>
    <hyperlink ref="V78" r:id="rId391" display="https://pbs.twimg.com/media/D6Rn6iqXsAAz71B.jpg"/>
    <hyperlink ref="V79" r:id="rId392" display="https://pbs.twimg.com/media/D6TxPpyXsAUJnl_.jpg"/>
    <hyperlink ref="V80" r:id="rId393" display="https://pbs.twimg.com/media/D6TxPpyXsAUJnl_.jpg"/>
    <hyperlink ref="V81" r:id="rId394" display="https://pbs.twimg.com/media/D6UoLScW4AATLUV.jpg"/>
    <hyperlink ref="V82" r:id="rId395" display="https://pbs.twimg.com/media/D6ZxxeRX4AAGady.jpg"/>
    <hyperlink ref="V83" r:id="rId396" display="https://pbs.twimg.com/media/D6b7GNdW4AA1d4Y.jpg"/>
    <hyperlink ref="V84" r:id="rId397" display="https://pbs.twimg.com/media/D6b7GNdW4AA1d4Y.jpg"/>
    <hyperlink ref="V85" r:id="rId398" display="https://pbs.twimg.com/media/D6do9WVW4AAehxe.jpg"/>
    <hyperlink ref="V86" r:id="rId399" display="http://pbs.twimg.com/profile_images/1012552959698325505/avZOHudc_normal.jpg"/>
    <hyperlink ref="V87" r:id="rId400" display="http://pbs.twimg.com/profile_images/1012552959698325505/avZOHudc_normal.jpg"/>
    <hyperlink ref="V88" r:id="rId401" display="http://pbs.twimg.com/profile_images/1078432813966348288/y0uTQfvA_normal.jpg"/>
    <hyperlink ref="V89" r:id="rId402" display="http://pbs.twimg.com/profile_images/1078432813966348288/y0uTQfvA_normal.jpg"/>
    <hyperlink ref="V90" r:id="rId403" display="http://pbs.twimg.com/profile_images/825041309580873729/8Jn1_YX7_normal.jpg"/>
    <hyperlink ref="V91" r:id="rId404" display="http://pbs.twimg.com/profile_images/825041309580873729/8Jn1_YX7_normal.jpg"/>
    <hyperlink ref="V92" r:id="rId405" display="http://pbs.twimg.com/profile_images/825041309580873729/8Jn1_YX7_normal.jpg"/>
    <hyperlink ref="V93" r:id="rId406" display="http://pbs.twimg.com/profile_images/825041309580873729/8Jn1_YX7_normal.jpg"/>
    <hyperlink ref="V94" r:id="rId407" display="http://pbs.twimg.com/profile_images/825041309580873729/8Jn1_YX7_normal.jpg"/>
    <hyperlink ref="V95" r:id="rId408" display="http://pbs.twimg.com/profile_images/825041309580873729/8Jn1_YX7_normal.jpg"/>
    <hyperlink ref="V96" r:id="rId409" display="http://pbs.twimg.com/profile_images/825041309580873729/8Jn1_YX7_normal.jpg"/>
    <hyperlink ref="V97" r:id="rId410" display="http://pbs.twimg.com/profile_images/825041309580873729/8Jn1_YX7_normal.jpg"/>
    <hyperlink ref="V98" r:id="rId411" display="http://pbs.twimg.com/profile_images/825041309580873729/8Jn1_YX7_normal.jpg"/>
    <hyperlink ref="V99" r:id="rId412" display="http://pbs.twimg.com/profile_images/1087494850424045568/JnMfljfN_normal.jpg"/>
    <hyperlink ref="V100" r:id="rId413" display="http://pbs.twimg.com/profile_images/790694507561889792/wFxmdzvM_normal.jpg"/>
    <hyperlink ref="V101" r:id="rId414" display="http://pbs.twimg.com/profile_images/1123387523412185088/CCkBAcMI_normal.png"/>
    <hyperlink ref="V102" r:id="rId415" display="http://pbs.twimg.com/profile_images/1123387523412185088/CCkBAcMI_normal.png"/>
    <hyperlink ref="V103" r:id="rId416" display="http://pbs.twimg.com/profile_images/1087494850424045568/JnMfljfN_normal.jpg"/>
    <hyperlink ref="V104" r:id="rId417" display="http://pbs.twimg.com/profile_images/1087494850424045568/JnMfljfN_normal.jpg"/>
    <hyperlink ref="V105" r:id="rId418" display="http://pbs.twimg.com/profile_images/1087494850424045568/JnMfljfN_normal.jpg"/>
    <hyperlink ref="V106" r:id="rId419" display="http://pbs.twimg.com/profile_images/1087494850424045568/JnMfljfN_normal.jpg"/>
    <hyperlink ref="V107" r:id="rId420" display="http://pbs.twimg.com/profile_images/1087494850424045568/JnMfljfN_normal.jpg"/>
    <hyperlink ref="V108" r:id="rId421" display="http://pbs.twimg.com/profile_images/1087494850424045568/JnMfljfN_normal.jpg"/>
    <hyperlink ref="V109" r:id="rId422" display="http://pbs.twimg.com/profile_images/1087494850424045568/JnMfljfN_normal.jpg"/>
    <hyperlink ref="V110" r:id="rId423" display="http://pbs.twimg.com/profile_images/1087494850424045568/JnMfljfN_normal.jpg"/>
    <hyperlink ref="V111" r:id="rId424" display="http://pbs.twimg.com/profile_images/1087494850424045568/JnMfljfN_normal.jpg"/>
    <hyperlink ref="V112" r:id="rId425" display="http://pbs.twimg.com/profile_images/1087494850424045568/JnMfljfN_normal.jpg"/>
    <hyperlink ref="V113" r:id="rId426" display="http://pbs.twimg.com/profile_images/1087494850424045568/JnMfljfN_normal.jpg"/>
    <hyperlink ref="V114" r:id="rId427" display="http://pbs.twimg.com/profile_images/1087494850424045568/JnMfljfN_normal.jpg"/>
    <hyperlink ref="V115" r:id="rId428" display="http://pbs.twimg.com/profile_images/1087494850424045568/JnMfljfN_normal.jpg"/>
    <hyperlink ref="V116" r:id="rId429" display="http://pbs.twimg.com/profile_images/1087494850424045568/JnMfljfN_normal.jpg"/>
    <hyperlink ref="V117" r:id="rId430" display="http://pbs.twimg.com/profile_images/1087494850424045568/JnMfljfN_normal.jpg"/>
    <hyperlink ref="V118" r:id="rId431" display="http://pbs.twimg.com/profile_images/1087494850424045568/JnMfljfN_normal.jpg"/>
    <hyperlink ref="V119" r:id="rId432" display="http://pbs.twimg.com/profile_images/1038756552403025921/1Jhsrt3N_normal.jpg"/>
    <hyperlink ref="V120" r:id="rId433" display="http://pbs.twimg.com/profile_images/1038756552403025921/1Jhsrt3N_normal.jpg"/>
    <hyperlink ref="V121" r:id="rId434" display="http://pbs.twimg.com/profile_images/1038756552403025921/1Jhsrt3N_normal.jpg"/>
    <hyperlink ref="V122" r:id="rId435" display="http://pbs.twimg.com/profile_images/1038756552403025921/1Jhsrt3N_normal.jpg"/>
    <hyperlink ref="V123" r:id="rId436" display="http://pbs.twimg.com/profile_images/1038756552403025921/1Jhsrt3N_normal.jpg"/>
    <hyperlink ref="V124" r:id="rId437" display="http://pbs.twimg.com/profile_images/1038756552403025921/1Jhsrt3N_normal.jpg"/>
    <hyperlink ref="V125" r:id="rId438" display="http://pbs.twimg.com/profile_images/1038756552403025921/1Jhsrt3N_normal.jpg"/>
    <hyperlink ref="V126" r:id="rId439" display="http://pbs.twimg.com/profile_images/1038756552403025921/1Jhsrt3N_normal.jpg"/>
    <hyperlink ref="V127" r:id="rId440" display="http://pbs.twimg.com/profile_images/1038756552403025921/1Jhsrt3N_normal.jpg"/>
    <hyperlink ref="V128" r:id="rId441" display="http://pbs.twimg.com/profile_images/1038756552403025921/1Jhsrt3N_normal.jpg"/>
    <hyperlink ref="V129" r:id="rId442" display="http://pbs.twimg.com/profile_images/1038756552403025921/1Jhsrt3N_normal.jpg"/>
    <hyperlink ref="V130" r:id="rId443" display="http://pbs.twimg.com/profile_images/1038756552403025921/1Jhsrt3N_normal.jpg"/>
    <hyperlink ref="V131" r:id="rId444" display="http://pbs.twimg.com/profile_images/1038756552403025921/1Jhsrt3N_normal.jpg"/>
    <hyperlink ref="V132" r:id="rId445" display="http://pbs.twimg.com/profile_images/1038756552403025921/1Jhsrt3N_normal.jpg"/>
    <hyperlink ref="V133" r:id="rId446" display="http://pbs.twimg.com/profile_images/964114958257672193/DWvzpcpQ_normal.jpg"/>
    <hyperlink ref="V134" r:id="rId447" display="http://pbs.twimg.com/profile_images/964114958257672193/DWvzpcpQ_normal.jpg"/>
    <hyperlink ref="V135" r:id="rId448" display="http://pbs.twimg.com/profile_images/1083389496694050817/bzeJOjBJ_normal.jpg"/>
    <hyperlink ref="V136" r:id="rId449" display="http://pbs.twimg.com/profile_images/1083389496694050817/bzeJOjBJ_normal.jpg"/>
    <hyperlink ref="V137" r:id="rId450" display="http://pbs.twimg.com/profile_images/1083389496694050817/bzeJOjBJ_normal.jpg"/>
    <hyperlink ref="V138" r:id="rId451" display="http://pbs.twimg.com/profile_images/1083389496694050817/bzeJOjBJ_normal.jpg"/>
    <hyperlink ref="V139" r:id="rId452" display="http://pbs.twimg.com/profile_images/1083389496694050817/bzeJOjBJ_normal.jpg"/>
    <hyperlink ref="V140" r:id="rId453" display="http://pbs.twimg.com/profile_images/1083389496694050817/bzeJOjBJ_normal.jpg"/>
    <hyperlink ref="V141" r:id="rId454" display="http://pbs.twimg.com/profile_images/1014494295275995136/zLy6rLNZ_normal.jpg"/>
    <hyperlink ref="V142" r:id="rId455" display="http://pbs.twimg.com/profile_images/1014494295275995136/zLy6rLNZ_normal.jpg"/>
    <hyperlink ref="V143" r:id="rId456" display="http://pbs.twimg.com/profile_images/951575754130837507/SPNAmXW5_normal.jpg"/>
    <hyperlink ref="V144" r:id="rId457" display="http://pbs.twimg.com/profile_images/951575754130837507/SPNAmXW5_normal.jpg"/>
    <hyperlink ref="V145" r:id="rId458" display="http://pbs.twimg.com/profile_images/948961733179256832/s8ma1iAd_normal.jpg"/>
    <hyperlink ref="V146" r:id="rId459" display="http://pbs.twimg.com/profile_images/948961733179256832/s8ma1iAd_normal.jpg"/>
    <hyperlink ref="V147" r:id="rId460" display="http://pbs.twimg.com/profile_images/1022069643350102016/qI7Vnvzi_normal.jpg"/>
    <hyperlink ref="V148" r:id="rId461" display="http://pbs.twimg.com/profile_images/1074181571282903040/T0ZfZxbw_normal.jpg"/>
    <hyperlink ref="V149" r:id="rId462" display="http://pbs.twimg.com/profile_images/1074181571282903040/T0ZfZxbw_normal.jpg"/>
    <hyperlink ref="V150" r:id="rId463" display="http://pbs.twimg.com/profile_images/573568188660633601/0B9tIeFz_normal.jpeg"/>
    <hyperlink ref="V151" r:id="rId464" display="https://pbs.twimg.com/tweet_video_thumb/D6C1RxnXsAAHZZJ.jpg"/>
    <hyperlink ref="V152" r:id="rId465" display="http://pbs.twimg.com/profile_images/1074181571282903040/T0ZfZxbw_normal.jpg"/>
    <hyperlink ref="V153" r:id="rId466" display="http://pbs.twimg.com/profile_images/1074181571282903040/T0ZfZxbw_normal.jpg"/>
    <hyperlink ref="V154" r:id="rId467" display="http://pbs.twimg.com/profile_images/1074181571282903040/T0ZfZxbw_normal.jpg"/>
    <hyperlink ref="V155" r:id="rId468" display="http://pbs.twimg.com/profile_images/1074181571282903040/T0ZfZxbw_normal.jpg"/>
    <hyperlink ref="V156" r:id="rId469" display="http://pbs.twimg.com/profile_images/1074181571282903040/T0ZfZxbw_normal.jpg"/>
    <hyperlink ref="V157" r:id="rId470" display="http://pbs.twimg.com/profile_images/1074181571282903040/T0ZfZxbw_normal.jpg"/>
    <hyperlink ref="V158" r:id="rId471" display="http://pbs.twimg.com/profile_images/1074181571282903040/T0ZfZxbw_normal.jpg"/>
    <hyperlink ref="V159" r:id="rId472" display="http://pbs.twimg.com/profile_images/1074181571282903040/T0ZfZxbw_normal.jpg"/>
    <hyperlink ref="V160" r:id="rId473" display="http://pbs.twimg.com/profile_images/1074181571282903040/T0ZfZxbw_normal.jpg"/>
    <hyperlink ref="V161" r:id="rId474" display="http://pbs.twimg.com/profile_images/1074181571282903040/T0ZfZxbw_normal.jpg"/>
    <hyperlink ref="V162" r:id="rId475" display="http://pbs.twimg.com/profile_images/1074181571282903040/T0ZfZxbw_normal.jpg"/>
    <hyperlink ref="V163" r:id="rId476" display="http://pbs.twimg.com/profile_images/1074181571282903040/T0ZfZxbw_normal.jpg"/>
    <hyperlink ref="V164" r:id="rId477" display="http://pbs.twimg.com/profile_images/1074181571282903040/T0ZfZxbw_normal.jpg"/>
    <hyperlink ref="V165" r:id="rId478" display="http://pbs.twimg.com/profile_images/1074181571282903040/T0ZfZxbw_normal.jpg"/>
    <hyperlink ref="V166" r:id="rId479" display="http://pbs.twimg.com/profile_images/1074181571282903040/T0ZfZxbw_normal.jpg"/>
    <hyperlink ref="V167" r:id="rId480" display="http://pbs.twimg.com/profile_images/984377965424160768/iTalbQO-_normal.jpg"/>
    <hyperlink ref="V168" r:id="rId481" display="http://pbs.twimg.com/profile_images/1074181571282903040/T0ZfZxbw_normal.jpg"/>
    <hyperlink ref="V169" r:id="rId482" display="http://pbs.twimg.com/profile_images/1074181571282903040/T0ZfZxbw_normal.jpg"/>
    <hyperlink ref="V170" r:id="rId483" display="http://pbs.twimg.com/profile_images/1074181571282903040/T0ZfZxbw_normal.jpg"/>
    <hyperlink ref="V171" r:id="rId484" display="http://pbs.twimg.com/profile_images/1074181571282903040/T0ZfZxbw_normal.jpg"/>
    <hyperlink ref="V172" r:id="rId485" display="http://pbs.twimg.com/profile_images/1074181571282903040/T0ZfZxbw_normal.jpg"/>
    <hyperlink ref="V173" r:id="rId486" display="http://pbs.twimg.com/profile_images/1074181571282903040/T0ZfZxbw_normal.jpg"/>
    <hyperlink ref="V174" r:id="rId487" display="http://pbs.twimg.com/profile_images/1074181571282903040/T0ZfZxbw_normal.jpg"/>
    <hyperlink ref="V175" r:id="rId488" display="http://pbs.twimg.com/profile_images/1074181571282903040/T0ZfZxbw_normal.jpg"/>
    <hyperlink ref="V176" r:id="rId489" display="https://pbs.twimg.com/ext_tw_video_thumb/1127255833602068480/pu/img/d7sstgtDJYHMYmPE.jpg"/>
    <hyperlink ref="V177" r:id="rId490" display="https://pbs.twimg.com/media/D6TSwxGW4AAZTnm.jpg"/>
    <hyperlink ref="V178" r:id="rId491" display="http://pbs.twimg.com/profile_images/1049754622045380608/1Cv9MwO2_normal.jpg"/>
    <hyperlink ref="V179" r:id="rId492" display="http://pbs.twimg.com/profile_images/1049754622045380608/1Cv9MwO2_normal.jpg"/>
    <hyperlink ref="V180" r:id="rId493" display="http://pbs.twimg.com/profile_images/1049754622045380608/1Cv9MwO2_normal.jpg"/>
    <hyperlink ref="V181" r:id="rId494" display="http://pbs.twimg.com/profile_images/1049754622045380608/1Cv9MwO2_normal.jpg"/>
    <hyperlink ref="V182" r:id="rId495" display="http://pbs.twimg.com/profile_images/1049754622045380608/1Cv9MwO2_normal.jpg"/>
    <hyperlink ref="V183" r:id="rId496" display="http://pbs.twimg.com/profile_images/1049754622045380608/1Cv9MwO2_normal.jpg"/>
    <hyperlink ref="V184" r:id="rId497" display="https://pbs.twimg.com/ext_tw_video_thumb/1127255833602068480/pu/img/d7sstgtDJYHMYmPE.jpg"/>
    <hyperlink ref="V185" r:id="rId498" display="https://pbs.twimg.com/media/D6TSwxGW4AAZTnm.jpg"/>
    <hyperlink ref="V186" r:id="rId499" display="https://pbs.twimg.com/tweet_video_thumb/D6SH5PDWwAA1kzm.jpg"/>
    <hyperlink ref="V187" r:id="rId500" display="https://pbs.twimg.com/ext_tw_video_thumb/1127255833602068480/pu/img/d7sstgtDJYHMYmPE.jpg"/>
    <hyperlink ref="V188" r:id="rId501" display="https://pbs.twimg.com/media/D6TSwxGW4AAZTnm.jpg"/>
    <hyperlink ref="V189" r:id="rId502" display="https://pbs.twimg.com/ext_tw_video_thumb/1127255833602068480/pu/img/d7sstgtDJYHMYmPE.jpg"/>
    <hyperlink ref="V190" r:id="rId503" display="https://pbs.twimg.com/media/D6TSwxGW4AAZTnm.jpg"/>
    <hyperlink ref="V191" r:id="rId504" display="http://pbs.twimg.com/profile_images/785631877445013508/7ZAImL2K_normal.jpg"/>
    <hyperlink ref="V192" r:id="rId505" display="http://pbs.twimg.com/profile_images/785631877445013508/7ZAImL2K_normal.jpg"/>
    <hyperlink ref="V193" r:id="rId506" display="http://pbs.twimg.com/profile_images/731085523821965312/tlyE2MA1_normal.jpg"/>
    <hyperlink ref="V194" r:id="rId507" display="http://pbs.twimg.com/profile_images/728492656268091392/SXuCtWvB_normal.jpg"/>
    <hyperlink ref="V195" r:id="rId508" display="http://pbs.twimg.com/profile_images/948690353405689856/vT1_e9p1_normal.jpg"/>
    <hyperlink ref="V196" r:id="rId509" display="http://pbs.twimg.com/profile_images/1110590668550885377/iev8KLCv_normal.png"/>
    <hyperlink ref="V197" r:id="rId510" display="http://pbs.twimg.com/profile_images/1050647321896091648/V0zPw2Re_normal.jpg"/>
    <hyperlink ref="V198" r:id="rId511" display="http://pbs.twimg.com/profile_images/1074181571282903040/T0ZfZxbw_normal.jpg"/>
    <hyperlink ref="V199" r:id="rId512" display="https://pbs.twimg.com/ext_tw_video_thumb/1127151073280630784/pu/img/TM6ajrkurDh_IpPr.jpg"/>
    <hyperlink ref="V200" r:id="rId513" display="https://pbs.twimg.com/tweet_video_thumb/D6R2CdKXoAMVaf8.jpg"/>
    <hyperlink ref="V201" r:id="rId514" display="https://pbs.twimg.com/tweet_video_thumb/D6SH5PDWwAA1kzm.jpg"/>
    <hyperlink ref="V202" r:id="rId515" display="https://pbs.twimg.com/ext_tw_video_thumb/1127201419667345408/pu/img/-snxRbQQKcqYRMHT.jpg"/>
    <hyperlink ref="V203" r:id="rId516" display="https://pbs.twimg.com/ext_tw_video_thumb/1127255833602068480/pu/img/d7sstgtDJYHMYmPE.jpg"/>
    <hyperlink ref="V204" r:id="rId517" display="https://pbs.twimg.com/media/D6TSwxGW4AAZTnm.jpg"/>
    <hyperlink ref="V205" r:id="rId518" display="https://pbs.twimg.com/ext_tw_video_thumb/1127255833602068480/pu/img/d7sstgtDJYHMYmPE.jpg"/>
    <hyperlink ref="V206" r:id="rId519" display="https://pbs.twimg.com/media/D6TSwxGW4AAZTnm.jpg"/>
    <hyperlink ref="V207" r:id="rId520" display="http://pbs.twimg.com/profile_images/731085523821965312/tlyE2MA1_normal.jpg"/>
    <hyperlink ref="V208" r:id="rId521" display="http://pbs.twimg.com/profile_images/948690353405689856/vT1_e9p1_normal.jpg"/>
    <hyperlink ref="V209" r:id="rId522" display="http://pbs.twimg.com/profile_images/948690353405689856/vT1_e9p1_normal.jpg"/>
    <hyperlink ref="V210" r:id="rId523" display="http://pbs.twimg.com/profile_images/1110590668550885377/iev8KLCv_normal.png"/>
    <hyperlink ref="V211" r:id="rId524" display="http://pbs.twimg.com/profile_images/1110590668550885377/iev8KLCv_normal.png"/>
    <hyperlink ref="V212" r:id="rId525" display="http://pbs.twimg.com/profile_images/1050647321896091648/V0zPw2Re_normal.jpg"/>
    <hyperlink ref="V213" r:id="rId526" display="http://pbs.twimg.com/profile_images/1050647321896091648/V0zPw2Re_normal.jpg"/>
    <hyperlink ref="V214" r:id="rId527" display="https://pbs.twimg.com/ext_tw_video_thumb/1127255833602068480/pu/img/d7sstgtDJYHMYmPE.jpg"/>
    <hyperlink ref="V215" r:id="rId528" display="https://pbs.twimg.com/media/D6TSwxGW4AAZTnm.jpg"/>
    <hyperlink ref="V216" r:id="rId529" display="http://pbs.twimg.com/profile_images/728492656268091392/SXuCtWvB_normal.jpg"/>
    <hyperlink ref="V217" r:id="rId530" display="http://pbs.twimg.com/profile_images/728492656268091392/SXuCtWvB_normal.jpg"/>
    <hyperlink ref="V218" r:id="rId531" display="http://pbs.twimg.com/profile_images/728492656268091392/SXuCtWvB_normal.jpg"/>
    <hyperlink ref="V219" r:id="rId532" display="http://pbs.twimg.com/profile_images/728492656268091392/SXuCtWvB_normal.jpg"/>
    <hyperlink ref="V220" r:id="rId533" display="http://pbs.twimg.com/profile_images/728492656268091392/SXuCtWvB_normal.jpg"/>
    <hyperlink ref="V221" r:id="rId534" display="http://pbs.twimg.com/profile_images/728492656268091392/SXuCtWvB_normal.jpg"/>
    <hyperlink ref="V222" r:id="rId535" display="http://pbs.twimg.com/profile_images/728492656268091392/SXuCtWvB_normal.jpg"/>
    <hyperlink ref="V223" r:id="rId536" display="http://pbs.twimg.com/profile_images/728492656268091392/SXuCtWvB_normal.jpg"/>
    <hyperlink ref="V224" r:id="rId537" display="http://pbs.twimg.com/profile_images/728492656268091392/SXuCtWvB_normal.jpg"/>
    <hyperlink ref="V225" r:id="rId538" display="https://pbs.twimg.com/media/D6TTDJZWkAEi4GT.jpg"/>
    <hyperlink ref="V226" r:id="rId539" display="http://pbs.twimg.com/profile_images/1069887308441235456/hh_gqxXQ_normal.jpg"/>
    <hyperlink ref="V227" r:id="rId540" display="http://pbs.twimg.com/profile_images/1069887308441235456/hh_gqxXQ_normal.jpg"/>
    <hyperlink ref="V228" r:id="rId541" display="https://pbs.twimg.com/media/D6TTDJZWkAEi4GT.jpg"/>
    <hyperlink ref="V229" r:id="rId542" display="https://pbs.twimg.com/ext_tw_video_thumb/1127255833602068480/pu/img/d7sstgtDJYHMYmPE.jpg"/>
    <hyperlink ref="V230" r:id="rId543" display="https://pbs.twimg.com/media/D6TSwxGW4AAZTnm.jpg"/>
    <hyperlink ref="V231" r:id="rId544" display="https://pbs.twimg.com/media/D6TTDJZWkAEi4GT.jpg"/>
    <hyperlink ref="V232" r:id="rId545" display="https://pbs.twimg.com/ext_tw_video_thumb/1127255833602068480/pu/img/d7sstgtDJYHMYmPE.jpg"/>
    <hyperlink ref="V233" r:id="rId546" display="https://pbs.twimg.com/media/D6TSwxGW4AAZTnm.jpg"/>
    <hyperlink ref="V234" r:id="rId547" display="https://pbs.twimg.com/media/D6TTDJZWkAEi4GT.jpg"/>
    <hyperlink ref="V235" r:id="rId548" display="http://pbs.twimg.com/profile_images/731085523821965312/tlyE2MA1_normal.jpg"/>
    <hyperlink ref="V236" r:id="rId549" display="http://pbs.twimg.com/profile_images/731085523821965312/tlyE2MA1_normal.jpg"/>
    <hyperlink ref="V237" r:id="rId550" display="http://pbs.twimg.com/profile_images/948690353405689856/vT1_e9p1_normal.jpg"/>
    <hyperlink ref="V238" r:id="rId551" display="http://pbs.twimg.com/profile_images/948690353405689856/vT1_e9p1_normal.jpg"/>
    <hyperlink ref="V239" r:id="rId552" display="http://pbs.twimg.com/profile_images/948690353405689856/vT1_e9p1_normal.jpg"/>
    <hyperlink ref="V240" r:id="rId553" display="http://pbs.twimg.com/profile_images/948690353405689856/vT1_e9p1_normal.jpg"/>
    <hyperlink ref="V241" r:id="rId554" display="http://pbs.twimg.com/profile_images/948690353405689856/vT1_e9p1_normal.jpg"/>
    <hyperlink ref="V242" r:id="rId555" display="http://pbs.twimg.com/profile_images/948690353405689856/vT1_e9p1_normal.jpg"/>
    <hyperlink ref="V243" r:id="rId556" display="http://pbs.twimg.com/profile_images/948690353405689856/vT1_e9p1_normal.jpg"/>
    <hyperlink ref="V244" r:id="rId557" display="http://pbs.twimg.com/profile_images/948690353405689856/vT1_e9p1_normal.jpg"/>
    <hyperlink ref="V245" r:id="rId558" display="http://pbs.twimg.com/profile_images/948690353405689856/vT1_e9p1_normal.jpg"/>
    <hyperlink ref="V246" r:id="rId559" display="http://pbs.twimg.com/profile_images/948690353405689856/vT1_e9p1_normal.jpg"/>
    <hyperlink ref="V247" r:id="rId560" display="http://pbs.twimg.com/profile_images/948690353405689856/vT1_e9p1_normal.jpg"/>
    <hyperlink ref="V248" r:id="rId561" display="http://pbs.twimg.com/profile_images/948690353405689856/vT1_e9p1_normal.jpg"/>
    <hyperlink ref="V249" r:id="rId562" display="http://pbs.twimg.com/profile_images/948690353405689856/vT1_e9p1_normal.jpg"/>
    <hyperlink ref="V250" r:id="rId563" display="http://pbs.twimg.com/profile_images/948690353405689856/vT1_e9p1_normal.jpg"/>
    <hyperlink ref="V251" r:id="rId564" display="http://pbs.twimg.com/profile_images/948690353405689856/vT1_e9p1_normal.jpg"/>
    <hyperlink ref="V252" r:id="rId565" display="http://pbs.twimg.com/profile_images/948690353405689856/vT1_e9p1_normal.jpg"/>
    <hyperlink ref="V253" r:id="rId566" display="http://pbs.twimg.com/profile_images/948690353405689856/vT1_e9p1_normal.jpg"/>
    <hyperlink ref="V254" r:id="rId567" display="http://pbs.twimg.com/profile_images/1110590668550885377/iev8KLCv_normal.png"/>
    <hyperlink ref="V255" r:id="rId568" display="http://pbs.twimg.com/profile_images/1110590668550885377/iev8KLCv_normal.png"/>
    <hyperlink ref="V256" r:id="rId569" display="http://pbs.twimg.com/profile_images/1110590668550885377/iev8KLCv_normal.png"/>
    <hyperlink ref="V257" r:id="rId570" display="http://pbs.twimg.com/profile_images/1050647321896091648/V0zPw2Re_normal.jpg"/>
    <hyperlink ref="V258" r:id="rId571" display="http://pbs.twimg.com/profile_images/1050647321896091648/V0zPw2Re_normal.jpg"/>
    <hyperlink ref="V259" r:id="rId572" display="http://pbs.twimg.com/profile_images/1050647321896091648/V0zPw2Re_normal.jpg"/>
    <hyperlink ref="V260" r:id="rId573" display="http://pbs.twimg.com/profile_images/1074181571282903040/T0ZfZxbw_normal.jpg"/>
    <hyperlink ref="V261" r:id="rId574" display="https://pbs.twimg.com/tweet_video_thumb/D6R2CdKXoAMVaf8.jpg"/>
    <hyperlink ref="V262" r:id="rId575" display="https://pbs.twimg.com/tweet_video_thumb/D6SH5PDWwAA1kzm.jpg"/>
    <hyperlink ref="V263" r:id="rId576" display="https://pbs.twimg.com/ext_tw_video_thumb/1127201419667345408/pu/img/-snxRbQQKcqYRMHT.jpg"/>
    <hyperlink ref="V264" r:id="rId577" display="https://pbs.twimg.com/ext_tw_video_thumb/1127255833602068480/pu/img/d7sstgtDJYHMYmPE.jpg"/>
    <hyperlink ref="V265" r:id="rId578" display="https://pbs.twimg.com/media/D6TSwxGW4AAZTnm.jpg"/>
    <hyperlink ref="V266" r:id="rId579" display="https://pbs.twimg.com/media/D6TTDJZWkAEi4GT.jpg"/>
    <hyperlink ref="V267" r:id="rId580" display="http://pbs.twimg.com/profile_images/873446564345384960/3J2cfJtT_normal.jpg"/>
    <hyperlink ref="V268" r:id="rId581" display="http://pbs.twimg.com/profile_images/873446564345384960/3J2cfJtT_normal.jpg"/>
    <hyperlink ref="V269" r:id="rId582" display="https://pbs.twimg.com/media/D6SYHvgXsAIcxXb.jpg"/>
    <hyperlink ref="V270" r:id="rId583" display="https://pbs.twimg.com/media/D6SYHvgXsAIcxXb.jpg"/>
    <hyperlink ref="V271" r:id="rId584" display="http://pbs.twimg.com/profile_images/873446564345384960/3J2cfJtT_normal.jpg"/>
    <hyperlink ref="V272" r:id="rId585" display="http://pbs.twimg.com/profile_images/873446564345384960/3J2cfJtT_normal.jpg"/>
    <hyperlink ref="V273" r:id="rId586" display="http://pbs.twimg.com/profile_images/873446564345384960/3J2cfJtT_normal.jpg"/>
    <hyperlink ref="V274" r:id="rId587" display="http://pbs.twimg.com/profile_images/873446564345384960/3J2cfJtT_normal.jpg"/>
    <hyperlink ref="V275" r:id="rId588" display="http://pbs.twimg.com/profile_images/873446564345384960/3J2cfJtT_normal.jpg"/>
    <hyperlink ref="V276" r:id="rId589" display="http://pbs.twimg.com/profile_images/873446564345384960/3J2cfJtT_normal.jpg"/>
    <hyperlink ref="V277" r:id="rId590" display="https://pbs.twimg.com/media/D6TTDJZWkAEi4GT.jpg"/>
    <hyperlink ref="V278" r:id="rId591" display="http://pbs.twimg.com/profile_images/911523600901050369/8FxzQv6I_normal.jpg"/>
    <hyperlink ref="V279" r:id="rId592" display="http://pbs.twimg.com/profile_images/911523600901050369/8FxzQv6I_normal.jpg"/>
    <hyperlink ref="V280" r:id="rId593" display="http://pbs.twimg.com/profile_images/911523600901050369/8FxzQv6I_normal.jpg"/>
    <hyperlink ref="V281" r:id="rId594" display="https://pbs.twimg.com/media/D6TTDJZWkAEi4GT.jpg"/>
    <hyperlink ref="V282" r:id="rId595" display="http://pbs.twimg.com/profile_images/731085523821965312/tlyE2MA1_normal.jpg"/>
    <hyperlink ref="V283" r:id="rId596" display="http://pbs.twimg.com/profile_images/731085523821965312/tlyE2MA1_normal.jpg"/>
    <hyperlink ref="V284" r:id="rId597" display="http://pbs.twimg.com/profile_images/731085523821965312/tlyE2MA1_normal.jpg"/>
    <hyperlink ref="V285" r:id="rId598" display="http://pbs.twimg.com/profile_images/731085523821965312/tlyE2MA1_normal.jpg"/>
    <hyperlink ref="V286" r:id="rId599" display="http://pbs.twimg.com/profile_images/1110590668550885377/iev8KLCv_normal.png"/>
    <hyperlink ref="V287" r:id="rId600" display="http://pbs.twimg.com/profile_images/1110590668550885377/iev8KLCv_normal.png"/>
    <hyperlink ref="V288" r:id="rId601" display="http://pbs.twimg.com/profile_images/1110590668550885377/iev8KLCv_normal.png"/>
    <hyperlink ref="V289" r:id="rId602" display="http://pbs.twimg.com/profile_images/1110590668550885377/iev8KLCv_normal.png"/>
    <hyperlink ref="V290" r:id="rId603" display="https://pbs.twimg.com/media/D6SYHvgXsAIcxXb.jpg"/>
    <hyperlink ref="V291" r:id="rId604" display="http://pbs.twimg.com/profile_images/1110590668550885377/iev8KLCv_normal.png"/>
    <hyperlink ref="V292" r:id="rId605" display="http://pbs.twimg.com/profile_images/1110590668550885377/iev8KLCv_normal.png"/>
    <hyperlink ref="V293" r:id="rId606" display="http://pbs.twimg.com/profile_images/1110590668550885377/iev8KLCv_normal.png"/>
    <hyperlink ref="V294" r:id="rId607" display="http://pbs.twimg.com/profile_images/1110590668550885377/iev8KLCv_normal.png"/>
    <hyperlink ref="V295" r:id="rId608" display="http://pbs.twimg.com/profile_images/1110590668550885377/iev8KLCv_normal.png"/>
    <hyperlink ref="V296" r:id="rId609" display="http://pbs.twimg.com/profile_images/1110590668550885377/iev8KLCv_normal.png"/>
    <hyperlink ref="V297" r:id="rId610" display="http://pbs.twimg.com/profile_images/1110590668550885377/iev8KLCv_normal.png"/>
    <hyperlink ref="V298" r:id="rId611" display="http://pbs.twimg.com/profile_images/1110590668550885377/iev8KLCv_normal.png"/>
    <hyperlink ref="V299" r:id="rId612" display="http://pbs.twimg.com/profile_images/1126864847134707713/FHAruHKk_normal.jpg"/>
    <hyperlink ref="V300" r:id="rId613" display="http://pbs.twimg.com/profile_images/1050647321896091648/V0zPw2Re_normal.jpg"/>
    <hyperlink ref="V301" r:id="rId614" display="http://pbs.twimg.com/profile_images/1050647321896091648/V0zPw2Re_normal.jpg"/>
    <hyperlink ref="V302" r:id="rId615" display="http://pbs.twimg.com/profile_images/1050647321896091648/V0zPw2Re_normal.jpg"/>
    <hyperlink ref="V303" r:id="rId616" display="http://pbs.twimg.com/profile_images/1050647321896091648/V0zPw2Re_normal.jpg"/>
    <hyperlink ref="V304" r:id="rId617" display="http://pbs.twimg.com/profile_images/1050647321896091648/V0zPw2Re_normal.jpg"/>
    <hyperlink ref="V305" r:id="rId618" display="https://pbs.twimg.com/tweet_video_thumb/D6RoCn7W4AERoiU.jpg"/>
    <hyperlink ref="V306" r:id="rId619" display="http://pbs.twimg.com/profile_images/1074181571282903040/T0ZfZxbw_normal.jpg"/>
    <hyperlink ref="V307" r:id="rId620" display="https://pbs.twimg.com/ext_tw_video_thumb/1127151073280630784/pu/img/TM6ajrkurDh_IpPr.jpg"/>
    <hyperlink ref="V308" r:id="rId621" display="https://pbs.twimg.com/tweet_video_thumb/D6R2CdKXoAMVaf8.jpg"/>
    <hyperlink ref="V309" r:id="rId622" display="https://pbs.twimg.com/media/D6R_bJEWAAERYxL.jpg"/>
    <hyperlink ref="V310" r:id="rId623" display="https://pbs.twimg.com/tweet_video_thumb/D6SH5PDWwAA1kzm.jpg"/>
    <hyperlink ref="V311" r:id="rId624" display="https://pbs.twimg.com/media/D6SYHvgXsAIcxXb.jpg"/>
    <hyperlink ref="V312" r:id="rId625" display="https://pbs.twimg.com/ext_tw_video_thumb/1127201419667345408/pu/img/-snxRbQQKcqYRMHT.jpg"/>
    <hyperlink ref="V313" r:id="rId626" display="https://pbs.twimg.com/ext_tw_video_thumb/1127255833602068480/pu/img/d7sstgtDJYHMYmPE.jpg"/>
    <hyperlink ref="V314" r:id="rId627" display="https://pbs.twimg.com/media/D6TSwxGW4AAZTnm.jpg"/>
    <hyperlink ref="V315" r:id="rId628" display="https://pbs.twimg.com/media/D6TTDJZWkAEi4GT.jpg"/>
    <hyperlink ref="V316" r:id="rId629" display="http://pbs.twimg.com/profile_images/899926429852459009/uE9YgT-s_normal.jpg"/>
    <hyperlink ref="V317" r:id="rId630" display="http://pbs.twimg.com/profile_images/731085523821965312/tlyE2MA1_normal.jpg"/>
    <hyperlink ref="V318" r:id="rId631" display="http://pbs.twimg.com/profile_images/1126864847134707713/FHAruHKk_normal.jpg"/>
    <hyperlink ref="V319" r:id="rId632" display="http://pbs.twimg.com/profile_images/1050647321896091648/V0zPw2Re_normal.jpg"/>
    <hyperlink ref="V320" r:id="rId633" display="https://pbs.twimg.com/media/D6TTDJZWkAEi4GT.jpg"/>
    <hyperlink ref="V321" r:id="rId634" display="http://pbs.twimg.com/profile_images/731085523821965312/tlyE2MA1_normal.jpg"/>
    <hyperlink ref="V322" r:id="rId635" display="http://pbs.twimg.com/profile_images/1126864847134707713/FHAruHKk_normal.jpg"/>
    <hyperlink ref="V323" r:id="rId636" display="http://pbs.twimg.com/profile_images/1050647321896091648/V0zPw2Re_normal.jpg"/>
    <hyperlink ref="V324" r:id="rId637" display="http://pbs.twimg.com/profile_images/1050647321896091648/V0zPw2Re_normal.jpg"/>
    <hyperlink ref="V325" r:id="rId638" display="http://pbs.twimg.com/profile_images/1050647321896091648/V0zPw2Re_normal.jpg"/>
    <hyperlink ref="V326" r:id="rId639" display="http://pbs.twimg.com/profile_images/1050647321896091648/V0zPw2Re_normal.jpg"/>
    <hyperlink ref="V327" r:id="rId640" display="http://pbs.twimg.com/profile_images/1050647321896091648/V0zPw2Re_normal.jpg"/>
    <hyperlink ref="V328" r:id="rId641" display="http://pbs.twimg.com/profile_images/1050647321896091648/V0zPw2Re_normal.jpg"/>
    <hyperlink ref="V329" r:id="rId642" display="http://pbs.twimg.com/profile_images/1050647321896091648/V0zPw2Re_normal.jpg"/>
    <hyperlink ref="V330" r:id="rId643" display="http://pbs.twimg.com/profile_images/1050647321896091648/V0zPw2Re_normal.jpg"/>
    <hyperlink ref="V331" r:id="rId644" display="https://pbs.twimg.com/ext_tw_video_thumb/1127255833602068480/pu/img/d7sstgtDJYHMYmPE.jpg"/>
    <hyperlink ref="V332" r:id="rId645" display="https://pbs.twimg.com/media/D6TSwxGW4AAZTnm.jpg"/>
    <hyperlink ref="V333" r:id="rId646" display="https://pbs.twimg.com/media/D6TTDJZWkAEi4GT.jpg"/>
    <hyperlink ref="V334" r:id="rId647" display="http://pbs.twimg.com/profile_images/731085523821965312/tlyE2MA1_normal.jpg"/>
    <hyperlink ref="V335" r:id="rId648" display="http://pbs.twimg.com/profile_images/731085523821965312/tlyE2MA1_normal.jpg"/>
    <hyperlink ref="V336" r:id="rId649" display="http://pbs.twimg.com/profile_images/731085523821965312/tlyE2MA1_normal.jpg"/>
    <hyperlink ref="V337" r:id="rId650" display="http://pbs.twimg.com/profile_images/731085523821965312/tlyE2MA1_normal.jpg"/>
    <hyperlink ref="V338" r:id="rId651" display="http://pbs.twimg.com/profile_images/731085523821965312/tlyE2MA1_normal.jpg"/>
    <hyperlink ref="V339" r:id="rId652" display="http://pbs.twimg.com/profile_images/1126864847134707713/FHAruHKk_normal.jpg"/>
    <hyperlink ref="V340" r:id="rId653" display="https://pbs.twimg.com/media/D6TTDJZWkAEi4GT.jpg"/>
    <hyperlink ref="V341" r:id="rId654" display="http://pbs.twimg.com/profile_images/1126864847134707713/FHAruHKk_normal.jpg"/>
    <hyperlink ref="V342" r:id="rId655" display="https://pbs.twimg.com/media/D6TTDJZWkAEi4GT.jpg"/>
    <hyperlink ref="V343" r:id="rId656" display="http://pbs.twimg.com/profile_images/1074181571282903040/T0ZfZxbw_normal.jpg"/>
    <hyperlink ref="V344" r:id="rId657" display="http://pbs.twimg.com/profile_images/1074181571282903040/T0ZfZxbw_normal.jpg"/>
    <hyperlink ref="V345" r:id="rId658" display="http://pbs.twimg.com/profile_images/1074181571282903040/T0ZfZxbw_normal.jpg"/>
    <hyperlink ref="V346" r:id="rId659" display="http://pbs.twimg.com/profile_images/1074181571282903040/T0ZfZxbw_normal.jpg"/>
    <hyperlink ref="V347" r:id="rId660" display="http://pbs.twimg.com/profile_images/1074181571282903040/T0ZfZxbw_normal.jpg"/>
    <hyperlink ref="V348" r:id="rId661" display="http://pbs.twimg.com/profile_images/1074181571282903040/T0ZfZxbw_normal.jpg"/>
    <hyperlink ref="V349" r:id="rId662" display="http://pbs.twimg.com/profile_images/1074181571282903040/T0ZfZxbw_normal.jpg"/>
    <hyperlink ref="V350" r:id="rId663" display="http://pbs.twimg.com/profile_images/1074181571282903040/T0ZfZxbw_normal.jpg"/>
    <hyperlink ref="V351" r:id="rId664" display="http://pbs.twimg.com/profile_images/1074181571282903040/T0ZfZxbw_normal.jpg"/>
    <hyperlink ref="V352" r:id="rId665" display="http://pbs.twimg.com/profile_images/1074181571282903040/T0ZfZxbw_normal.jpg"/>
    <hyperlink ref="V353" r:id="rId666" display="http://pbs.twimg.com/profile_images/1074181571282903040/T0ZfZxbw_normal.jpg"/>
    <hyperlink ref="V354" r:id="rId667" display="http://pbs.twimg.com/profile_images/1074181571282903040/T0ZfZxbw_normal.jpg"/>
    <hyperlink ref="V355" r:id="rId668" display="http://pbs.twimg.com/profile_images/1074181571282903040/T0ZfZxbw_normal.jpg"/>
    <hyperlink ref="V356" r:id="rId669" display="http://pbs.twimg.com/profile_images/1074181571282903040/T0ZfZxbw_normal.jpg"/>
    <hyperlink ref="V357" r:id="rId670" display="http://pbs.twimg.com/profile_images/1074181571282903040/T0ZfZxbw_normal.jpg"/>
    <hyperlink ref="V358" r:id="rId671" display="http://pbs.twimg.com/profile_images/1074181571282903040/T0ZfZxbw_normal.jpg"/>
    <hyperlink ref="V359" r:id="rId672" display="http://pbs.twimg.com/profile_images/1074181571282903040/T0ZfZxbw_normal.jpg"/>
    <hyperlink ref="V360" r:id="rId673" display="http://pbs.twimg.com/profile_images/1074181571282903040/T0ZfZxbw_normal.jpg"/>
    <hyperlink ref="V361" r:id="rId674" display="http://pbs.twimg.com/profile_images/1074181571282903040/T0ZfZxbw_normal.jpg"/>
    <hyperlink ref="V362" r:id="rId675" display="http://pbs.twimg.com/profile_images/1074181571282903040/T0ZfZxbw_normal.jpg"/>
    <hyperlink ref="V363" r:id="rId676" display="http://pbs.twimg.com/profile_images/1074181571282903040/T0ZfZxbw_normal.jpg"/>
    <hyperlink ref="V364" r:id="rId677" display="http://pbs.twimg.com/profile_images/1074181571282903040/T0ZfZxbw_normal.jpg"/>
    <hyperlink ref="V365" r:id="rId678" display="http://pbs.twimg.com/profile_images/1074181571282903040/T0ZfZxbw_normal.jpg"/>
    <hyperlink ref="V366" r:id="rId679" display="http://pbs.twimg.com/profile_images/1074181571282903040/T0ZfZxbw_normal.jpg"/>
    <hyperlink ref="V367" r:id="rId680" display="https://pbs.twimg.com/tweet_video_thumb/D6ioE1_WkAEPorq.jpg"/>
    <hyperlink ref="V368" r:id="rId681" display="https://pbs.twimg.com/tweet_video_thumb/D6ioE1_WkAEPorq.jpg"/>
    <hyperlink ref="V369" r:id="rId682" display="http://pbs.twimg.com/profile_images/1085831424186478592/_XDYQHvZ_normal.jpg"/>
    <hyperlink ref="V370" r:id="rId683" display="http://pbs.twimg.com/profile_images/1074181571282903040/T0ZfZxbw_normal.jpg"/>
    <hyperlink ref="V371" r:id="rId684" display="http://pbs.twimg.com/profile_images/1074181571282903040/T0ZfZxbw_normal.jpg"/>
    <hyperlink ref="V372" r:id="rId685" display="http://pbs.twimg.com/profile_images/1074181571282903040/T0ZfZxbw_normal.jpg"/>
    <hyperlink ref="V373" r:id="rId686" display="http://pbs.twimg.com/profile_images/1074181571282903040/T0ZfZxbw_normal.jpg"/>
    <hyperlink ref="V374" r:id="rId687" display="https://pbs.twimg.com/tweet_video_thumb/D6ioE1_WkAEPorq.jpg"/>
    <hyperlink ref="V375" r:id="rId688" display="https://pbs.twimg.com/tweet_video_thumb/D6ioE1_WkAEPorq.jpg"/>
    <hyperlink ref="V376" r:id="rId689" display="https://pbs.twimg.com/tweet_video_thumb/D6i2nsjW0AALEBj.jpg"/>
    <hyperlink ref="V377" r:id="rId690" display="http://pbs.twimg.com/profile_images/1074181571282903040/T0ZfZxbw_normal.jpg"/>
    <hyperlink ref="V378" r:id="rId691" display="http://pbs.twimg.com/profile_images/1074181571282903040/T0ZfZxbw_normal.jpg"/>
    <hyperlink ref="V379" r:id="rId692" display="http://pbs.twimg.com/profile_images/1074181571282903040/T0ZfZxbw_normal.jpg"/>
    <hyperlink ref="V380" r:id="rId693" display="http://pbs.twimg.com/profile_images/1074181571282903040/T0ZfZxbw_normal.jpg"/>
    <hyperlink ref="V381" r:id="rId694" display="http://pbs.twimg.com/profile_images/1074181571282903040/T0ZfZxbw_normal.jpg"/>
    <hyperlink ref="V382" r:id="rId695" display="http://pbs.twimg.com/profile_images/1074181571282903040/T0ZfZxbw_normal.jpg"/>
    <hyperlink ref="V383" r:id="rId696" display="http://pbs.twimg.com/profile_images/1074181571282903040/T0ZfZxbw_normal.jpg"/>
    <hyperlink ref="V384" r:id="rId697" display="http://pbs.twimg.com/profile_images/1074181571282903040/T0ZfZxbw_normal.jpg"/>
    <hyperlink ref="V385" r:id="rId698" display="http://pbs.twimg.com/profile_images/1074181571282903040/T0ZfZxbw_normal.jpg"/>
    <hyperlink ref="V386" r:id="rId699" display="http://pbs.twimg.com/profile_images/790694507561889792/wFxmdzvM_normal.jpg"/>
    <hyperlink ref="V387" r:id="rId700" display="http://pbs.twimg.com/profile_images/790694507561889792/wFxmdzvM_normal.jpg"/>
    <hyperlink ref="V388" r:id="rId701" display="https://pbs.twimg.com/media/D58pEnnXkAAWQvC.jpg"/>
    <hyperlink ref="V389" r:id="rId702" display="https://pbs.twimg.com/media/D5-wGvIWsAA7FmD.jpg"/>
    <hyperlink ref="V390" r:id="rId703" display="https://pbs.twimg.com/media/D6RPbN0WkAAlPcf.jpg"/>
    <hyperlink ref="V391" r:id="rId704" display="https://pbs.twimg.com/media/D6TWdz7WsAACs13.jpg"/>
    <hyperlink ref="V392" r:id="rId705" display="https://pbs.twimg.com/media/D6l1ySVWsAAahtO.jpg"/>
    <hyperlink ref="V393" r:id="rId706" display="http://pbs.twimg.com/profile_images/1123387523412185088/CCkBAcMI_normal.png"/>
    <hyperlink ref="V394" r:id="rId707" display="http://pbs.twimg.com/profile_images/1123387523412185088/CCkBAcMI_normal.png"/>
    <hyperlink ref="V395" r:id="rId708" display="http://pbs.twimg.com/profile_images/1123387523412185088/CCkBAcMI_normal.png"/>
    <hyperlink ref="V396" r:id="rId709" display="http://pbs.twimg.com/profile_images/1123387523412185088/CCkBAcMI_normal.png"/>
    <hyperlink ref="V397" r:id="rId710" display="https://pbs.twimg.com/media/D58pEnnXkAAWQvC.jpg"/>
    <hyperlink ref="V398" r:id="rId711" display="https://pbs.twimg.com/media/D5-wGvIWsAA7FmD.jpg"/>
    <hyperlink ref="V399" r:id="rId712" display="https://pbs.twimg.com/media/D6RPbN0WkAAlPcf.jpg"/>
    <hyperlink ref="V400" r:id="rId713" display="https://pbs.twimg.com/media/D6TWdz7WsAACs13.jpg"/>
    <hyperlink ref="V401" r:id="rId714" display="https://pbs.twimg.com/media/D6l1ySVWsAAahtO.jpg"/>
    <hyperlink ref="V402" r:id="rId715" display="https://pbs.twimg.com/tweet_video_thumb/D6mhNWFWkAIWBXz.jpg"/>
    <hyperlink ref="V403" r:id="rId716" display="https://pbs.twimg.com/tweet_video_thumb/D6mhNWFWkAIWBXz.jpg"/>
    <hyperlink ref="V404" r:id="rId717" display="https://pbs.twimg.com/media/D5aRgtlWsAwuqXW.jpg"/>
    <hyperlink ref="V405" r:id="rId718" display="https://pbs.twimg.com/media/D5wO2FhW0AIXrGy.jpg"/>
    <hyperlink ref="V406" r:id="rId719" display="https://pbs.twimg.com/media/D5_Lki6WAAEfKor.jpg"/>
    <hyperlink ref="V407" r:id="rId720" display="https://pbs.twimg.com/media/D6jqKmcWsAIKQuh.jpg"/>
    <hyperlink ref="V408" r:id="rId721" display="https://pbs.twimg.com/tweet_video_thumb/D6mhNWFWkAIWBXz.jpg"/>
    <hyperlink ref="V409" r:id="rId722" display="https://pbs.twimg.com/tweet_video_thumb/D6mgYzHWAAAuPgq.jpg"/>
    <hyperlink ref="V410" r:id="rId723" display="https://pbs.twimg.com/tweet_video_thumb/D6mhNWFWkAIWBXz.jpg"/>
    <hyperlink ref="V411" r:id="rId724" display="https://pbs.twimg.com/media/D6nCIj_WwAANo8w.jpg"/>
    <hyperlink ref="V412" r:id="rId725" display="http://pbs.twimg.com/profile_images/1022069643350102016/qI7Vnvzi_normal.jpg"/>
    <hyperlink ref="V413" r:id="rId726" display="http://pbs.twimg.com/profile_images/1022069643350102016/qI7Vnvzi_normal.jpg"/>
    <hyperlink ref="V414" r:id="rId727" display="http://pbs.twimg.com/profile_images/1022069643350102016/qI7Vnvzi_normal.jpg"/>
    <hyperlink ref="V415" r:id="rId728" display="https://pbs.twimg.com/tweet_video_thumb/D6mgYzHWAAAuPgq.jpg"/>
    <hyperlink ref="V416" r:id="rId729" display="https://pbs.twimg.com/tweet_video_thumb/D6mhNWFWkAIWBXz.jpg"/>
    <hyperlink ref="V417" r:id="rId730" display="https://pbs.twimg.com/media/D6nCIj_WwAANo8w.jpg"/>
    <hyperlink ref="V418" r:id="rId731" display="https://pbs.twimg.com/tweet_video_thumb/D6mgYzHWAAAuPgq.jpg"/>
    <hyperlink ref="V419" r:id="rId732" display="https://pbs.twimg.com/tweet_video_thumb/D6mhNWFWkAIWBXz.jpg"/>
    <hyperlink ref="V420" r:id="rId733" display="https://pbs.twimg.com/media/D6nCIj_WwAANo8w.jpg"/>
    <hyperlink ref="V421" r:id="rId734" display="https://pbs.twimg.com/tweet_video_thumb/D6mOW2CWkAExBZz.jpg"/>
    <hyperlink ref="V422" r:id="rId735" display="https://pbs.twimg.com/tweet_video_thumb/D6mgYzHWAAAuPgq.jpg"/>
    <hyperlink ref="V423" r:id="rId736" display="https://pbs.twimg.com/tweet_video_thumb/D6mhNWFWkAIWBXz.jpg"/>
    <hyperlink ref="V424" r:id="rId737" display="https://pbs.twimg.com/media/D6nCIj_WwAANo8w.jpg"/>
    <hyperlink ref="V425" r:id="rId738" display="http://pbs.twimg.com/profile_images/1074181571282903040/T0ZfZxbw_normal.jpg"/>
    <hyperlink ref="V426" r:id="rId739" display="https://pbs.twimg.com/tweet_video_thumb/D6mhNWFWkAIWBXz.jpg"/>
    <hyperlink ref="V427" r:id="rId740" display="https://pbs.twimg.com/media/D6nCIj_WwAANo8w.jpg"/>
    <hyperlink ref="V428" r:id="rId741" display="https://pbs.twimg.com/tweet_video_thumb/D6mhNWFWkAIWBXz.jpg"/>
    <hyperlink ref="V429" r:id="rId742" display="https://pbs.twimg.com/media/D6nCIj_WwAANo8w.jpg"/>
    <hyperlink ref="V430" r:id="rId743" display="https://pbs.twimg.com/media/D6nCIj_WwAANo8w.jpg"/>
    <hyperlink ref="V431" r:id="rId744" display="https://pbs.twimg.com/tweet_video_thumb/D6mhNWFWkAIWBXz.jpg"/>
    <hyperlink ref="V432" r:id="rId745" display="https://pbs.twimg.com/media/D6nCIj_WwAANo8w.jpg"/>
    <hyperlink ref="V433" r:id="rId746" display="https://pbs.twimg.com/media/D6nCIj_WwAANo8w.jpg"/>
    <hyperlink ref="V434" r:id="rId747" display="https://pbs.twimg.com/media/D6nCIj_WwAANo8w.jpg"/>
    <hyperlink ref="V435" r:id="rId748" display="http://pbs.twimg.com/profile_images/1074181571282903040/T0ZfZxbw_normal.jpg"/>
    <hyperlink ref="V436" r:id="rId749" display="https://pbs.twimg.com/ext_tw_video_thumb/1127151073280630784/pu/img/TM6ajrkurDh_IpPr.jpg"/>
    <hyperlink ref="V437" r:id="rId750" display="https://pbs.twimg.com/media/D6R_bJEWAAERYxL.jpg"/>
    <hyperlink ref="V438" r:id="rId751" display="https://pbs.twimg.com/ext_tw_video_thumb/1127201419667345408/pu/img/-snxRbQQKcqYRMHT.jpg"/>
    <hyperlink ref="V439" r:id="rId752" display="https://pbs.twimg.com/ext_tw_video_thumb/1127255833602068480/pu/img/d7sstgtDJYHMYmPE.jpg"/>
    <hyperlink ref="V440" r:id="rId753" display="https://pbs.twimg.com/media/D6TSwxGW4AAZTnm.jpg"/>
    <hyperlink ref="V441" r:id="rId754" display="https://pbs.twimg.com/media/D6TTDJZWkAEi4GT.jpg"/>
    <hyperlink ref="V442" r:id="rId755" display="https://pbs.twimg.com/media/D6l7764X4AA8cza.jpg"/>
    <hyperlink ref="V443" r:id="rId756" display="https://pbs.twimg.com/tweet_video_thumb/D6mOW2CWkAExBZz.jpg"/>
    <hyperlink ref="V444" r:id="rId757" display="https://pbs.twimg.com/tweet_video_thumb/D6mgYzHWAAAuPgq.jpg"/>
    <hyperlink ref="V445" r:id="rId758" display="https://pbs.twimg.com/media/D6nCIj_WwAANo8w.jpg"/>
    <hyperlink ref="V446" r:id="rId759" display="https://pbs.twimg.com/media/D6nChnVWsAAD8Qm.jpg"/>
    <hyperlink ref="V447" r:id="rId760" display="https://pbs.twimg.com/media/D6nE9XMW4AAbcbA.jpg"/>
    <hyperlink ref="V448" r:id="rId761" display="http://pbs.twimg.com/profile_images/1074181571282903040/T0ZfZxbw_normal.jpg"/>
    <hyperlink ref="V449" r:id="rId762" display="http://pbs.twimg.com/profile_images/1074181571282903040/T0ZfZxbw_normal.jpg"/>
    <hyperlink ref="V450" r:id="rId763" display="https://pbs.twimg.com/media/D6l7764X4AA8cza.jpg"/>
    <hyperlink ref="V451" r:id="rId764" display="https://pbs.twimg.com/tweet_video_thumb/D6mhNWFWkAIWBXz.jpg"/>
    <hyperlink ref="V452" r:id="rId765" display="http://pbs.twimg.com/profile_images/1074181571282903040/T0ZfZxbw_normal.jpg"/>
    <hyperlink ref="V453" r:id="rId766" display="https://pbs.twimg.com/media/Dx5WI6BWsAERUSj.jpg"/>
    <hyperlink ref="V454" r:id="rId767" display="http://pbs.twimg.com/profile_images/1074181571282903040/T0ZfZxbw_normal.jpg"/>
    <hyperlink ref="V455" r:id="rId768" display="https://pbs.twimg.com/media/D53fe06WsAAsrzR.jpg"/>
    <hyperlink ref="V456" r:id="rId769" display="http://pbs.twimg.com/profile_images/1074181571282903040/T0ZfZxbw_normal.jpg"/>
    <hyperlink ref="V457" r:id="rId770" display="http://pbs.twimg.com/profile_images/1074181571282903040/T0ZfZxbw_normal.jpg"/>
    <hyperlink ref="V458" r:id="rId771" display="https://pbs.twimg.com/media/D55mg6PXkAEexMc.jpg"/>
    <hyperlink ref="V459" r:id="rId772" display="http://pbs.twimg.com/profile_images/1074181571282903040/T0ZfZxbw_normal.jpg"/>
    <hyperlink ref="V460" r:id="rId773" display="http://pbs.twimg.com/profile_images/1074181571282903040/T0ZfZxbw_normal.jpg"/>
    <hyperlink ref="V461" r:id="rId774" display="http://pbs.twimg.com/profile_images/1074181571282903040/T0ZfZxbw_normal.jpg"/>
    <hyperlink ref="V462" r:id="rId775" display="http://pbs.twimg.com/profile_images/1074181571282903040/T0ZfZxbw_normal.jpg"/>
    <hyperlink ref="V463" r:id="rId776" display="http://pbs.twimg.com/profile_images/1074181571282903040/T0ZfZxbw_normal.jpg"/>
    <hyperlink ref="V464" r:id="rId777" display="http://pbs.twimg.com/profile_images/1074181571282903040/T0ZfZxbw_normal.jpg"/>
    <hyperlink ref="V465" r:id="rId778" display="https://pbs.twimg.com/media/D5_nCc0WkAMvFXF.jpg"/>
    <hyperlink ref="V466" r:id="rId779" display="http://pbs.twimg.com/profile_images/1074181571282903040/T0ZfZxbw_normal.jpg"/>
    <hyperlink ref="V467" r:id="rId780" display="https://pbs.twimg.com/media/D6ACgerWkAAia2v.jpg"/>
    <hyperlink ref="V468" r:id="rId781" display="http://pbs.twimg.com/profile_images/1074181571282903040/T0ZfZxbw_normal.jpg"/>
    <hyperlink ref="V469" r:id="rId782" display="http://pbs.twimg.com/profile_images/1074181571282903040/T0ZfZxbw_normal.jpg"/>
    <hyperlink ref="V470" r:id="rId783" display="http://pbs.twimg.com/profile_images/1074181571282903040/T0ZfZxbw_normal.jpg"/>
    <hyperlink ref="V471" r:id="rId784" display="http://pbs.twimg.com/profile_images/1074181571282903040/T0ZfZxbw_normal.jpg"/>
    <hyperlink ref="V472" r:id="rId785" display="http://pbs.twimg.com/profile_images/1074181571282903040/T0ZfZxbw_normal.jpg"/>
    <hyperlink ref="V473" r:id="rId786" display="http://pbs.twimg.com/profile_images/1074181571282903040/T0ZfZxbw_normal.jpg"/>
    <hyperlink ref="V474" r:id="rId787" display="http://pbs.twimg.com/profile_images/1074181571282903040/T0ZfZxbw_normal.jpg"/>
    <hyperlink ref="V475" r:id="rId788" display="http://pbs.twimg.com/profile_images/1074181571282903040/T0ZfZxbw_normal.jpg"/>
    <hyperlink ref="V476" r:id="rId789" display="http://pbs.twimg.com/profile_images/1074181571282903040/T0ZfZxbw_normal.jpg"/>
    <hyperlink ref="V477" r:id="rId790" display="http://pbs.twimg.com/profile_images/1074181571282903040/T0ZfZxbw_normal.jpg"/>
    <hyperlink ref="V478" r:id="rId791" display="http://pbs.twimg.com/profile_images/1074181571282903040/T0ZfZxbw_normal.jpg"/>
    <hyperlink ref="V479" r:id="rId792" display="http://pbs.twimg.com/profile_images/1074181571282903040/T0ZfZxbw_normal.jpg"/>
    <hyperlink ref="V480" r:id="rId793" display="http://pbs.twimg.com/profile_images/1074181571282903040/T0ZfZxbw_normal.jpg"/>
    <hyperlink ref="V481" r:id="rId794" display="http://pbs.twimg.com/profile_images/1074181571282903040/T0ZfZxbw_normal.jpg"/>
    <hyperlink ref="V482" r:id="rId795" display="http://pbs.twimg.com/profile_images/1074181571282903040/T0ZfZxbw_normal.jpg"/>
    <hyperlink ref="V483" r:id="rId796" display="http://pbs.twimg.com/profile_images/1074181571282903040/T0ZfZxbw_normal.jpg"/>
    <hyperlink ref="V484" r:id="rId797" display="http://pbs.twimg.com/profile_images/1074181571282903040/T0ZfZxbw_normal.jpg"/>
    <hyperlink ref="V485" r:id="rId798" display="http://pbs.twimg.com/profile_images/1074181571282903040/T0ZfZxbw_normal.jpg"/>
    <hyperlink ref="V486" r:id="rId799" display="http://pbs.twimg.com/profile_images/1074181571282903040/T0ZfZxbw_normal.jpg"/>
    <hyperlink ref="V487" r:id="rId800" display="http://pbs.twimg.com/profile_images/1074181571282903040/T0ZfZxbw_normal.jpg"/>
    <hyperlink ref="V488" r:id="rId801" display="http://pbs.twimg.com/profile_images/1074181571282903040/T0ZfZxbw_normal.jpg"/>
    <hyperlink ref="V489" r:id="rId802" display="https://pbs.twimg.com/media/D6MF1YnUUAELxp4.jpg"/>
    <hyperlink ref="V490" r:id="rId803" display="http://pbs.twimg.com/profile_images/1074181571282903040/T0ZfZxbw_normal.jpg"/>
    <hyperlink ref="V491" r:id="rId804" display="https://pbs.twimg.com/media/D6OM3-oWkAEZ9_F.jpg"/>
    <hyperlink ref="V492" r:id="rId805" display="http://pbs.twimg.com/profile_images/1074181571282903040/T0ZfZxbw_normal.jpg"/>
    <hyperlink ref="V493" r:id="rId806" display="http://pbs.twimg.com/profile_images/1074181571282903040/T0ZfZxbw_normal.jpg"/>
    <hyperlink ref="V494" r:id="rId807" display="http://pbs.twimg.com/profile_images/1074181571282903040/T0ZfZxbw_normal.jpg"/>
    <hyperlink ref="V495" r:id="rId808" display="http://pbs.twimg.com/profile_images/1074181571282903040/T0ZfZxbw_normal.jpg"/>
    <hyperlink ref="V496" r:id="rId809" display="http://pbs.twimg.com/profile_images/1074181571282903040/T0ZfZxbw_normal.jpg"/>
    <hyperlink ref="V497" r:id="rId810" display="http://pbs.twimg.com/profile_images/1074181571282903040/T0ZfZxbw_normal.jpg"/>
    <hyperlink ref="V498" r:id="rId811" display="https://pbs.twimg.com/media/D6UNZbfW0AAKpCY.jpg"/>
    <hyperlink ref="V499" r:id="rId812" display="http://pbs.twimg.com/profile_images/1074181571282903040/T0ZfZxbw_normal.jpg"/>
    <hyperlink ref="V500" r:id="rId813" display="https://pbs.twimg.com/media/D6Uo32vW4AE1AyL.jpg"/>
    <hyperlink ref="V501" r:id="rId814" display="http://pbs.twimg.com/profile_images/1074181571282903040/T0ZfZxbw_normal.jpg"/>
    <hyperlink ref="V502" r:id="rId815" display="http://pbs.twimg.com/profile_images/1074181571282903040/T0ZfZxbw_normal.jpg"/>
    <hyperlink ref="V503" r:id="rId816" display="http://pbs.twimg.com/profile_images/1074181571282903040/T0ZfZxbw_normal.jpg"/>
    <hyperlink ref="V504" r:id="rId817" display="http://pbs.twimg.com/profile_images/1074181571282903040/T0ZfZxbw_normal.jpg"/>
    <hyperlink ref="V505" r:id="rId818" display="https://pbs.twimg.com/media/D6YElrTW4AA1xSs.png"/>
    <hyperlink ref="V506" r:id="rId819" display="http://pbs.twimg.com/profile_images/1074181571282903040/T0ZfZxbw_normal.jpg"/>
    <hyperlink ref="V507" r:id="rId820" display="http://pbs.twimg.com/profile_images/1074181571282903040/T0ZfZxbw_normal.jpg"/>
    <hyperlink ref="V508" r:id="rId821" display="http://pbs.twimg.com/profile_images/1074181571282903040/T0ZfZxbw_normal.jpg"/>
    <hyperlink ref="V509" r:id="rId822" display="http://pbs.twimg.com/profile_images/1074181571282903040/T0ZfZxbw_normal.jpg"/>
    <hyperlink ref="V510" r:id="rId823" display="http://pbs.twimg.com/profile_images/1074181571282903040/T0ZfZxbw_normal.jpg"/>
    <hyperlink ref="V511" r:id="rId824" display="https://pbs.twimg.com/media/D6gsM4pXoAAbz4u.jpg"/>
    <hyperlink ref="V512" r:id="rId825" display="https://pbs.twimg.com/media/D6hJ9MyXsAAD0DS.png"/>
    <hyperlink ref="V513" r:id="rId826" display="http://pbs.twimg.com/profile_images/1074181571282903040/T0ZfZxbw_normal.jpg"/>
    <hyperlink ref="V514" r:id="rId827" display="http://pbs.twimg.com/profile_images/1074181571282903040/T0ZfZxbw_normal.jpg"/>
    <hyperlink ref="V515" r:id="rId828" display="http://pbs.twimg.com/profile_images/1074181571282903040/T0ZfZxbw_normal.jpg"/>
    <hyperlink ref="V516" r:id="rId829" display="http://pbs.twimg.com/profile_images/1074181571282903040/T0ZfZxbw_normal.jpg"/>
    <hyperlink ref="V517" r:id="rId830" display="http://pbs.twimg.com/profile_images/1074181571282903040/T0ZfZxbw_normal.jpg"/>
    <hyperlink ref="V518" r:id="rId831" display="https://pbs.twimg.com/media/D6izO9uXoAAXk8K.jpg"/>
    <hyperlink ref="V519" r:id="rId832" display="http://pbs.twimg.com/profile_images/1074181571282903040/T0ZfZxbw_normal.jpg"/>
    <hyperlink ref="V520" r:id="rId833" display="http://pbs.twimg.com/profile_images/1074181571282903040/T0ZfZxbw_normal.jpg"/>
    <hyperlink ref="V521" r:id="rId834" display="http://pbs.twimg.com/profile_images/1074181571282903040/T0ZfZxbw_normal.jpg"/>
    <hyperlink ref="V522" r:id="rId835" display="http://pbs.twimg.com/profile_images/1074181571282903040/T0ZfZxbw_normal.jpg"/>
    <hyperlink ref="X3" r:id="rId836" display="https://twitter.com/#!/gomezgras/status/1125633365351309312"/>
    <hyperlink ref="X4" r:id="rId837" display="https://twitter.com/#!/etomast/status/1125635570632404992"/>
    <hyperlink ref="X5" r:id="rId838" display="https://twitter.com/#!/albercordoba/status/1125642958517280768"/>
    <hyperlink ref="X6" r:id="rId839" display="https://twitter.com/#!/erodrigo/status/1125696742006169600"/>
    <hyperlink ref="X7" r:id="rId840" display="https://twitter.com/#!/mireia_gargallo/status/1125732445607944192"/>
    <hyperlink ref="X8" r:id="rId841" display="https://twitter.com/#!/louisebaionnes/status/1126038859505131520"/>
    <hyperlink ref="X9" r:id="rId842" display="https://twitter.com/#!/enriorienta/status/1126130480041140224"/>
    <hyperlink ref="X10" r:id="rId843" display="https://twitter.com/#!/enriorienta/status/1126130480041140224"/>
    <hyperlink ref="X11" r:id="rId844" display="https://twitter.com/#!/enriorienta/status/1126130480041140224"/>
    <hyperlink ref="X12" r:id="rId845" display="https://twitter.com/#!/enriorienta/status/1126130480041140224"/>
    <hyperlink ref="X13" r:id="rId846" display="https://twitter.com/#!/meme_romero_/status/1126548574710452224"/>
    <hyperlink ref="X14" r:id="rId847" display="https://twitter.com/#!/adriancruzadof/status/1126565266874351623"/>
    <hyperlink ref="X15" r:id="rId848" display="https://twitter.com/#!/helenegrorienta/status/1126566313093206016"/>
    <hyperlink ref="X16" r:id="rId849" display="https://twitter.com/#!/mmorillofoto/status/1126571039478169600"/>
    <hyperlink ref="X17" r:id="rId850" display="https://twitter.com/#!/activithink/status/1126208501557223427"/>
    <hyperlink ref="X18" r:id="rId851" display="https://twitter.com/#!/activithink/status/1126208501557223427"/>
    <hyperlink ref="X19" r:id="rId852" display="https://twitter.com/#!/activithink/status/1126208501557223427"/>
    <hyperlink ref="X20" r:id="rId853" display="https://twitter.com/#!/activithink/status/1126208501557223427"/>
    <hyperlink ref="X21" r:id="rId854" display="https://twitter.com/#!/activithink/status/1126813612306255873"/>
    <hyperlink ref="X22" r:id="rId855" display="https://twitter.com/#!/leikoleo/status/1126399929931456512"/>
    <hyperlink ref="X23" r:id="rId856" display="https://twitter.com/#!/leikoleo/status/1126399929931456512"/>
    <hyperlink ref="X24" r:id="rId857" display="https://twitter.com/#!/leikoleo/status/1126399929931456512"/>
    <hyperlink ref="X25" r:id="rId858" display="https://twitter.com/#!/leikoleo/status/1126399929931456512"/>
    <hyperlink ref="X26" r:id="rId859" display="https://twitter.com/#!/leikoleo/status/1127141646045515776"/>
    <hyperlink ref="X27" r:id="rId860" display="https://twitter.com/#!/leikoleo/status/1127141646045515776"/>
    <hyperlink ref="X28" r:id="rId861" display="https://twitter.com/#!/fadanconsultant/status/1127156677583802368"/>
    <hyperlink ref="X29" r:id="rId862" display="https://twitter.com/#!/paolitah1/status/1127167830296879104"/>
    <hyperlink ref="X30" r:id="rId863" display="https://twitter.com/#!/angie_granada1/status/1127180629752328192"/>
    <hyperlink ref="X31" r:id="rId864" display="https://twitter.com/#!/angie_granada1/status/1127180629752328192"/>
    <hyperlink ref="X32" r:id="rId865" display="https://twitter.com/#!/angie_granada1/status/1127180629752328192"/>
    <hyperlink ref="X33" r:id="rId866" display="https://twitter.com/#!/maylopezes/status/1127218276898082817"/>
    <hyperlink ref="X34" r:id="rId867" display="https://twitter.com/#!/maylopezes/status/1127218276898082817"/>
    <hyperlink ref="X35" r:id="rId868" display="https://twitter.com/#!/santinosdigital/status/1127249464043769857"/>
    <hyperlink ref="X36" r:id="rId869" display="https://twitter.com/#!/suea76493824/status/1125872553715732480"/>
    <hyperlink ref="X37" r:id="rId870" display="https://twitter.com/#!/suea76493824/status/1127322156365438976"/>
    <hyperlink ref="X38" r:id="rId871" display="https://twitter.com/#!/sourav21maha/status/1125872734876176385"/>
    <hyperlink ref="X39" r:id="rId872" display="https://twitter.com/#!/sourav21maha/status/1127322367242510336"/>
    <hyperlink ref="X40" r:id="rId873" display="https://twitter.com/#!/creativee007/status/1127010507532038145"/>
    <hyperlink ref="X41" r:id="rId874" display="https://twitter.com/#!/huhuzgz/status/1127496787219161088"/>
    <hyperlink ref="X42" r:id="rId875" display="https://twitter.com/#!/huhuzgz/status/1127496787219161088"/>
    <hyperlink ref="X43" r:id="rId876" display="https://twitter.com/#!/benjohn987/status/1127547543427137536"/>
    <hyperlink ref="X44" r:id="rId877" display="https://twitter.com/#!/codigobuho/status/1127592646443139073"/>
    <hyperlink ref="X45" r:id="rId878" display="https://twitter.com/#!/cecymezabaides/status/1127180913396396032"/>
    <hyperlink ref="X46" r:id="rId879" display="https://twitter.com/#!/rcagranada/status/1127168082462564352"/>
    <hyperlink ref="X47" r:id="rId880" display="https://twitter.com/#!/carmenros35/status/1127166827581386752"/>
    <hyperlink ref="X48" r:id="rId881" display="https://twitter.com/#!/chelisuarez/status/1127169239402594310"/>
    <hyperlink ref="X49" r:id="rId882" display="https://twitter.com/#!/raykolorenzo/status/1127168411216285698"/>
    <hyperlink ref="X50" r:id="rId883" display="https://twitter.com/#!/granadaesmkt/status/1127169635676237825"/>
    <hyperlink ref="X51" r:id="rId884" display="https://twitter.com/#!/jmalex/status/1127167823762083840"/>
    <hyperlink ref="X52" r:id="rId885" display="https://twitter.com/#!/allopher/status/1127169740219326465"/>
    <hyperlink ref="X53" r:id="rId886" display="https://twitter.com/#!/raykolorenzo/status/1127273360390537217"/>
    <hyperlink ref="X54" r:id="rId887" display="https://twitter.com/#!/granadaesmkt/status/1127274815017103360"/>
    <hyperlink ref="X55" r:id="rId888" display="https://twitter.com/#!/allopher/status/1127271828915990528"/>
    <hyperlink ref="X56" r:id="rId889" display="https://twitter.com/#!/carmenros35/status/1127257625555546114"/>
    <hyperlink ref="X57" r:id="rId890" display="https://twitter.com/#!/eipgranada/status/1127259697743060993"/>
    <hyperlink ref="X58" r:id="rId891" display="https://twitter.com/#!/raykolorenzo/status/1127257192795705344"/>
    <hyperlink ref="X59" r:id="rId892" display="https://twitter.com/#!/granadaesmkt/status/1127274743764324353"/>
    <hyperlink ref="X60" r:id="rId893" display="https://twitter.com/#!/allopher/status/1127271928929103872"/>
    <hyperlink ref="X61" r:id="rId894" display="https://twitter.com/#!/jmalex/status/1127167823762083840"/>
    <hyperlink ref="X62" r:id="rId895" display="https://twitter.com/#!/jmalex/status/1127167823762083840"/>
    <hyperlink ref="X63" r:id="rId896" display="https://twitter.com/#!/jmalex/status/1127674451477311489"/>
    <hyperlink ref="X64" r:id="rId897" display="https://twitter.com/#!/allopher/status/1127983338730467328"/>
    <hyperlink ref="X65" r:id="rId898" display="https://twitter.com/#!/impulsaeventos/status/1128171971911585793"/>
    <hyperlink ref="X66" r:id="rId899" display="https://twitter.com/#!/hashtagteam_/status/1125448921793400835"/>
    <hyperlink ref="X67" r:id="rId900" display="https://twitter.com/#!/hashtagteam_/status/1125539518818541574"/>
    <hyperlink ref="X68" r:id="rId901" display="https://twitter.com/#!/hashtagteam_/status/1125539518818541574"/>
    <hyperlink ref="X69" r:id="rId902" display="https://twitter.com/#!/hashtagteam_/status/1125630115348717568"/>
    <hyperlink ref="X70" r:id="rId903" display="https://twitter.com/#!/hashtagteam_/status/1125992503247876096"/>
    <hyperlink ref="X71" r:id="rId904" display="https://twitter.com/#!/hashtagteam_/status/1126173697641988096"/>
    <hyperlink ref="X72" r:id="rId905" display="https://twitter.com/#!/hashtagteam_/status/1126173697641988096"/>
    <hyperlink ref="X73" r:id="rId906" display="https://twitter.com/#!/hashtagteam_/status/1126203897146748929"/>
    <hyperlink ref="X74" r:id="rId907" display="https://twitter.com/#!/hashtagteam_/status/1126566283271659520"/>
    <hyperlink ref="X75" r:id="rId908" display="https://twitter.com/#!/hashtagteam_/status/1126717279838789632"/>
    <hyperlink ref="X76" r:id="rId909" display="https://twitter.com/#!/hashtagteam_/status/1126717279838789632"/>
    <hyperlink ref="X77" r:id="rId910" display="https://twitter.com/#!/hashtagteam_/status/1126777678256693249"/>
    <hyperlink ref="X78" r:id="rId911" display="https://twitter.com/#!/hashtagteam_/status/1127140064268554240"/>
    <hyperlink ref="X79" r:id="rId912" display="https://twitter.com/#!/hashtagteam_/status/1127291059946569728"/>
    <hyperlink ref="X80" r:id="rId913" display="https://twitter.com/#!/hashtagteam_/status/1127291059946569728"/>
    <hyperlink ref="X81" r:id="rId914" display="https://twitter.com/#!/hashtagteam_/status/1127351458788249607"/>
    <hyperlink ref="X82" r:id="rId915" display="https://twitter.com/#!/hashtagteam_/status/1127713873937805314"/>
    <hyperlink ref="X83" r:id="rId916" display="https://twitter.com/#!/hashtagteam_/status/1127864843032248320"/>
    <hyperlink ref="X84" r:id="rId917" display="https://twitter.com/#!/hashtagteam_/status/1127864843032248320"/>
    <hyperlink ref="X85" r:id="rId918" display="https://twitter.com/#!/hashtagteam_/status/1127985637100011521"/>
    <hyperlink ref="X86" r:id="rId919" display="https://twitter.com/#!/impulsaeventos/status/1128172039762784256"/>
    <hyperlink ref="X87" r:id="rId920" display="https://twitter.com/#!/impulsaeventos/status/1125695819376660480"/>
    <hyperlink ref="X88" r:id="rId921" display="https://twitter.com/#!/to_navas/status/1128582266656120832"/>
    <hyperlink ref="X89" r:id="rId922" display="https://twitter.com/#!/to_navas/status/1128582266656120832"/>
    <hyperlink ref="X90" r:id="rId923" display="https://twitter.com/#!/natalia_y_punto/status/1128618323904798722"/>
    <hyperlink ref="X91" r:id="rId924" display="https://twitter.com/#!/natalia_y_punto/status/1128618323904798722"/>
    <hyperlink ref="X92" r:id="rId925" display="https://twitter.com/#!/natalia_y_punto/status/1128618323904798722"/>
    <hyperlink ref="X93" r:id="rId926" display="https://twitter.com/#!/natalia_y_punto/status/1128618323904798722"/>
    <hyperlink ref="X94" r:id="rId927" display="https://twitter.com/#!/natalia_y_punto/status/1128618323904798722"/>
    <hyperlink ref="X95" r:id="rId928" display="https://twitter.com/#!/natalia_y_punto/status/1128618323904798722"/>
    <hyperlink ref="X96" r:id="rId929" display="https://twitter.com/#!/natalia_y_punto/status/1128618323904798722"/>
    <hyperlink ref="X97" r:id="rId930" display="https://twitter.com/#!/natalia_y_punto/status/1128618323904798722"/>
    <hyperlink ref="X98" r:id="rId931" display="https://twitter.com/#!/natalia_y_punto/status/1128618323904798722"/>
    <hyperlink ref="X99" r:id="rId932" display="https://twitter.com/#!/sonafpro/status/1126165226582413312"/>
    <hyperlink ref="X100" r:id="rId933" display="https://twitter.com/#!/altaestrategia/status/1125739469368381440"/>
    <hyperlink ref="X101" r:id="rId934" display="https://twitter.com/#!/fernandodeleone/status/1127645920244523008"/>
    <hyperlink ref="X102" r:id="rId935" display="https://twitter.com/#!/fernandodeleone/status/1127646037424975874"/>
    <hyperlink ref="X103" r:id="rId936" display="https://twitter.com/#!/sonafpro/status/1128565259583803392"/>
    <hyperlink ref="X104" r:id="rId937" display="https://twitter.com/#!/sonafpro/status/1126165226582413312"/>
    <hyperlink ref="X105" r:id="rId938" display="https://twitter.com/#!/sonafpro/status/1126165226582413312"/>
    <hyperlink ref="X106" r:id="rId939" display="https://twitter.com/#!/sonafpro/status/1126165226582413312"/>
    <hyperlink ref="X107" r:id="rId940" display="https://twitter.com/#!/sonafpro/status/1126165902406377472"/>
    <hyperlink ref="X108" r:id="rId941" display="https://twitter.com/#!/sonafpro/status/1128565259583803392"/>
    <hyperlink ref="X109" r:id="rId942" display="https://twitter.com/#!/sonafpro/status/1128565259583803392"/>
    <hyperlink ref="X110" r:id="rId943" display="https://twitter.com/#!/sonafpro/status/1128619309788467202"/>
    <hyperlink ref="X111" r:id="rId944" display="https://twitter.com/#!/sonafpro/status/1128619309788467202"/>
    <hyperlink ref="X112" r:id="rId945" display="https://twitter.com/#!/sonafpro/status/1128619309788467202"/>
    <hyperlink ref="X113" r:id="rId946" display="https://twitter.com/#!/sonafpro/status/1128619309788467202"/>
    <hyperlink ref="X114" r:id="rId947" display="https://twitter.com/#!/sonafpro/status/1128619309788467202"/>
    <hyperlink ref="X115" r:id="rId948" display="https://twitter.com/#!/sonafpro/status/1128619309788467202"/>
    <hyperlink ref="X116" r:id="rId949" display="https://twitter.com/#!/sonafpro/status/1128619309788467202"/>
    <hyperlink ref="X117" r:id="rId950" display="https://twitter.com/#!/sonafpro/status/1128619309788467202"/>
    <hyperlink ref="X118" r:id="rId951" display="https://twitter.com/#!/sonafpro/status/1128619309788467202"/>
    <hyperlink ref="X119" r:id="rId952" display="https://twitter.com/#!/raquelmartin_sm/status/1128609567695355904"/>
    <hyperlink ref="X120" r:id="rId953" display="https://twitter.com/#!/raquelmartin_sm/status/1128609567695355904"/>
    <hyperlink ref="X121" r:id="rId954" display="https://twitter.com/#!/raquelmartin_sm/status/1128609567695355904"/>
    <hyperlink ref="X122" r:id="rId955" display="https://twitter.com/#!/raquelmartin_sm/status/1128611452120707073"/>
    <hyperlink ref="X123" r:id="rId956" display="https://twitter.com/#!/raquelmartin_sm/status/1128611452120707073"/>
    <hyperlink ref="X124" r:id="rId957" display="https://twitter.com/#!/raquelmartin_sm/status/1128611452120707073"/>
    <hyperlink ref="X125" r:id="rId958" display="https://twitter.com/#!/raquelmartin_sm/status/1128611452120707073"/>
    <hyperlink ref="X126" r:id="rId959" display="https://twitter.com/#!/raquelmartin_sm/status/1128611452120707073"/>
    <hyperlink ref="X127" r:id="rId960" display="https://twitter.com/#!/raquelmartin_sm/status/1128611452120707073"/>
    <hyperlink ref="X128" r:id="rId961" display="https://twitter.com/#!/raquelmartin_sm/status/1128611452120707073"/>
    <hyperlink ref="X129" r:id="rId962" display="https://twitter.com/#!/raquelmartin_sm/status/1128611452120707073"/>
    <hyperlink ref="X130" r:id="rId963" display="https://twitter.com/#!/raquelmartin_sm/status/1128611452120707073"/>
    <hyperlink ref="X131" r:id="rId964" display="https://twitter.com/#!/raquelmartin_sm/status/1128647627837530112"/>
    <hyperlink ref="X132" r:id="rId965" display="https://twitter.com/#!/raquelmartin_sm/status/1128647627837530112"/>
    <hyperlink ref="X133" r:id="rId966" display="https://twitter.com/#!/dgcamara/status/1128647863758741507"/>
    <hyperlink ref="X134" r:id="rId967" display="https://twitter.com/#!/dgcamara/status/1128647863758741507"/>
    <hyperlink ref="X135" r:id="rId968" display="https://twitter.com/#!/vanyzam/status/1128649497549201408"/>
    <hyperlink ref="X136" r:id="rId969" display="https://twitter.com/#!/vanyzam/status/1128649497549201408"/>
    <hyperlink ref="X137" r:id="rId970" display="https://twitter.com/#!/vanyzam/status/1128649840139935744"/>
    <hyperlink ref="X138" r:id="rId971" display="https://twitter.com/#!/vanyzam/status/1128649840139935744"/>
    <hyperlink ref="X139" r:id="rId972" display="https://twitter.com/#!/vanyzam/status/1128649840139935744"/>
    <hyperlink ref="X140" r:id="rId973" display="https://twitter.com/#!/vanyzam/status/1128649840139935744"/>
    <hyperlink ref="X141" r:id="rId974" display="https://twitter.com/#!/socialmediavcl/status/1128651178718433280"/>
    <hyperlink ref="X142" r:id="rId975" display="https://twitter.com/#!/socialmediavcl/status/1128651178718433280"/>
    <hyperlink ref="X143" r:id="rId976" display="https://twitter.com/#!/highsalesconsul/status/1128652028002091008"/>
    <hyperlink ref="X144" r:id="rId977" display="https://twitter.com/#!/highsalesconsul/status/1128652028002091008"/>
    <hyperlink ref="X145" r:id="rId978" display="https://twitter.com/#!/toninavarroyes/status/1128654149632000002"/>
    <hyperlink ref="X146" r:id="rId979" display="https://twitter.com/#!/toninavarroyes/status/1128654149632000002"/>
    <hyperlink ref="X147" r:id="rId980" display="https://twitter.com/#!/optimizafunnel/status/1128654995593793536"/>
    <hyperlink ref="X148" r:id="rId981" display="https://twitter.com/#!/vivianfrancos/status/1125477080739799040"/>
    <hyperlink ref="X149" r:id="rId982" display="https://twitter.com/#!/vivianfrancos/status/1125477080739799040"/>
    <hyperlink ref="X150" r:id="rId983" display="https://twitter.com/#!/meryelvis/status/1126087278957400070"/>
    <hyperlink ref="X151" r:id="rId984" display="https://twitter.com/#!/vivianfrancos/status/1126099233692618752"/>
    <hyperlink ref="X152" r:id="rId985" display="https://twitter.com/#!/vivianfrancos/status/1126128524925001730"/>
    <hyperlink ref="X153" r:id="rId986" display="https://twitter.com/#!/vivianfrancos/status/1126128524925001730"/>
    <hyperlink ref="X154" r:id="rId987" display="https://twitter.com/#!/vivianfrancos/status/1126128524925001730"/>
    <hyperlink ref="X155" r:id="rId988" display="https://twitter.com/#!/vivianfrancos/status/1126128524925001730"/>
    <hyperlink ref="X156" r:id="rId989" display="https://twitter.com/#!/vivianfrancos/status/1126128524925001730"/>
    <hyperlink ref="X157" r:id="rId990" display="https://twitter.com/#!/vivianfrancos/status/1126128524925001730"/>
    <hyperlink ref="X158" r:id="rId991" display="https://twitter.com/#!/vivianfrancos/status/1126153143086211072"/>
    <hyperlink ref="X159" r:id="rId992" display="https://twitter.com/#!/vivianfrancos/status/1126602265685524482"/>
    <hyperlink ref="X160" r:id="rId993" display="https://twitter.com/#!/vivianfrancos/status/1126602265685524482"/>
    <hyperlink ref="X161" r:id="rId994" display="https://twitter.com/#!/vivianfrancos/status/1126929422198673408"/>
    <hyperlink ref="X162" r:id="rId995" display="https://twitter.com/#!/vivianfrancos/status/1127145847915991040"/>
    <hyperlink ref="X163" r:id="rId996" display="https://twitter.com/#!/vivianfrancos/status/1126929422198673408"/>
    <hyperlink ref="X164" r:id="rId997" display="https://twitter.com/#!/vivianfrancos/status/1127145847915991040"/>
    <hyperlink ref="X165" r:id="rId998" display="https://twitter.com/#!/vivianfrancos/status/1126929422198673408"/>
    <hyperlink ref="X166" r:id="rId999" display="https://twitter.com/#!/vivianfrancos/status/1127145847915991040"/>
    <hyperlink ref="X167" r:id="rId1000" display="https://twitter.com/#!/creativee007/status/1127010507532038145"/>
    <hyperlink ref="X168" r:id="rId1001" display="https://twitter.com/#!/vivianfrancos/status/1126929422198673408"/>
    <hyperlink ref="X169" r:id="rId1002" display="https://twitter.com/#!/vivianfrancos/status/1127145847915991040"/>
    <hyperlink ref="X170" r:id="rId1003" display="https://twitter.com/#!/vivianfrancos/status/1126929422198673408"/>
    <hyperlink ref="X171" r:id="rId1004" display="https://twitter.com/#!/vivianfrancos/status/1127145847915991040"/>
    <hyperlink ref="X172" r:id="rId1005" display="https://twitter.com/#!/vivianfrancos/status/1126929422198673408"/>
    <hyperlink ref="X173" r:id="rId1006" display="https://twitter.com/#!/vivianfrancos/status/1127145847915991040"/>
    <hyperlink ref="X174" r:id="rId1007" display="https://twitter.com/#!/vivianfrancos/status/1126929422198673408"/>
    <hyperlink ref="X175" r:id="rId1008" display="https://twitter.com/#!/vivianfrancos/status/1127145847915991040"/>
    <hyperlink ref="X176" r:id="rId1009" display="https://twitter.com/#!/vivianfrancos/status/1127257129616846848"/>
    <hyperlink ref="X177" r:id="rId1010" display="https://twitter.com/#!/vivianfrancos/status/1127259389755260928"/>
    <hyperlink ref="X178" r:id="rId1011" display="https://twitter.com/#!/carmenros35/status/1127166827581386752"/>
    <hyperlink ref="X179" r:id="rId1012" display="https://twitter.com/#!/carmenros35/status/1127166827581386752"/>
    <hyperlink ref="X180" r:id="rId1013" display="https://twitter.com/#!/carmenros35/status/1127257625555546114"/>
    <hyperlink ref="X181" r:id="rId1014" display="https://twitter.com/#!/carmenros35/status/1127257625555546114"/>
    <hyperlink ref="X182" r:id="rId1015" display="https://twitter.com/#!/carmenros35/status/1127257625555546114"/>
    <hyperlink ref="X183" r:id="rId1016" display="https://twitter.com/#!/carmenros35/status/1127257625555546114"/>
    <hyperlink ref="X184" r:id="rId1017" display="https://twitter.com/#!/vivianfrancos/status/1127257129616846848"/>
    <hyperlink ref="X185" r:id="rId1018" display="https://twitter.com/#!/vivianfrancos/status/1127259389755260928"/>
    <hyperlink ref="X186" r:id="rId1019" display="https://twitter.com/#!/vivianfrancos/status/1127175372620140545"/>
    <hyperlink ref="X187" r:id="rId1020" display="https://twitter.com/#!/vivianfrancos/status/1127257129616846848"/>
    <hyperlink ref="X188" r:id="rId1021" display="https://twitter.com/#!/vivianfrancos/status/1127259389755260928"/>
    <hyperlink ref="X189" r:id="rId1022" display="https://twitter.com/#!/vivianfrancos/status/1127257129616846848"/>
    <hyperlink ref="X190" r:id="rId1023" display="https://twitter.com/#!/vivianfrancos/status/1127259389755260928"/>
    <hyperlink ref="X191" r:id="rId1024" display="https://twitter.com/#!/mkteronocturno/status/1127202027057098752"/>
    <hyperlink ref="X192" r:id="rId1025" display="https://twitter.com/#!/mkteronocturno/status/1127245475021594624"/>
    <hyperlink ref="X193" r:id="rId1026" display="https://twitter.com/#!/eipgranada/status/1127157088428466176"/>
    <hyperlink ref="X194" r:id="rId1027" display="https://twitter.com/#!/novumeventos/status/1127150657180446721"/>
    <hyperlink ref="X195" r:id="rId1028" display="https://twitter.com/#!/raykolorenzo/status/1127152880652312576"/>
    <hyperlink ref="X196" r:id="rId1029" display="https://twitter.com/#!/granadaesmkt/status/1127152162583318528"/>
    <hyperlink ref="X197" r:id="rId1030" display="https://twitter.com/#!/allopher/status/1127152252664336386"/>
    <hyperlink ref="X198" r:id="rId1031" display="https://twitter.com/#!/vivianfrancos/status/1127149893489790976"/>
    <hyperlink ref="X199" r:id="rId1032" display="https://twitter.com/#!/vivianfrancos/status/1127151817891241984"/>
    <hyperlink ref="X200" r:id="rId1033" display="https://twitter.com/#!/vivianfrancos/status/1127155693625192448"/>
    <hyperlink ref="X201" r:id="rId1034" display="https://twitter.com/#!/vivianfrancos/status/1127175372620140545"/>
    <hyperlink ref="X202" r:id="rId1035" display="https://twitter.com/#!/vivianfrancos/status/1127201959826608130"/>
    <hyperlink ref="X203" r:id="rId1036" display="https://twitter.com/#!/vivianfrancos/status/1127257129616846848"/>
    <hyperlink ref="X204" r:id="rId1037" display="https://twitter.com/#!/vivianfrancos/status/1127259389755260928"/>
    <hyperlink ref="X205" r:id="rId1038" display="https://twitter.com/#!/vivianfrancos/status/1127257129616846848"/>
    <hyperlink ref="X206" r:id="rId1039" display="https://twitter.com/#!/vivianfrancos/status/1127259389755260928"/>
    <hyperlink ref="X207" r:id="rId1040" display="https://twitter.com/#!/eipgranada/status/1127259697743060993"/>
    <hyperlink ref="X208" r:id="rId1041" display="https://twitter.com/#!/raykolorenzo/status/1127257192795705344"/>
    <hyperlink ref="X209" r:id="rId1042" display="https://twitter.com/#!/raykolorenzo/status/1127273360390537217"/>
    <hyperlink ref="X210" r:id="rId1043" display="https://twitter.com/#!/granadaesmkt/status/1127274743764324353"/>
    <hyperlink ref="X211" r:id="rId1044" display="https://twitter.com/#!/granadaesmkt/status/1127274815017103360"/>
    <hyperlink ref="X212" r:id="rId1045" display="https://twitter.com/#!/allopher/status/1127271828915990528"/>
    <hyperlink ref="X213" r:id="rId1046" display="https://twitter.com/#!/allopher/status/1127271928929103872"/>
    <hyperlink ref="X214" r:id="rId1047" display="https://twitter.com/#!/vivianfrancos/status/1127257129616846848"/>
    <hyperlink ref="X215" r:id="rId1048" display="https://twitter.com/#!/vivianfrancos/status/1127259389755260928"/>
    <hyperlink ref="X216" r:id="rId1049" display="https://twitter.com/#!/novumeventos/status/1127150657180446721"/>
    <hyperlink ref="X217" r:id="rId1050" display="https://twitter.com/#!/novumeventos/status/1127150657180446721"/>
    <hyperlink ref="X218" r:id="rId1051" display="https://twitter.com/#!/novumeventos/status/1127150657180446721"/>
    <hyperlink ref="X219" r:id="rId1052" display="https://twitter.com/#!/novumeventos/status/1127264027900547074"/>
    <hyperlink ref="X220" r:id="rId1053" display="https://twitter.com/#!/novumeventos/status/1127264027900547074"/>
    <hyperlink ref="X221" r:id="rId1054" display="https://twitter.com/#!/novumeventos/status/1127264027900547074"/>
    <hyperlink ref="X222" r:id="rId1055" display="https://twitter.com/#!/novumeventos/status/1127264027900547074"/>
    <hyperlink ref="X223" r:id="rId1056" display="https://twitter.com/#!/novumeventos/status/1127264027900547074"/>
    <hyperlink ref="X224" r:id="rId1057" display="https://twitter.com/#!/novumeventos/status/1127264027900547074"/>
    <hyperlink ref="X225" r:id="rId1058" display="https://twitter.com/#!/vivianfrancos/status/1127259392787791872"/>
    <hyperlink ref="X226" r:id="rId1059" display="https://twitter.com/#!/cecymezabaides/status/1127180913396396032"/>
    <hyperlink ref="X227" r:id="rId1060" display="https://twitter.com/#!/cecymezabaides/status/1127180913396396032"/>
    <hyperlink ref="X228" r:id="rId1061" display="https://twitter.com/#!/vivianfrancos/status/1127259392787791872"/>
    <hyperlink ref="X229" r:id="rId1062" display="https://twitter.com/#!/vivianfrancos/status/1127257129616846848"/>
    <hyperlink ref="X230" r:id="rId1063" display="https://twitter.com/#!/vivianfrancos/status/1127259389755260928"/>
    <hyperlink ref="X231" r:id="rId1064" display="https://twitter.com/#!/vivianfrancos/status/1127259392787791872"/>
    <hyperlink ref="X232" r:id="rId1065" display="https://twitter.com/#!/vivianfrancos/status/1127257129616846848"/>
    <hyperlink ref="X233" r:id="rId1066" display="https://twitter.com/#!/vivianfrancos/status/1127259389755260928"/>
    <hyperlink ref="X234" r:id="rId1067" display="https://twitter.com/#!/vivianfrancos/status/1127259392787791872"/>
    <hyperlink ref="X235" r:id="rId1068" display="https://twitter.com/#!/eipgranada/status/1127157088428466176"/>
    <hyperlink ref="X236" r:id="rId1069" display="https://twitter.com/#!/eipgranada/status/1127259697743060993"/>
    <hyperlink ref="X237" r:id="rId1070" display="https://twitter.com/#!/raykolorenzo/status/1127140555673276416"/>
    <hyperlink ref="X238" r:id="rId1071" display="https://twitter.com/#!/raykolorenzo/status/1127140555673276416"/>
    <hyperlink ref="X239" r:id="rId1072" display="https://twitter.com/#!/raykolorenzo/status/1127152880652312576"/>
    <hyperlink ref="X240" r:id="rId1073" display="https://twitter.com/#!/raykolorenzo/status/1127152880652312576"/>
    <hyperlink ref="X241" r:id="rId1074" display="https://twitter.com/#!/raykolorenzo/status/1127168411216285698"/>
    <hyperlink ref="X242" r:id="rId1075" display="https://twitter.com/#!/raykolorenzo/status/1127168411216285698"/>
    <hyperlink ref="X243" r:id="rId1076" display="https://twitter.com/#!/raykolorenzo/status/1127245599982669824"/>
    <hyperlink ref="X244" r:id="rId1077" display="https://twitter.com/#!/raykolorenzo/status/1127257192795705344"/>
    <hyperlink ref="X245" r:id="rId1078" display="https://twitter.com/#!/raykolorenzo/status/1127257192795705344"/>
    <hyperlink ref="X246" r:id="rId1079" display="https://twitter.com/#!/raykolorenzo/status/1127273360390537217"/>
    <hyperlink ref="X247" r:id="rId1080" display="https://twitter.com/#!/raykolorenzo/status/1127273360390537217"/>
    <hyperlink ref="X248" r:id="rId1081" display="https://twitter.com/#!/raykolorenzo/status/1127273377847181312"/>
    <hyperlink ref="X249" r:id="rId1082" display="https://twitter.com/#!/raykolorenzo/status/1127273377847181312"/>
    <hyperlink ref="X250" r:id="rId1083" display="https://twitter.com/#!/raykolorenzo/status/1127273377847181312"/>
    <hyperlink ref="X251" r:id="rId1084" display="https://twitter.com/#!/raykolorenzo/status/1127273377847181312"/>
    <hyperlink ref="X252" r:id="rId1085" display="https://twitter.com/#!/raykolorenzo/status/1127273377847181312"/>
    <hyperlink ref="X253" r:id="rId1086" display="https://twitter.com/#!/raykolorenzo/status/1127273377847181312"/>
    <hyperlink ref="X254" r:id="rId1087" display="https://twitter.com/#!/granadaesmkt/status/1127152162583318528"/>
    <hyperlink ref="X255" r:id="rId1088" display="https://twitter.com/#!/granadaesmkt/status/1127274743764324353"/>
    <hyperlink ref="X256" r:id="rId1089" display="https://twitter.com/#!/granadaesmkt/status/1127274815017103360"/>
    <hyperlink ref="X257" r:id="rId1090" display="https://twitter.com/#!/allopher/status/1127152252664336386"/>
    <hyperlink ref="X258" r:id="rId1091" display="https://twitter.com/#!/allopher/status/1127271828915990528"/>
    <hyperlink ref="X259" r:id="rId1092" display="https://twitter.com/#!/allopher/status/1127271928929103872"/>
    <hyperlink ref="X260" r:id="rId1093" display="https://twitter.com/#!/vivianfrancos/status/1127149893489790976"/>
    <hyperlink ref="X261" r:id="rId1094" display="https://twitter.com/#!/vivianfrancos/status/1127155693625192448"/>
    <hyperlink ref="X262" r:id="rId1095" display="https://twitter.com/#!/vivianfrancos/status/1127175372620140545"/>
    <hyperlink ref="X263" r:id="rId1096" display="https://twitter.com/#!/vivianfrancos/status/1127201959826608130"/>
    <hyperlink ref="X264" r:id="rId1097" display="https://twitter.com/#!/vivianfrancos/status/1127257129616846848"/>
    <hyperlink ref="X265" r:id="rId1098" display="https://twitter.com/#!/vivianfrancos/status/1127259389755260928"/>
    <hyperlink ref="X266" r:id="rId1099" display="https://twitter.com/#!/vivianfrancos/status/1127259392787791872"/>
    <hyperlink ref="X267" r:id="rId1100" display="https://twitter.com/#!/chelisuarez/status/1127169239402594310"/>
    <hyperlink ref="X268" r:id="rId1101" display="https://twitter.com/#!/chelisuarez/status/1127169239402594310"/>
    <hyperlink ref="X269" r:id="rId1102" display="https://twitter.com/#!/chelisuarez/status/1127194426470744065"/>
    <hyperlink ref="X270" r:id="rId1103" display="https://twitter.com/#!/chelisuarez/status/1127194426470744065"/>
    <hyperlink ref="X271" r:id="rId1104" display="https://twitter.com/#!/chelisuarez/status/1127259902009913344"/>
    <hyperlink ref="X272" r:id="rId1105" display="https://twitter.com/#!/chelisuarez/status/1127259902009913344"/>
    <hyperlink ref="X273" r:id="rId1106" display="https://twitter.com/#!/chelisuarez/status/1127259902009913344"/>
    <hyperlink ref="X274" r:id="rId1107" display="https://twitter.com/#!/chelisuarez/status/1127259902009913344"/>
    <hyperlink ref="X275" r:id="rId1108" display="https://twitter.com/#!/chelisuarez/status/1127259902009913344"/>
    <hyperlink ref="X276" r:id="rId1109" display="https://twitter.com/#!/chelisuarez/status/1127259902009913344"/>
    <hyperlink ref="X277" r:id="rId1110" display="https://twitter.com/#!/vivianfrancos/status/1127259392787791872"/>
    <hyperlink ref="X278" r:id="rId1111" display="https://twitter.com/#!/rcagranada/status/1127168082462564352"/>
    <hyperlink ref="X279" r:id="rId1112" display="https://twitter.com/#!/rcagranada/status/1127168082462564352"/>
    <hyperlink ref="X280" r:id="rId1113" display="https://twitter.com/#!/rcagranada/status/1127209437205344262"/>
    <hyperlink ref="X281" r:id="rId1114" display="https://twitter.com/#!/vivianfrancos/status/1127259392787791872"/>
    <hyperlink ref="X282" r:id="rId1115" display="https://twitter.com/#!/eipgranada/status/1127157088428466176"/>
    <hyperlink ref="X283" r:id="rId1116" display="https://twitter.com/#!/eipgranada/status/1127171759860531202"/>
    <hyperlink ref="X284" r:id="rId1117" display="https://twitter.com/#!/eipgranada/status/1127259697743060993"/>
    <hyperlink ref="X285" r:id="rId1118" display="https://twitter.com/#!/eipgranada/status/1127259740197851141"/>
    <hyperlink ref="X286" r:id="rId1119" display="https://twitter.com/#!/granadaesmkt/status/1127152110934659072"/>
    <hyperlink ref="X287" r:id="rId1120" display="https://twitter.com/#!/granadaesmkt/status/1127152162583318528"/>
    <hyperlink ref="X288" r:id="rId1121" display="https://twitter.com/#!/granadaesmkt/status/1127152565492310017"/>
    <hyperlink ref="X289" r:id="rId1122" display="https://twitter.com/#!/granadaesmkt/status/1127169635676237825"/>
    <hyperlink ref="X290" r:id="rId1123" display="https://twitter.com/#!/granadaesmkt/status/1127247469711065089"/>
    <hyperlink ref="X291" r:id="rId1124" display="https://twitter.com/#!/granadaesmkt/status/1127247749970300929"/>
    <hyperlink ref="X292" r:id="rId1125" display="https://twitter.com/#!/granadaesmkt/status/1127274743764324353"/>
    <hyperlink ref="X293" r:id="rId1126" display="https://twitter.com/#!/granadaesmkt/status/1127274815017103360"/>
    <hyperlink ref="X294" r:id="rId1127" display="https://twitter.com/#!/granadaesmkt/status/1127274861586415617"/>
    <hyperlink ref="X295" r:id="rId1128" display="https://twitter.com/#!/granadaesmkt/status/1127274861586415617"/>
    <hyperlink ref="X296" r:id="rId1129" display="https://twitter.com/#!/granadaesmkt/status/1127274861586415617"/>
    <hyperlink ref="X297" r:id="rId1130" display="https://twitter.com/#!/granadaesmkt/status/1127274861586415617"/>
    <hyperlink ref="X298" r:id="rId1131" display="https://twitter.com/#!/granadaesmkt/status/1127274861586415617"/>
    <hyperlink ref="X299" r:id="rId1132" display="https://twitter.com/#!/mktrrss/status/1127871462864564225"/>
    <hyperlink ref="X300" r:id="rId1133" display="https://twitter.com/#!/allopher/status/1127152252664336386"/>
    <hyperlink ref="X301" r:id="rId1134" display="https://twitter.com/#!/allopher/status/1127169740219326465"/>
    <hyperlink ref="X302" r:id="rId1135" display="https://twitter.com/#!/allopher/status/1127271828915990528"/>
    <hyperlink ref="X303" r:id="rId1136" display="https://twitter.com/#!/allopher/status/1127271864726958080"/>
    <hyperlink ref="X304" r:id="rId1137" display="https://twitter.com/#!/allopher/status/1127271928929103872"/>
    <hyperlink ref="X305" r:id="rId1138" display="https://twitter.com/#!/vivianfrancos/status/1127140314001678336"/>
    <hyperlink ref="X306" r:id="rId1139" display="https://twitter.com/#!/vivianfrancos/status/1127149893489790976"/>
    <hyperlink ref="X307" r:id="rId1140" display="https://twitter.com/#!/vivianfrancos/status/1127151817891241984"/>
    <hyperlink ref="X308" r:id="rId1141" display="https://twitter.com/#!/vivianfrancos/status/1127155693625192448"/>
    <hyperlink ref="X309" r:id="rId1142" display="https://twitter.com/#!/vivianfrancos/status/1127166681774788608"/>
    <hyperlink ref="X310" r:id="rId1143" display="https://twitter.com/#!/vivianfrancos/status/1127175372620140545"/>
    <hyperlink ref="X311" r:id="rId1144" display="https://twitter.com/#!/vivianfrancos/status/1127193309573799936"/>
    <hyperlink ref="X312" r:id="rId1145" display="https://twitter.com/#!/vivianfrancos/status/1127201959826608130"/>
    <hyperlink ref="X313" r:id="rId1146" display="https://twitter.com/#!/vivianfrancos/status/1127257129616846848"/>
    <hyperlink ref="X314" r:id="rId1147" display="https://twitter.com/#!/vivianfrancos/status/1127259389755260928"/>
    <hyperlink ref="X315" r:id="rId1148" display="https://twitter.com/#!/vivianfrancos/status/1127259392787791872"/>
    <hyperlink ref="X316" r:id="rId1149" display="https://twitter.com/#!/danieddo/status/1127249255855546371"/>
    <hyperlink ref="X317" r:id="rId1150" display="https://twitter.com/#!/eipgranada/status/1127259740197851141"/>
    <hyperlink ref="X318" r:id="rId1151" display="https://twitter.com/#!/mktrrss/status/1127871462864564225"/>
    <hyperlink ref="X319" r:id="rId1152" display="https://twitter.com/#!/allopher/status/1127271864726958080"/>
    <hyperlink ref="X320" r:id="rId1153" display="https://twitter.com/#!/vivianfrancos/status/1127259392787791872"/>
    <hyperlink ref="X321" r:id="rId1154" display="https://twitter.com/#!/eipgranada/status/1127259740197851141"/>
    <hyperlink ref="X322" r:id="rId1155" display="https://twitter.com/#!/mktrrss/status/1127871462864564225"/>
    <hyperlink ref="X323" r:id="rId1156" display="https://twitter.com/#!/allopher/status/1127151989098450944"/>
    <hyperlink ref="X324" r:id="rId1157" display="https://twitter.com/#!/allopher/status/1127152252664336386"/>
    <hyperlink ref="X325" r:id="rId1158" display="https://twitter.com/#!/allopher/status/1127169740219326465"/>
    <hyperlink ref="X326" r:id="rId1159" display="https://twitter.com/#!/allopher/status/1127271828915990528"/>
    <hyperlink ref="X327" r:id="rId1160" display="https://twitter.com/#!/allopher/status/1127271864726958080"/>
    <hyperlink ref="X328" r:id="rId1161" display="https://twitter.com/#!/allopher/status/1127271864726958080"/>
    <hyperlink ref="X329" r:id="rId1162" display="https://twitter.com/#!/allopher/status/1127271864726958080"/>
    <hyperlink ref="X330" r:id="rId1163" display="https://twitter.com/#!/allopher/status/1127271928929103872"/>
    <hyperlink ref="X331" r:id="rId1164" display="https://twitter.com/#!/vivianfrancos/status/1127257129616846848"/>
    <hyperlink ref="X332" r:id="rId1165" display="https://twitter.com/#!/vivianfrancos/status/1127259389755260928"/>
    <hyperlink ref="X333" r:id="rId1166" display="https://twitter.com/#!/vivianfrancos/status/1127259392787791872"/>
    <hyperlink ref="X334" r:id="rId1167" display="https://twitter.com/#!/eipgranada/status/1127157088428466176"/>
    <hyperlink ref="X335" r:id="rId1168" display="https://twitter.com/#!/eipgranada/status/1127171759860531202"/>
    <hyperlink ref="X336" r:id="rId1169" display="https://twitter.com/#!/eipgranada/status/1127259697743060993"/>
    <hyperlink ref="X337" r:id="rId1170" display="https://twitter.com/#!/eipgranada/status/1127259740197851141"/>
    <hyperlink ref="X338" r:id="rId1171" display="https://twitter.com/#!/eipgranada/status/1127259740197851141"/>
    <hyperlink ref="X339" r:id="rId1172" display="https://twitter.com/#!/mktrrss/status/1127871462864564225"/>
    <hyperlink ref="X340" r:id="rId1173" display="https://twitter.com/#!/vivianfrancos/status/1127259392787791872"/>
    <hyperlink ref="X341" r:id="rId1174" display="https://twitter.com/#!/mktrrss/status/1127871462864564225"/>
    <hyperlink ref="X342" r:id="rId1175" display="https://twitter.com/#!/vivianfrancos/status/1127259392787791872"/>
    <hyperlink ref="X343" r:id="rId1176" display="https://twitter.com/#!/vivianfrancos/status/1127382416421789696"/>
    <hyperlink ref="X344" r:id="rId1177" display="https://twitter.com/#!/vivianfrancos/status/1127931021213798405"/>
    <hyperlink ref="X345" r:id="rId1178" display="https://twitter.com/#!/vivianfrancos/status/1127382416421789696"/>
    <hyperlink ref="X346" r:id="rId1179" display="https://twitter.com/#!/vivianfrancos/status/1127931021213798405"/>
    <hyperlink ref="X347" r:id="rId1180" display="https://twitter.com/#!/vivianfrancos/status/1127382416421789696"/>
    <hyperlink ref="X348" r:id="rId1181" display="https://twitter.com/#!/vivianfrancos/status/1127931021213798405"/>
    <hyperlink ref="X349" r:id="rId1182" display="https://twitter.com/#!/vivianfrancos/status/1127382416421789696"/>
    <hyperlink ref="X350" r:id="rId1183" display="https://twitter.com/#!/vivianfrancos/status/1127931021213798405"/>
    <hyperlink ref="X351" r:id="rId1184" display="https://twitter.com/#!/vivianfrancos/status/1127382416421789696"/>
    <hyperlink ref="X352" r:id="rId1185" display="https://twitter.com/#!/vivianfrancos/status/1127931021213798405"/>
    <hyperlink ref="X353" r:id="rId1186" display="https://twitter.com/#!/vivianfrancos/status/1127382416421789696"/>
    <hyperlink ref="X354" r:id="rId1187" display="https://twitter.com/#!/vivianfrancos/status/1127931021213798405"/>
    <hyperlink ref="X355" r:id="rId1188" display="https://twitter.com/#!/vivianfrancos/status/1127382416421789696"/>
    <hyperlink ref="X356" r:id="rId1189" display="https://twitter.com/#!/vivianfrancos/status/1127931021213798405"/>
    <hyperlink ref="X357" r:id="rId1190" display="https://twitter.com/#!/vivianfrancos/status/1127382416421789696"/>
    <hyperlink ref="X358" r:id="rId1191" display="https://twitter.com/#!/vivianfrancos/status/1127931021213798405"/>
    <hyperlink ref="X359" r:id="rId1192" display="https://twitter.com/#!/vivianfrancos/status/1125419473509523457"/>
    <hyperlink ref="X360" r:id="rId1193" display="https://twitter.com/#!/vivianfrancos/status/1128016585376059392"/>
    <hyperlink ref="X361" r:id="rId1194" display="https://twitter.com/#!/vivianfrancos/status/1125510069150527491"/>
    <hyperlink ref="X362" r:id="rId1195" display="https://twitter.com/#!/vivianfrancos/status/1128107187975356417"/>
    <hyperlink ref="X363" r:id="rId1196" display="https://twitter.com/#!/vivianfrancos/status/1125510069150527491"/>
    <hyperlink ref="X364" r:id="rId1197" display="https://twitter.com/#!/vivianfrancos/status/1128107187975356417"/>
    <hyperlink ref="X365" r:id="rId1198" display="https://twitter.com/#!/vivianfrancos/status/1125570470680592386"/>
    <hyperlink ref="X366" r:id="rId1199" display="https://twitter.com/#!/vivianfrancos/status/1128167586422763520"/>
    <hyperlink ref="X367" r:id="rId1200" display="https://twitter.com/#!/vivianfrancos/status/1128336517171175424"/>
    <hyperlink ref="X368" r:id="rId1201" display="https://twitter.com/#!/vivianfrancos/status/1128336517171175424"/>
    <hyperlink ref="X369" r:id="rId1202" display="https://twitter.com/#!/des_show/status/1128346057367347203"/>
    <hyperlink ref="X370" r:id="rId1203" display="https://twitter.com/#!/vivianfrancos/status/1125510069150527491"/>
    <hyperlink ref="X371" r:id="rId1204" display="https://twitter.com/#!/vivianfrancos/status/1127231411650428929"/>
    <hyperlink ref="X372" r:id="rId1205" display="https://twitter.com/#!/vivianfrancos/status/1127659230297763840"/>
    <hyperlink ref="X373" r:id="rId1206" display="https://twitter.com/#!/vivianfrancos/status/1128107187975356417"/>
    <hyperlink ref="X374" r:id="rId1207" display="https://twitter.com/#!/vivianfrancos/status/1128336517171175424"/>
    <hyperlink ref="X375" r:id="rId1208" display="https://twitter.com/#!/vivianfrancos/status/1128336517171175424"/>
    <hyperlink ref="X376" r:id="rId1209" display="https://twitter.com/#!/vivianfrancos/status/1128352507640651777"/>
    <hyperlink ref="X377" r:id="rId1210" display="https://twitter.com/#!/vivianfrancos/status/1125781860091682817"/>
    <hyperlink ref="X378" r:id="rId1211" display="https://twitter.com/#!/vivianfrancos/status/1128378985765900290"/>
    <hyperlink ref="X379" r:id="rId1212" display="https://twitter.com/#!/vivianfrancos/status/1127744798583087105"/>
    <hyperlink ref="X380" r:id="rId1213" display="https://twitter.com/#!/vivianfrancos/status/1128414205084934144"/>
    <hyperlink ref="X381" r:id="rId1214" display="https://twitter.com/#!/vivianfrancos/status/1125872457011929088"/>
    <hyperlink ref="X382" r:id="rId1215" display="https://twitter.com/#!/vivianfrancos/status/1128469580802867200"/>
    <hyperlink ref="X383" r:id="rId1216" display="https://twitter.com/#!/vivianfrancos/status/1125578024068550656"/>
    <hyperlink ref="X384" r:id="rId1217" display="https://twitter.com/#!/vivianfrancos/status/1127027579557486598"/>
    <hyperlink ref="X385" r:id="rId1218" display="https://twitter.com/#!/vivianfrancos/status/1128507321557106688"/>
    <hyperlink ref="X386" r:id="rId1219" display="https://twitter.com/#!/altaestrategia/status/1125739469368381440"/>
    <hyperlink ref="X387" r:id="rId1220" display="https://twitter.com/#!/altaestrategia/status/1125739469368381440"/>
    <hyperlink ref="X388" r:id="rId1221" display="https://twitter.com/#!/vivianfrancos/status/1125663593062645760"/>
    <hyperlink ref="X389" r:id="rId1222" display="https://twitter.com/#!/vivianfrancos/status/1125812063652151296"/>
    <hyperlink ref="X390" r:id="rId1223" display="https://twitter.com/#!/vivianfrancos/status/1127113137642266624"/>
    <hyperlink ref="X391" r:id="rId1224" display="https://twitter.com/#!/vivianfrancos/status/1127261617253756930"/>
    <hyperlink ref="X392" r:id="rId1225" display="https://twitter.com/#!/vivianfrancos/status/1128562690425851904"/>
    <hyperlink ref="X393" r:id="rId1226" display="https://twitter.com/#!/fernandodeleone/status/1127645920244523008"/>
    <hyperlink ref="X394" r:id="rId1227" display="https://twitter.com/#!/fernandodeleone/status/1127646037424975874"/>
    <hyperlink ref="X395" r:id="rId1228" display="https://twitter.com/#!/fernandodeleone/status/1127646204404359168"/>
    <hyperlink ref="X396" r:id="rId1229" display="https://twitter.com/#!/fernandodeleone/status/1127646255931437056"/>
    <hyperlink ref="X397" r:id="rId1230" display="https://twitter.com/#!/vivianfrancos/status/1125663593062645760"/>
    <hyperlink ref="X398" r:id="rId1231" display="https://twitter.com/#!/vivianfrancos/status/1125812063652151296"/>
    <hyperlink ref="X399" r:id="rId1232" display="https://twitter.com/#!/vivianfrancos/status/1127113137642266624"/>
    <hyperlink ref="X400" r:id="rId1233" display="https://twitter.com/#!/vivianfrancos/status/1127261617253756930"/>
    <hyperlink ref="X401" r:id="rId1234" display="https://twitter.com/#!/vivianfrancos/status/1128562690425851904"/>
    <hyperlink ref="X402" r:id="rId1235" display="https://twitter.com/#!/vivianfrancos/status/1128610445076594688"/>
    <hyperlink ref="X403" r:id="rId1236" display="https://twitter.com/#!/vivianfrancos/status/1128610445076594688"/>
    <hyperlink ref="X404" r:id="rId1237" display="https://twitter.com/#!/vivianfrancos/status/1123245150573142017"/>
    <hyperlink ref="X405" r:id="rId1238" display="https://twitter.com/#!/vivianfrancos/status/1124790331210334208"/>
    <hyperlink ref="X406" r:id="rId1239" display="https://twitter.com/#!/vivianfrancos/status/1125842262850777088"/>
    <hyperlink ref="X407" r:id="rId1240" display="https://twitter.com/#!/vivianfrancos/status/1128409176806391808"/>
    <hyperlink ref="X408" r:id="rId1241" display="https://twitter.com/#!/vivianfrancos/status/1128610445076594688"/>
    <hyperlink ref="X409" r:id="rId1242" display="https://twitter.com/#!/vivianfrancos/status/1128609542147854336"/>
    <hyperlink ref="X410" r:id="rId1243" display="https://twitter.com/#!/vivianfrancos/status/1128610445076594688"/>
    <hyperlink ref="X411" r:id="rId1244" display="https://twitter.com/#!/vivianfrancos/status/1128647565669478401"/>
    <hyperlink ref="X412" r:id="rId1245" display="https://twitter.com/#!/optimizafunnel/status/1128654995593793536"/>
    <hyperlink ref="X413" r:id="rId1246" display="https://twitter.com/#!/optimizafunnel/status/1128654995593793536"/>
    <hyperlink ref="X414" r:id="rId1247" display="https://twitter.com/#!/optimizafunnel/status/1128654995593793536"/>
    <hyperlink ref="X415" r:id="rId1248" display="https://twitter.com/#!/vivianfrancos/status/1128609542147854336"/>
    <hyperlink ref="X416" r:id="rId1249" display="https://twitter.com/#!/vivianfrancos/status/1128610445076594688"/>
    <hyperlink ref="X417" r:id="rId1250" display="https://twitter.com/#!/vivianfrancos/status/1128647565669478401"/>
    <hyperlink ref="X418" r:id="rId1251" display="https://twitter.com/#!/vivianfrancos/status/1128609542147854336"/>
    <hyperlink ref="X419" r:id="rId1252" display="https://twitter.com/#!/vivianfrancos/status/1128610445076594688"/>
    <hyperlink ref="X420" r:id="rId1253" display="https://twitter.com/#!/vivianfrancos/status/1128647565669478401"/>
    <hyperlink ref="X421" r:id="rId1254" display="https://twitter.com/#!/vivianfrancos/status/1128589715383386113"/>
    <hyperlink ref="X422" r:id="rId1255" display="https://twitter.com/#!/vivianfrancos/status/1128609542147854336"/>
    <hyperlink ref="X423" r:id="rId1256" display="https://twitter.com/#!/vivianfrancos/status/1128610445076594688"/>
    <hyperlink ref="X424" r:id="rId1257" display="https://twitter.com/#!/vivianfrancos/status/1128647565669478401"/>
    <hyperlink ref="X425" r:id="rId1258" display="https://twitter.com/#!/vivianfrancos/status/1126128524925001730"/>
    <hyperlink ref="X426" r:id="rId1259" display="https://twitter.com/#!/vivianfrancos/status/1128610445076594688"/>
    <hyperlink ref="X427" r:id="rId1260" display="https://twitter.com/#!/vivianfrancos/status/1128647565669478401"/>
    <hyperlink ref="X428" r:id="rId1261" display="https://twitter.com/#!/vivianfrancos/status/1128610445076594688"/>
    <hyperlink ref="X429" r:id="rId1262" display="https://twitter.com/#!/vivianfrancos/status/1128647565669478401"/>
    <hyperlink ref="X430" r:id="rId1263" display="https://twitter.com/#!/vivianfrancos/status/1128647565669478401"/>
    <hyperlink ref="X431" r:id="rId1264" display="https://twitter.com/#!/vivianfrancos/status/1128610445076594688"/>
    <hyperlink ref="X432" r:id="rId1265" display="https://twitter.com/#!/vivianfrancos/status/1128647565669478401"/>
    <hyperlink ref="X433" r:id="rId1266" display="https://twitter.com/#!/vivianfrancos/status/1128647565669478401"/>
    <hyperlink ref="X434" r:id="rId1267" display="https://twitter.com/#!/vivianfrancos/status/1128647565669478401"/>
    <hyperlink ref="X435" r:id="rId1268" display="https://twitter.com/#!/vivianfrancos/status/1126934454881148929"/>
    <hyperlink ref="X436" r:id="rId1269" display="https://twitter.com/#!/vivianfrancos/status/1127151817891241984"/>
    <hyperlink ref="X437" r:id="rId1270" display="https://twitter.com/#!/vivianfrancos/status/1127166681774788608"/>
    <hyperlink ref="X438" r:id="rId1271" display="https://twitter.com/#!/vivianfrancos/status/1127201959826608130"/>
    <hyperlink ref="X439" r:id="rId1272" display="https://twitter.com/#!/vivianfrancos/status/1127257129616846848"/>
    <hyperlink ref="X440" r:id="rId1273" display="https://twitter.com/#!/vivianfrancos/status/1127259389755260928"/>
    <hyperlink ref="X441" r:id="rId1274" display="https://twitter.com/#!/vivianfrancos/status/1127259392787791872"/>
    <hyperlink ref="X442" r:id="rId1275" display="https://twitter.com/#!/vivianfrancos/status/1128571314787246080"/>
    <hyperlink ref="X443" r:id="rId1276" display="https://twitter.com/#!/vivianfrancos/status/1128589715383386113"/>
    <hyperlink ref="X444" r:id="rId1277" display="https://twitter.com/#!/vivianfrancos/status/1128609542147854336"/>
    <hyperlink ref="X445" r:id="rId1278" display="https://twitter.com/#!/vivianfrancos/status/1128647565669478401"/>
    <hyperlink ref="X446" r:id="rId1279" display="https://twitter.com/#!/vivianfrancos/status/1128647568530051072"/>
    <hyperlink ref="X447" r:id="rId1280" display="https://twitter.com/#!/vivianfrancos/status/1128649868719869966"/>
    <hyperlink ref="X448" r:id="rId1281" display="https://twitter.com/#!/vivianfrancos/status/1125268480515817472"/>
    <hyperlink ref="X449" r:id="rId1282" display="https://twitter.com/#!/vivianfrancos/status/1127895789303418880"/>
    <hyperlink ref="X450" r:id="rId1283" display="https://twitter.com/#!/vivianfrancos/status/1128571314787246080"/>
    <hyperlink ref="X451" r:id="rId1284" display="https://twitter.com/#!/vivianfrancos/status/1128610445076594688"/>
    <hyperlink ref="X452" r:id="rId1285" display="https://twitter.com/#!/vivianfrancos/status/1128655797242802176"/>
    <hyperlink ref="X453" r:id="rId1286" display="https://twitter.com/#!/vivianfrancos/status/1089403976037122048"/>
    <hyperlink ref="X454" r:id="rId1287" display="https://twitter.com/#!/vivianfrancos/status/1125273520148185088"/>
    <hyperlink ref="X455" r:id="rId1288" display="https://twitter.com/#!/vivianfrancos/status/1125301204530225152"/>
    <hyperlink ref="X456" r:id="rId1289" display="https://twitter.com/#!/vivianfrancos/status/1125359074374225920"/>
    <hyperlink ref="X457" r:id="rId1290" display="https://twitter.com/#!/vivianfrancos/status/1125394305928060928"/>
    <hyperlink ref="X458" r:id="rId1291" display="https://twitter.com/#!/vivianfrancos/status/1125449674662535169"/>
    <hyperlink ref="X459" r:id="rId1292" display="https://twitter.com/#!/vivianfrancos/status/1125484903230070784"/>
    <hyperlink ref="X460" r:id="rId1293" display="https://twitter.com/#!/vivianfrancos/status/1125575512351543297"/>
    <hyperlink ref="X461" r:id="rId1294" display="https://twitter.com/#!/vivianfrancos/status/1125630869568401408"/>
    <hyperlink ref="X462" r:id="rId1295" display="https://twitter.com/#!/vivianfrancos/status/1125696296017383424"/>
    <hyperlink ref="X463" r:id="rId1296" display="https://twitter.com/#!/vivianfrancos/status/1125721462302826498"/>
    <hyperlink ref="X464" r:id="rId1297" display="https://twitter.com/#!/vivianfrancos/status/1125817092358529024"/>
    <hyperlink ref="X465" r:id="rId1298" display="https://twitter.com/#!/vivianfrancos/status/1125872463810834432"/>
    <hyperlink ref="X466" r:id="rId1299" display="https://twitter.com/#!/vivianfrancos/status/1125877492097720320"/>
    <hyperlink ref="X467" r:id="rId1300" display="https://twitter.com/#!/vivianfrancos/status/1125902666696208384"/>
    <hyperlink ref="X468" r:id="rId1301" display="https://twitter.com/#!/vivianfrancos/status/1125932856285564934"/>
    <hyperlink ref="X469" r:id="rId1302" display="https://twitter.com/#!/vivianfrancos/status/1125993254464512000"/>
    <hyperlink ref="X470" r:id="rId1303" display="https://twitter.com/#!/vivianfrancos/status/1125998292108750848"/>
    <hyperlink ref="X471" r:id="rId1304" display="https://twitter.com/#!/vivianfrancos/status/1126083850025754625"/>
    <hyperlink ref="X472" r:id="rId1305" display="https://twitter.com/#!/vivianfrancos/status/1126119081831206913"/>
    <hyperlink ref="X473" r:id="rId1306" display="https://twitter.com/#!/vivianfrancos/status/1126144248380891136"/>
    <hyperlink ref="X474" r:id="rId1307" display="https://twitter.com/#!/vivianfrancos/status/1126204645792198656"/>
    <hyperlink ref="X475" r:id="rId1308" display="https://twitter.com/#!/vivianfrancos/status/1126209678797692935"/>
    <hyperlink ref="X476" r:id="rId1309" display="https://twitter.com/#!/vivianfrancos/status/1126234844957224961"/>
    <hyperlink ref="X477" r:id="rId1310" display="https://twitter.com/#!/vivianfrancos/status/1126295252380332032"/>
    <hyperlink ref="X478" r:id="rId1311" display="https://twitter.com/#!/vivianfrancos/status/1126300287793340416"/>
    <hyperlink ref="X479" r:id="rId1312" display="https://twitter.com/#!/vivianfrancos/status/1126355649821073408"/>
    <hyperlink ref="X480" r:id="rId1313" display="https://twitter.com/#!/vivianfrancos/status/1126446237669036033"/>
    <hyperlink ref="X481" r:id="rId1314" display="https://twitter.com/#!/vivianfrancos/status/1126506636208627712"/>
    <hyperlink ref="X482" r:id="rId1315" display="https://twitter.com/#!/vivianfrancos/status/1126525397955428353"/>
    <hyperlink ref="X483" r:id="rId1316" display="https://twitter.com/#!/vivianfrancos/status/1126541868005830656"/>
    <hyperlink ref="X484" r:id="rId1317" display="https://twitter.com/#!/vivianfrancos/status/1126567033741639680"/>
    <hyperlink ref="X485" r:id="rId1318" display="https://twitter.com/#!/vivianfrancos/status/1126597232780877828"/>
    <hyperlink ref="X486" r:id="rId1319" display="https://twitter.com/#!/vivianfrancos/status/1126657635472818176"/>
    <hyperlink ref="X487" r:id="rId1320" display="https://twitter.com/#!/vivianfrancos/status/1126718038647042048"/>
    <hyperlink ref="X488" r:id="rId1321" display="https://twitter.com/#!/vivianfrancos/status/1126723071925149697"/>
    <hyperlink ref="X489" r:id="rId1322" display="https://twitter.com/#!/vivianfrancos/status/1126750748727885824"/>
    <hyperlink ref="X490" r:id="rId1323" display="https://twitter.com/#!/vivianfrancos/status/1126843857746968576"/>
    <hyperlink ref="X491" r:id="rId1324" display="https://twitter.com/#!/vivianfrancos/status/1126899227559329793"/>
    <hyperlink ref="X492" r:id="rId1325" display="https://twitter.com/#!/vivianfrancos/status/1126959620801605633"/>
    <hyperlink ref="X493" r:id="rId1326" display="https://twitter.com/#!/vivianfrancos/status/1127020030019932162"/>
    <hyperlink ref="X494" r:id="rId1327" display="https://twitter.com/#!/vivianfrancos/status/1127080421622255616"/>
    <hyperlink ref="X495" r:id="rId1328" display="https://twitter.com/#!/vivianfrancos/status/1127115811926282240"/>
    <hyperlink ref="X496" r:id="rId1329" display="https://twitter.com/#!/vivianfrancos/status/1127171013056303105"/>
    <hyperlink ref="X497" r:id="rId1330" display="https://twitter.com/#!/vivianfrancos/status/1127266643405627392"/>
    <hyperlink ref="X498" r:id="rId1331" display="https://twitter.com/#!/vivianfrancos/status/1127322015097077760"/>
    <hyperlink ref="X499" r:id="rId1332" display="https://twitter.com/#!/vivianfrancos/status/1127327041672679424"/>
    <hyperlink ref="X500" r:id="rId1333" display="https://twitter.com/#!/vivianfrancos/status/1127352224357679110"/>
    <hyperlink ref="X501" r:id="rId1334" display="https://twitter.com/#!/vivianfrancos/status/1127442813438787584"/>
    <hyperlink ref="X502" r:id="rId1335" display="https://twitter.com/#!/vivianfrancos/status/1127447847950082050"/>
    <hyperlink ref="X503" r:id="rId1336" display="https://twitter.com/#!/vivianfrancos/status/1127533401970442246"/>
    <hyperlink ref="X504" r:id="rId1337" display="https://twitter.com/#!/vivianfrancos/status/1127568633075466240"/>
    <hyperlink ref="X505" r:id="rId1338" display="https://twitter.com/#!/vivianfrancos/status/1127593805287501825"/>
    <hyperlink ref="X506" r:id="rId1339" display="https://twitter.com/#!/vivianfrancos/status/1127684396667027459"/>
    <hyperlink ref="X507" r:id="rId1340" display="https://twitter.com/#!/vivianfrancos/status/1127805197995130881"/>
    <hyperlink ref="X508" r:id="rId1341" display="https://twitter.com/#!/vivianfrancos/status/1127956187469746176"/>
    <hyperlink ref="X509" r:id="rId1342" display="https://twitter.com/#!/vivianfrancos/status/1128021618175946752"/>
    <hyperlink ref="X510" r:id="rId1343" display="https://twitter.com/#!/vivianfrancos/status/1128112226018189314"/>
    <hyperlink ref="X511" r:id="rId1344" display="https://twitter.com/#!/vivianfrancos/status/1128200308734267392"/>
    <hyperlink ref="X512" r:id="rId1345" display="https://twitter.com/#!/vivianfrancos/status/1128233024364138496"/>
    <hyperlink ref="X513" r:id="rId1346" display="https://twitter.com/#!/vivianfrancos/status/1128258177445789697"/>
    <hyperlink ref="X514" r:id="rId1347" display="https://twitter.com/#!/vivianfrancos/status/1128273947974303744"/>
    <hyperlink ref="X515" r:id="rId1348" display="https://twitter.com/#!/vivianfrancos/status/1128318575389880320"/>
    <hyperlink ref="X516" r:id="rId1349" display="https://twitter.com/#!/vivianfrancos/status/1128335970225532934"/>
    <hyperlink ref="X517" r:id="rId1350" display="https://twitter.com/#!/vivianfrancos/status/1128344817438797824"/>
    <hyperlink ref="X518" r:id="rId1351" display="https://twitter.com/#!/vivianfrancos/status/1128348778669514752"/>
    <hyperlink ref="X519" r:id="rId1352" display="https://twitter.com/#!/vivianfrancos/status/1128353807501549568"/>
    <hyperlink ref="X520" r:id="rId1353" display="https://twitter.com/#!/vivianfrancos/status/1128529977367048192"/>
    <hyperlink ref="X521" r:id="rId1354" display="https://twitter.com/#!/vivianfrancos/status/1128535008090755072"/>
    <hyperlink ref="X522" r:id="rId1355" display="https://twitter.com/#!/vivianfrancos/status/1128620565026299905"/>
  </hyperlinks>
  <printOptions/>
  <pageMargins left="0.7" right="0.7" top="0.75" bottom="0.75" header="0.3" footer="0.3"/>
  <pageSetup horizontalDpi="600" verticalDpi="600" orientation="portrait" r:id="rId1359"/>
  <legacyDrawing r:id="rId1357"/>
  <tableParts>
    <tablePart r:id="rId13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2556</v>
      </c>
      <c r="B1" s="13" t="s">
        <v>2901</v>
      </c>
      <c r="C1" s="13" t="s">
        <v>2902</v>
      </c>
      <c r="D1" s="13" t="s">
        <v>144</v>
      </c>
      <c r="E1" s="13" t="s">
        <v>2904</v>
      </c>
      <c r="F1" s="13" t="s">
        <v>2905</v>
      </c>
      <c r="G1" s="13" t="s">
        <v>2906</v>
      </c>
    </row>
    <row r="2" spans="1:7" ht="15">
      <c r="A2" s="78" t="s">
        <v>2245</v>
      </c>
      <c r="B2" s="78">
        <v>11</v>
      </c>
      <c r="C2" s="122">
        <v>0.002265238879736409</v>
      </c>
      <c r="D2" s="78" t="s">
        <v>2903</v>
      </c>
      <c r="E2" s="78"/>
      <c r="F2" s="78"/>
      <c r="G2" s="78"/>
    </row>
    <row r="3" spans="1:7" ht="15">
      <c r="A3" s="78" t="s">
        <v>2246</v>
      </c>
      <c r="B3" s="78">
        <v>4</v>
      </c>
      <c r="C3" s="122">
        <v>0.0008237232289950576</v>
      </c>
      <c r="D3" s="78" t="s">
        <v>2903</v>
      </c>
      <c r="E3" s="78"/>
      <c r="F3" s="78"/>
      <c r="G3" s="78"/>
    </row>
    <row r="4" spans="1:7" ht="15">
      <c r="A4" s="78" t="s">
        <v>2247</v>
      </c>
      <c r="B4" s="78">
        <v>0</v>
      </c>
      <c r="C4" s="122">
        <v>0</v>
      </c>
      <c r="D4" s="78" t="s">
        <v>2903</v>
      </c>
      <c r="E4" s="78"/>
      <c r="F4" s="78"/>
      <c r="G4" s="78"/>
    </row>
    <row r="5" spans="1:7" ht="15">
      <c r="A5" s="78" t="s">
        <v>2248</v>
      </c>
      <c r="B5" s="78">
        <v>4841</v>
      </c>
      <c r="C5" s="122">
        <v>0.9969110378912686</v>
      </c>
      <c r="D5" s="78" t="s">
        <v>2903</v>
      </c>
      <c r="E5" s="78"/>
      <c r="F5" s="78"/>
      <c r="G5" s="78"/>
    </row>
    <row r="6" spans="1:7" ht="15">
      <c r="A6" s="78" t="s">
        <v>2249</v>
      </c>
      <c r="B6" s="78">
        <v>4856</v>
      </c>
      <c r="C6" s="122">
        <v>1</v>
      </c>
      <c r="D6" s="78" t="s">
        <v>2903</v>
      </c>
      <c r="E6" s="78"/>
      <c r="F6" s="78"/>
      <c r="G6" s="78"/>
    </row>
    <row r="7" spans="1:7" ht="15">
      <c r="A7" s="84" t="s">
        <v>2250</v>
      </c>
      <c r="B7" s="84">
        <v>172</v>
      </c>
      <c r="C7" s="123">
        <v>0.008069980498811063</v>
      </c>
      <c r="D7" s="84" t="s">
        <v>2903</v>
      </c>
      <c r="E7" s="84" t="b">
        <v>0</v>
      </c>
      <c r="F7" s="84" t="b">
        <v>0</v>
      </c>
      <c r="G7" s="84" t="b">
        <v>0</v>
      </c>
    </row>
    <row r="8" spans="1:7" ht="15">
      <c r="A8" s="84" t="s">
        <v>259</v>
      </c>
      <c r="B8" s="84">
        <v>96</v>
      </c>
      <c r="C8" s="123">
        <v>0.01175250363521446</v>
      </c>
      <c r="D8" s="84" t="s">
        <v>2903</v>
      </c>
      <c r="E8" s="84" t="b">
        <v>0</v>
      </c>
      <c r="F8" s="84" t="b">
        <v>0</v>
      </c>
      <c r="G8" s="84" t="b">
        <v>0</v>
      </c>
    </row>
    <row r="9" spans="1:7" ht="15">
      <c r="A9" s="84" t="s">
        <v>2251</v>
      </c>
      <c r="B9" s="84">
        <v>73</v>
      </c>
      <c r="C9" s="123">
        <v>0.013685143605950157</v>
      </c>
      <c r="D9" s="84" t="s">
        <v>2903</v>
      </c>
      <c r="E9" s="84" t="b">
        <v>0</v>
      </c>
      <c r="F9" s="84" t="b">
        <v>0</v>
      </c>
      <c r="G9" s="84" t="b">
        <v>0</v>
      </c>
    </row>
    <row r="10" spans="1:7" ht="15">
      <c r="A10" s="84" t="s">
        <v>2252</v>
      </c>
      <c r="B10" s="84">
        <v>67</v>
      </c>
      <c r="C10" s="123">
        <v>0.01256033728217343</v>
      </c>
      <c r="D10" s="84" t="s">
        <v>2903</v>
      </c>
      <c r="E10" s="84" t="b">
        <v>0</v>
      </c>
      <c r="F10" s="84" t="b">
        <v>0</v>
      </c>
      <c r="G10" s="84" t="b">
        <v>0</v>
      </c>
    </row>
    <row r="11" spans="1:7" ht="15">
      <c r="A11" s="84" t="s">
        <v>2253</v>
      </c>
      <c r="B11" s="84">
        <v>64</v>
      </c>
      <c r="C11" s="123">
        <v>0.01129821035835429</v>
      </c>
      <c r="D11" s="84" t="s">
        <v>2903</v>
      </c>
      <c r="E11" s="84" t="b">
        <v>0</v>
      </c>
      <c r="F11" s="84" t="b">
        <v>0</v>
      </c>
      <c r="G11" s="84" t="b">
        <v>0</v>
      </c>
    </row>
    <row r="12" spans="1:7" ht="15">
      <c r="A12" s="84" t="s">
        <v>241</v>
      </c>
      <c r="B12" s="84">
        <v>47</v>
      </c>
      <c r="C12" s="123">
        <v>0.009989880741928173</v>
      </c>
      <c r="D12" s="84" t="s">
        <v>2903</v>
      </c>
      <c r="E12" s="84" t="b">
        <v>0</v>
      </c>
      <c r="F12" s="84" t="b">
        <v>0</v>
      </c>
      <c r="G12" s="84" t="b">
        <v>0</v>
      </c>
    </row>
    <row r="13" spans="1:7" ht="15">
      <c r="A13" s="84" t="s">
        <v>2222</v>
      </c>
      <c r="B13" s="84">
        <v>45</v>
      </c>
      <c r="C13" s="123">
        <v>0.010222918816755557</v>
      </c>
      <c r="D13" s="84" t="s">
        <v>2903</v>
      </c>
      <c r="E13" s="84" t="b">
        <v>0</v>
      </c>
      <c r="F13" s="84" t="b">
        <v>0</v>
      </c>
      <c r="G13" s="84" t="b">
        <v>0</v>
      </c>
    </row>
    <row r="14" spans="1:7" ht="15">
      <c r="A14" s="84" t="s">
        <v>2257</v>
      </c>
      <c r="B14" s="84">
        <v>40</v>
      </c>
      <c r="C14" s="123">
        <v>0.009340803008944984</v>
      </c>
      <c r="D14" s="84" t="s">
        <v>2903</v>
      </c>
      <c r="E14" s="84" t="b">
        <v>0</v>
      </c>
      <c r="F14" s="84" t="b">
        <v>0</v>
      </c>
      <c r="G14" s="84" t="b">
        <v>0</v>
      </c>
    </row>
    <row r="15" spans="1:7" ht="15">
      <c r="A15" s="84" t="s">
        <v>2267</v>
      </c>
      <c r="B15" s="84">
        <v>38</v>
      </c>
      <c r="C15" s="123">
        <v>0.009127206870181502</v>
      </c>
      <c r="D15" s="84" t="s">
        <v>2903</v>
      </c>
      <c r="E15" s="84" t="b">
        <v>0</v>
      </c>
      <c r="F15" s="84" t="b">
        <v>0</v>
      </c>
      <c r="G15" s="84" t="b">
        <v>0</v>
      </c>
    </row>
    <row r="16" spans="1:7" ht="15">
      <c r="A16" s="84" t="s">
        <v>2255</v>
      </c>
      <c r="B16" s="84">
        <v>37</v>
      </c>
      <c r="C16" s="123">
        <v>0.009015319396644106</v>
      </c>
      <c r="D16" s="84" t="s">
        <v>2903</v>
      </c>
      <c r="E16" s="84" t="b">
        <v>0</v>
      </c>
      <c r="F16" s="84" t="b">
        <v>0</v>
      </c>
      <c r="G16" s="84" t="b">
        <v>0</v>
      </c>
    </row>
    <row r="17" spans="1:7" ht="15">
      <c r="A17" s="84" t="s">
        <v>2256</v>
      </c>
      <c r="B17" s="84">
        <v>34</v>
      </c>
      <c r="C17" s="123">
        <v>0.00865817253536193</v>
      </c>
      <c r="D17" s="84" t="s">
        <v>2903</v>
      </c>
      <c r="E17" s="84" t="b">
        <v>0</v>
      </c>
      <c r="F17" s="84" t="b">
        <v>0</v>
      </c>
      <c r="G17" s="84" t="b">
        <v>0</v>
      </c>
    </row>
    <row r="18" spans="1:7" ht="15">
      <c r="A18" s="84" t="s">
        <v>2261</v>
      </c>
      <c r="B18" s="84">
        <v>32</v>
      </c>
      <c r="C18" s="123">
        <v>0.00840112157370024</v>
      </c>
      <c r="D18" s="84" t="s">
        <v>2903</v>
      </c>
      <c r="E18" s="84" t="b">
        <v>0</v>
      </c>
      <c r="F18" s="84" t="b">
        <v>0</v>
      </c>
      <c r="G18" s="84" t="b">
        <v>0</v>
      </c>
    </row>
    <row r="19" spans="1:7" ht="15">
      <c r="A19" s="84" t="s">
        <v>2272</v>
      </c>
      <c r="B19" s="84">
        <v>31</v>
      </c>
      <c r="C19" s="123">
        <v>0.008266561620047446</v>
      </c>
      <c r="D19" s="84" t="s">
        <v>2903</v>
      </c>
      <c r="E19" s="84" t="b">
        <v>0</v>
      </c>
      <c r="F19" s="84" t="b">
        <v>0</v>
      </c>
      <c r="G19" s="84" t="b">
        <v>0</v>
      </c>
    </row>
    <row r="20" spans="1:7" ht="15">
      <c r="A20" s="84" t="s">
        <v>2264</v>
      </c>
      <c r="B20" s="84">
        <v>31</v>
      </c>
      <c r="C20" s="123">
        <v>0.008266561620047446</v>
      </c>
      <c r="D20" s="84" t="s">
        <v>2903</v>
      </c>
      <c r="E20" s="84" t="b">
        <v>0</v>
      </c>
      <c r="F20" s="84" t="b">
        <v>0</v>
      </c>
      <c r="G20" s="84" t="b">
        <v>0</v>
      </c>
    </row>
    <row r="21" spans="1:7" ht="15">
      <c r="A21" s="84" t="s">
        <v>2273</v>
      </c>
      <c r="B21" s="84">
        <v>29</v>
      </c>
      <c r="C21" s="123">
        <v>0.007984716256168102</v>
      </c>
      <c r="D21" s="84" t="s">
        <v>2903</v>
      </c>
      <c r="E21" s="84" t="b">
        <v>0</v>
      </c>
      <c r="F21" s="84" t="b">
        <v>0</v>
      </c>
      <c r="G21" s="84" t="b">
        <v>0</v>
      </c>
    </row>
    <row r="22" spans="1:7" ht="15">
      <c r="A22" s="84" t="s">
        <v>2258</v>
      </c>
      <c r="B22" s="84">
        <v>27</v>
      </c>
      <c r="C22" s="123">
        <v>0.007817419088116576</v>
      </c>
      <c r="D22" s="84" t="s">
        <v>2903</v>
      </c>
      <c r="E22" s="84" t="b">
        <v>0</v>
      </c>
      <c r="F22" s="84" t="b">
        <v>0</v>
      </c>
      <c r="G22" s="84" t="b">
        <v>0</v>
      </c>
    </row>
    <row r="23" spans="1:7" ht="15">
      <c r="A23" s="84" t="s">
        <v>2265</v>
      </c>
      <c r="B23" s="84">
        <v>27</v>
      </c>
      <c r="C23" s="123">
        <v>0.009521922340662119</v>
      </c>
      <c r="D23" s="84" t="s">
        <v>2903</v>
      </c>
      <c r="E23" s="84" t="b">
        <v>0</v>
      </c>
      <c r="F23" s="84" t="b">
        <v>0</v>
      </c>
      <c r="G23" s="84" t="b">
        <v>0</v>
      </c>
    </row>
    <row r="24" spans="1:7" ht="15">
      <c r="A24" s="84" t="s">
        <v>2263</v>
      </c>
      <c r="B24" s="84">
        <v>26</v>
      </c>
      <c r="C24" s="123">
        <v>0.007527885047815962</v>
      </c>
      <c r="D24" s="84" t="s">
        <v>2903</v>
      </c>
      <c r="E24" s="84" t="b">
        <v>0</v>
      </c>
      <c r="F24" s="84" t="b">
        <v>0</v>
      </c>
      <c r="G24" s="84" t="b">
        <v>0</v>
      </c>
    </row>
    <row r="25" spans="1:7" ht="15">
      <c r="A25" s="84" t="s">
        <v>2262</v>
      </c>
      <c r="B25" s="84">
        <v>26</v>
      </c>
      <c r="C25" s="123">
        <v>0.009169258550267225</v>
      </c>
      <c r="D25" s="84" t="s">
        <v>2903</v>
      </c>
      <c r="E25" s="84" t="b">
        <v>0</v>
      </c>
      <c r="F25" s="84" t="b">
        <v>0</v>
      </c>
      <c r="G25" s="84" t="b">
        <v>0</v>
      </c>
    </row>
    <row r="26" spans="1:7" ht="15">
      <c r="A26" s="84" t="s">
        <v>2270</v>
      </c>
      <c r="B26" s="84">
        <v>25</v>
      </c>
      <c r="C26" s="123">
        <v>0.0073658460621469374</v>
      </c>
      <c r="D26" s="84" t="s">
        <v>2903</v>
      </c>
      <c r="E26" s="84" t="b">
        <v>0</v>
      </c>
      <c r="F26" s="84" t="b">
        <v>0</v>
      </c>
      <c r="G26" s="84" t="b">
        <v>0</v>
      </c>
    </row>
    <row r="27" spans="1:7" ht="15">
      <c r="A27" s="84" t="s">
        <v>2557</v>
      </c>
      <c r="B27" s="84">
        <v>25</v>
      </c>
      <c r="C27" s="123">
        <v>0.007498546413647174</v>
      </c>
      <c r="D27" s="84" t="s">
        <v>2903</v>
      </c>
      <c r="E27" s="84" t="b">
        <v>0</v>
      </c>
      <c r="F27" s="84" t="b">
        <v>0</v>
      </c>
      <c r="G27" s="84" t="b">
        <v>0</v>
      </c>
    </row>
    <row r="28" spans="1:7" ht="15">
      <c r="A28" s="84" t="s">
        <v>2275</v>
      </c>
      <c r="B28" s="84">
        <v>24</v>
      </c>
      <c r="C28" s="123">
        <v>0.008463930969477439</v>
      </c>
      <c r="D28" s="84" t="s">
        <v>2903</v>
      </c>
      <c r="E28" s="84" t="b">
        <v>0</v>
      </c>
      <c r="F28" s="84" t="b">
        <v>0</v>
      </c>
      <c r="G28" s="84" t="b">
        <v>0</v>
      </c>
    </row>
    <row r="29" spans="1:7" ht="15">
      <c r="A29" s="84" t="s">
        <v>2558</v>
      </c>
      <c r="B29" s="84">
        <v>23</v>
      </c>
      <c r="C29" s="123">
        <v>0.007025943637969262</v>
      </c>
      <c r="D29" s="84" t="s">
        <v>2903</v>
      </c>
      <c r="E29" s="84" t="b">
        <v>0</v>
      </c>
      <c r="F29" s="84" t="b">
        <v>0</v>
      </c>
      <c r="G29" s="84" t="b">
        <v>0</v>
      </c>
    </row>
    <row r="30" spans="1:7" ht="15">
      <c r="A30" s="84" t="s">
        <v>240</v>
      </c>
      <c r="B30" s="84">
        <v>21</v>
      </c>
      <c r="C30" s="123">
        <v>0.006796625145248094</v>
      </c>
      <c r="D30" s="84" t="s">
        <v>2903</v>
      </c>
      <c r="E30" s="84" t="b">
        <v>0</v>
      </c>
      <c r="F30" s="84" t="b">
        <v>0</v>
      </c>
      <c r="G30" s="84" t="b">
        <v>0</v>
      </c>
    </row>
    <row r="31" spans="1:7" ht="15">
      <c r="A31" s="84" t="s">
        <v>2559</v>
      </c>
      <c r="B31" s="84">
        <v>21</v>
      </c>
      <c r="C31" s="123">
        <v>0.006663399013371236</v>
      </c>
      <c r="D31" s="84" t="s">
        <v>2903</v>
      </c>
      <c r="E31" s="84" t="b">
        <v>0</v>
      </c>
      <c r="F31" s="84" t="b">
        <v>0</v>
      </c>
      <c r="G31" s="84" t="b">
        <v>0</v>
      </c>
    </row>
    <row r="32" spans="1:7" ht="15">
      <c r="A32" s="84" t="s">
        <v>2259</v>
      </c>
      <c r="B32" s="84">
        <v>21</v>
      </c>
      <c r="C32" s="123">
        <v>0.006663399013371236</v>
      </c>
      <c r="D32" s="84" t="s">
        <v>2903</v>
      </c>
      <c r="E32" s="84" t="b">
        <v>0</v>
      </c>
      <c r="F32" s="84" t="b">
        <v>0</v>
      </c>
      <c r="G32" s="84" t="b">
        <v>0</v>
      </c>
    </row>
    <row r="33" spans="1:7" ht="15">
      <c r="A33" s="84" t="s">
        <v>2560</v>
      </c>
      <c r="B33" s="84">
        <v>21</v>
      </c>
      <c r="C33" s="123">
        <v>0.006663399013371236</v>
      </c>
      <c r="D33" s="84" t="s">
        <v>2903</v>
      </c>
      <c r="E33" s="84" t="b">
        <v>0</v>
      </c>
      <c r="F33" s="84" t="b">
        <v>0</v>
      </c>
      <c r="G33" s="84" t="b">
        <v>0</v>
      </c>
    </row>
    <row r="34" spans="1:7" ht="15">
      <c r="A34" s="84" t="s">
        <v>2561</v>
      </c>
      <c r="B34" s="84">
        <v>21</v>
      </c>
      <c r="C34" s="123">
        <v>0.006663399013371236</v>
      </c>
      <c r="D34" s="84" t="s">
        <v>2903</v>
      </c>
      <c r="E34" s="84" t="b">
        <v>0</v>
      </c>
      <c r="F34" s="84" t="b">
        <v>0</v>
      </c>
      <c r="G34" s="84" t="b">
        <v>0</v>
      </c>
    </row>
    <row r="35" spans="1:7" ht="15">
      <c r="A35" s="84" t="s">
        <v>2276</v>
      </c>
      <c r="B35" s="84">
        <v>20</v>
      </c>
      <c r="C35" s="123">
        <v>0.006472976328807709</v>
      </c>
      <c r="D35" s="84" t="s">
        <v>2903</v>
      </c>
      <c r="E35" s="84" t="b">
        <v>0</v>
      </c>
      <c r="F35" s="84" t="b">
        <v>0</v>
      </c>
      <c r="G35" s="84" t="b">
        <v>0</v>
      </c>
    </row>
    <row r="36" spans="1:7" ht="15">
      <c r="A36" s="84" t="s">
        <v>2221</v>
      </c>
      <c r="B36" s="84">
        <v>20</v>
      </c>
      <c r="C36" s="123">
        <v>0.006472976328807709</v>
      </c>
      <c r="D36" s="84" t="s">
        <v>2903</v>
      </c>
      <c r="E36" s="84" t="b">
        <v>0</v>
      </c>
      <c r="F36" s="84" t="b">
        <v>0</v>
      </c>
      <c r="G36" s="84" t="b">
        <v>0</v>
      </c>
    </row>
    <row r="37" spans="1:7" ht="15">
      <c r="A37" s="84" t="s">
        <v>2562</v>
      </c>
      <c r="B37" s="84">
        <v>19</v>
      </c>
      <c r="C37" s="123">
        <v>0.006276049518209207</v>
      </c>
      <c r="D37" s="84" t="s">
        <v>2903</v>
      </c>
      <c r="E37" s="84" t="b">
        <v>0</v>
      </c>
      <c r="F37" s="84" t="b">
        <v>0</v>
      </c>
      <c r="G37" s="84" t="b">
        <v>0</v>
      </c>
    </row>
    <row r="38" spans="1:7" ht="15">
      <c r="A38" s="84" t="s">
        <v>2563</v>
      </c>
      <c r="B38" s="84">
        <v>19</v>
      </c>
      <c r="C38" s="123">
        <v>0.006276049518209207</v>
      </c>
      <c r="D38" s="84" t="s">
        <v>2903</v>
      </c>
      <c r="E38" s="84" t="b">
        <v>0</v>
      </c>
      <c r="F38" s="84" t="b">
        <v>0</v>
      </c>
      <c r="G38" s="84" t="b">
        <v>0</v>
      </c>
    </row>
    <row r="39" spans="1:7" ht="15">
      <c r="A39" s="84" t="s">
        <v>2268</v>
      </c>
      <c r="B39" s="84">
        <v>19</v>
      </c>
      <c r="C39" s="123">
        <v>0.006276049518209207</v>
      </c>
      <c r="D39" s="84" t="s">
        <v>2903</v>
      </c>
      <c r="E39" s="84" t="b">
        <v>0</v>
      </c>
      <c r="F39" s="84" t="b">
        <v>0</v>
      </c>
      <c r="G39" s="84" t="b">
        <v>0</v>
      </c>
    </row>
    <row r="40" spans="1:7" ht="15">
      <c r="A40" s="84" t="s">
        <v>2564</v>
      </c>
      <c r="B40" s="84">
        <v>19</v>
      </c>
      <c r="C40" s="123">
        <v>0.006276049518209207</v>
      </c>
      <c r="D40" s="84" t="s">
        <v>2903</v>
      </c>
      <c r="E40" s="84" t="b">
        <v>0</v>
      </c>
      <c r="F40" s="84" t="b">
        <v>0</v>
      </c>
      <c r="G40" s="84" t="b">
        <v>0</v>
      </c>
    </row>
    <row r="41" spans="1:7" ht="15">
      <c r="A41" s="84" t="s">
        <v>2565</v>
      </c>
      <c r="B41" s="84">
        <v>18</v>
      </c>
      <c r="C41" s="123">
        <v>0.006072275950445545</v>
      </c>
      <c r="D41" s="84" t="s">
        <v>2903</v>
      </c>
      <c r="E41" s="84" t="b">
        <v>0</v>
      </c>
      <c r="F41" s="84" t="b">
        <v>0</v>
      </c>
      <c r="G41" s="84" t="b">
        <v>0</v>
      </c>
    </row>
    <row r="42" spans="1:7" ht="15">
      <c r="A42" s="84" t="s">
        <v>2269</v>
      </c>
      <c r="B42" s="84">
        <v>18</v>
      </c>
      <c r="C42" s="123">
        <v>0.006072275950445545</v>
      </c>
      <c r="D42" s="84" t="s">
        <v>2903</v>
      </c>
      <c r="E42" s="84" t="b">
        <v>0</v>
      </c>
      <c r="F42" s="84" t="b">
        <v>0</v>
      </c>
      <c r="G42" s="84" t="b">
        <v>0</v>
      </c>
    </row>
    <row r="43" spans="1:7" ht="15">
      <c r="A43" s="84" t="s">
        <v>2271</v>
      </c>
      <c r="B43" s="84">
        <v>18</v>
      </c>
      <c r="C43" s="123">
        <v>0.006072275950445545</v>
      </c>
      <c r="D43" s="84" t="s">
        <v>2903</v>
      </c>
      <c r="E43" s="84" t="b">
        <v>0</v>
      </c>
      <c r="F43" s="84" t="b">
        <v>0</v>
      </c>
      <c r="G43" s="84" t="b">
        <v>0</v>
      </c>
    </row>
    <row r="44" spans="1:7" ht="15">
      <c r="A44" s="84" t="s">
        <v>2566</v>
      </c>
      <c r="B44" s="84">
        <v>18</v>
      </c>
      <c r="C44" s="123">
        <v>0.006072275950445545</v>
      </c>
      <c r="D44" s="84" t="s">
        <v>2903</v>
      </c>
      <c r="E44" s="84" t="b">
        <v>0</v>
      </c>
      <c r="F44" s="84" t="b">
        <v>0</v>
      </c>
      <c r="G44" s="84" t="b">
        <v>0</v>
      </c>
    </row>
    <row r="45" spans="1:7" ht="15">
      <c r="A45" s="84" t="s">
        <v>2567</v>
      </c>
      <c r="B45" s="84">
        <v>17</v>
      </c>
      <c r="C45" s="123">
        <v>0.0058612748683659</v>
      </c>
      <c r="D45" s="84" t="s">
        <v>2903</v>
      </c>
      <c r="E45" s="84" t="b">
        <v>0</v>
      </c>
      <c r="F45" s="84" t="b">
        <v>0</v>
      </c>
      <c r="G45" s="84" t="b">
        <v>0</v>
      </c>
    </row>
    <row r="46" spans="1:7" ht="15">
      <c r="A46" s="84" t="s">
        <v>2568</v>
      </c>
      <c r="B46" s="84">
        <v>17</v>
      </c>
      <c r="C46" s="123">
        <v>0.0058612748683659</v>
      </c>
      <c r="D46" s="84" t="s">
        <v>2903</v>
      </c>
      <c r="E46" s="84" t="b">
        <v>0</v>
      </c>
      <c r="F46" s="84" t="b">
        <v>0</v>
      </c>
      <c r="G46" s="84" t="b">
        <v>0</v>
      </c>
    </row>
    <row r="47" spans="1:7" ht="15">
      <c r="A47" s="84" t="s">
        <v>2289</v>
      </c>
      <c r="B47" s="84">
        <v>16</v>
      </c>
      <c r="C47" s="123">
        <v>0.005642620646318292</v>
      </c>
      <c r="D47" s="84" t="s">
        <v>2903</v>
      </c>
      <c r="E47" s="84" t="b">
        <v>0</v>
      </c>
      <c r="F47" s="84" t="b">
        <v>0</v>
      </c>
      <c r="G47" s="84" t="b">
        <v>0</v>
      </c>
    </row>
    <row r="48" spans="1:7" ht="15">
      <c r="A48" s="84" t="s">
        <v>2569</v>
      </c>
      <c r="B48" s="84">
        <v>16</v>
      </c>
      <c r="C48" s="123">
        <v>0.005642620646318292</v>
      </c>
      <c r="D48" s="84" t="s">
        <v>2903</v>
      </c>
      <c r="E48" s="84" t="b">
        <v>0</v>
      </c>
      <c r="F48" s="84" t="b">
        <v>0</v>
      </c>
      <c r="G48" s="84" t="b">
        <v>0</v>
      </c>
    </row>
    <row r="49" spans="1:7" ht="15">
      <c r="A49" s="84" t="s">
        <v>2570</v>
      </c>
      <c r="B49" s="84">
        <v>16</v>
      </c>
      <c r="C49" s="123">
        <v>0.005642620646318292</v>
      </c>
      <c r="D49" s="84" t="s">
        <v>2903</v>
      </c>
      <c r="E49" s="84" t="b">
        <v>0</v>
      </c>
      <c r="F49" s="84" t="b">
        <v>0</v>
      </c>
      <c r="G49" s="84" t="b">
        <v>0</v>
      </c>
    </row>
    <row r="50" spans="1:7" ht="15">
      <c r="A50" s="84" t="s">
        <v>2571</v>
      </c>
      <c r="B50" s="84">
        <v>15</v>
      </c>
      <c r="C50" s="123">
        <v>0.005415834357122098</v>
      </c>
      <c r="D50" s="84" t="s">
        <v>2903</v>
      </c>
      <c r="E50" s="84" t="b">
        <v>0</v>
      </c>
      <c r="F50" s="84" t="b">
        <v>0</v>
      </c>
      <c r="G50" s="84" t="b">
        <v>0</v>
      </c>
    </row>
    <row r="51" spans="1:7" ht="15">
      <c r="A51" s="84" t="s">
        <v>2572</v>
      </c>
      <c r="B51" s="84">
        <v>15</v>
      </c>
      <c r="C51" s="123">
        <v>0.005415834357122098</v>
      </c>
      <c r="D51" s="84" t="s">
        <v>2903</v>
      </c>
      <c r="E51" s="84" t="b">
        <v>0</v>
      </c>
      <c r="F51" s="84" t="b">
        <v>0</v>
      </c>
      <c r="G51" s="84" t="b">
        <v>0</v>
      </c>
    </row>
    <row r="52" spans="1:7" ht="15">
      <c r="A52" s="84" t="s">
        <v>2573</v>
      </c>
      <c r="B52" s="84">
        <v>14</v>
      </c>
      <c r="C52" s="123">
        <v>0.005180373082800247</v>
      </c>
      <c r="D52" s="84" t="s">
        <v>2903</v>
      </c>
      <c r="E52" s="84" t="b">
        <v>0</v>
      </c>
      <c r="F52" s="84" t="b">
        <v>0</v>
      </c>
      <c r="G52" s="84" t="b">
        <v>0</v>
      </c>
    </row>
    <row r="53" spans="1:7" ht="15">
      <c r="A53" s="84" t="s">
        <v>2574</v>
      </c>
      <c r="B53" s="84">
        <v>14</v>
      </c>
      <c r="C53" s="123">
        <v>0.005180373082800247</v>
      </c>
      <c r="D53" s="84" t="s">
        <v>2903</v>
      </c>
      <c r="E53" s="84" t="b">
        <v>0</v>
      </c>
      <c r="F53" s="84" t="b">
        <v>0</v>
      </c>
      <c r="G53" s="84" t="b">
        <v>0</v>
      </c>
    </row>
    <row r="54" spans="1:7" ht="15">
      <c r="A54" s="84" t="s">
        <v>2575</v>
      </c>
      <c r="B54" s="84">
        <v>14</v>
      </c>
      <c r="C54" s="123">
        <v>0.005180373082800247</v>
      </c>
      <c r="D54" s="84" t="s">
        <v>2903</v>
      </c>
      <c r="E54" s="84" t="b">
        <v>0</v>
      </c>
      <c r="F54" s="84" t="b">
        <v>0</v>
      </c>
      <c r="G54" s="84" t="b">
        <v>0</v>
      </c>
    </row>
    <row r="55" spans="1:7" ht="15">
      <c r="A55" s="84" t="s">
        <v>2576</v>
      </c>
      <c r="B55" s="84">
        <v>14</v>
      </c>
      <c r="C55" s="123">
        <v>0.005180373082800247</v>
      </c>
      <c r="D55" s="84" t="s">
        <v>2903</v>
      </c>
      <c r="E55" s="84" t="b">
        <v>0</v>
      </c>
      <c r="F55" s="84" t="b">
        <v>0</v>
      </c>
      <c r="G55" s="84" t="b">
        <v>0</v>
      </c>
    </row>
    <row r="56" spans="1:7" ht="15">
      <c r="A56" s="84" t="s">
        <v>2577</v>
      </c>
      <c r="B56" s="84">
        <v>14</v>
      </c>
      <c r="C56" s="123">
        <v>0.005180373082800247</v>
      </c>
      <c r="D56" s="84" t="s">
        <v>2903</v>
      </c>
      <c r="E56" s="84" t="b">
        <v>0</v>
      </c>
      <c r="F56" s="84" t="b">
        <v>0</v>
      </c>
      <c r="G56" s="84" t="b">
        <v>0</v>
      </c>
    </row>
    <row r="57" spans="1:7" ht="15">
      <c r="A57" s="84" t="s">
        <v>2578</v>
      </c>
      <c r="B57" s="84">
        <v>14</v>
      </c>
      <c r="C57" s="123">
        <v>0.005180373082800247</v>
      </c>
      <c r="D57" s="84" t="s">
        <v>2903</v>
      </c>
      <c r="E57" s="84" t="b">
        <v>0</v>
      </c>
      <c r="F57" s="84" t="b">
        <v>0</v>
      </c>
      <c r="G57" s="84" t="b">
        <v>0</v>
      </c>
    </row>
    <row r="58" spans="1:7" ht="15">
      <c r="A58" s="84" t="s">
        <v>251</v>
      </c>
      <c r="B58" s="84">
        <v>14</v>
      </c>
      <c r="C58" s="123">
        <v>0.005180373082800247</v>
      </c>
      <c r="D58" s="84" t="s">
        <v>2903</v>
      </c>
      <c r="E58" s="84" t="b">
        <v>0</v>
      </c>
      <c r="F58" s="84" t="b">
        <v>0</v>
      </c>
      <c r="G58" s="84" t="b">
        <v>0</v>
      </c>
    </row>
    <row r="59" spans="1:7" ht="15">
      <c r="A59" s="84" t="s">
        <v>2579</v>
      </c>
      <c r="B59" s="84">
        <v>14</v>
      </c>
      <c r="C59" s="123">
        <v>0.005180373082800247</v>
      </c>
      <c r="D59" s="84" t="s">
        <v>2903</v>
      </c>
      <c r="E59" s="84" t="b">
        <v>0</v>
      </c>
      <c r="F59" s="84" t="b">
        <v>0</v>
      </c>
      <c r="G59" s="84" t="b">
        <v>0</v>
      </c>
    </row>
    <row r="60" spans="1:7" ht="15">
      <c r="A60" s="84" t="s">
        <v>2580</v>
      </c>
      <c r="B60" s="84">
        <v>14</v>
      </c>
      <c r="C60" s="123">
        <v>0.005180373082800247</v>
      </c>
      <c r="D60" s="84" t="s">
        <v>2903</v>
      </c>
      <c r="E60" s="84" t="b">
        <v>0</v>
      </c>
      <c r="F60" s="84" t="b">
        <v>0</v>
      </c>
      <c r="G60" s="84" t="b">
        <v>0</v>
      </c>
    </row>
    <row r="61" spans="1:7" ht="15">
      <c r="A61" s="84" t="s">
        <v>2279</v>
      </c>
      <c r="B61" s="84">
        <v>13</v>
      </c>
      <c r="C61" s="123">
        <v>0.004935616159725872</v>
      </c>
      <c r="D61" s="84" t="s">
        <v>2903</v>
      </c>
      <c r="E61" s="84" t="b">
        <v>0</v>
      </c>
      <c r="F61" s="84" t="b">
        <v>0</v>
      </c>
      <c r="G61" s="84" t="b">
        <v>0</v>
      </c>
    </row>
    <row r="62" spans="1:7" ht="15">
      <c r="A62" s="84" t="s">
        <v>2581</v>
      </c>
      <c r="B62" s="84">
        <v>13</v>
      </c>
      <c r="C62" s="123">
        <v>0.004935616159725872</v>
      </c>
      <c r="D62" s="84" t="s">
        <v>2903</v>
      </c>
      <c r="E62" s="84" t="b">
        <v>0</v>
      </c>
      <c r="F62" s="84" t="b">
        <v>0</v>
      </c>
      <c r="G62" s="84" t="b">
        <v>0</v>
      </c>
    </row>
    <row r="63" spans="1:7" ht="15">
      <c r="A63" s="84" t="s">
        <v>330</v>
      </c>
      <c r="B63" s="84">
        <v>13</v>
      </c>
      <c r="C63" s="123">
        <v>0.004935616159725872</v>
      </c>
      <c r="D63" s="84" t="s">
        <v>2903</v>
      </c>
      <c r="E63" s="84" t="b">
        <v>0</v>
      </c>
      <c r="F63" s="84" t="b">
        <v>0</v>
      </c>
      <c r="G63" s="84" t="b">
        <v>0</v>
      </c>
    </row>
    <row r="64" spans="1:7" ht="15">
      <c r="A64" s="84" t="s">
        <v>2582</v>
      </c>
      <c r="B64" s="84">
        <v>13</v>
      </c>
      <c r="C64" s="123">
        <v>0.004935616159725872</v>
      </c>
      <c r="D64" s="84" t="s">
        <v>2903</v>
      </c>
      <c r="E64" s="84" t="b">
        <v>0</v>
      </c>
      <c r="F64" s="84" t="b">
        <v>0</v>
      </c>
      <c r="G64" s="84" t="b">
        <v>0</v>
      </c>
    </row>
    <row r="65" spans="1:7" ht="15">
      <c r="A65" s="84" t="s">
        <v>2583</v>
      </c>
      <c r="B65" s="84">
        <v>12</v>
      </c>
      <c r="C65" s="123">
        <v>0.004680847173151773</v>
      </c>
      <c r="D65" s="84" t="s">
        <v>2903</v>
      </c>
      <c r="E65" s="84" t="b">
        <v>0</v>
      </c>
      <c r="F65" s="84" t="b">
        <v>0</v>
      </c>
      <c r="G65" s="84" t="b">
        <v>0</v>
      </c>
    </row>
    <row r="66" spans="1:7" ht="15">
      <c r="A66" s="84" t="s">
        <v>2584</v>
      </c>
      <c r="B66" s="84">
        <v>12</v>
      </c>
      <c r="C66" s="123">
        <v>0.004680847173151773</v>
      </c>
      <c r="D66" s="84" t="s">
        <v>2903</v>
      </c>
      <c r="E66" s="84" t="b">
        <v>0</v>
      </c>
      <c r="F66" s="84" t="b">
        <v>0</v>
      </c>
      <c r="G66" s="84" t="b">
        <v>0</v>
      </c>
    </row>
    <row r="67" spans="1:7" ht="15">
      <c r="A67" s="84" t="s">
        <v>261</v>
      </c>
      <c r="B67" s="84">
        <v>12</v>
      </c>
      <c r="C67" s="123">
        <v>0.004680847173151773</v>
      </c>
      <c r="D67" s="84" t="s">
        <v>2903</v>
      </c>
      <c r="E67" s="84" t="b">
        <v>0</v>
      </c>
      <c r="F67" s="84" t="b">
        <v>0</v>
      </c>
      <c r="G67" s="84" t="b">
        <v>0</v>
      </c>
    </row>
    <row r="68" spans="1:7" ht="15">
      <c r="A68" s="84" t="s">
        <v>2585</v>
      </c>
      <c r="B68" s="84">
        <v>12</v>
      </c>
      <c r="C68" s="123">
        <v>0.004965330691885755</v>
      </c>
      <c r="D68" s="84" t="s">
        <v>2903</v>
      </c>
      <c r="E68" s="84" t="b">
        <v>0</v>
      </c>
      <c r="F68" s="84" t="b">
        <v>0</v>
      </c>
      <c r="G68" s="84" t="b">
        <v>0</v>
      </c>
    </row>
    <row r="69" spans="1:7" ht="15">
      <c r="A69" s="84" t="s">
        <v>2586</v>
      </c>
      <c r="B69" s="84">
        <v>12</v>
      </c>
      <c r="C69" s="123">
        <v>0.004680847173151773</v>
      </c>
      <c r="D69" s="84" t="s">
        <v>2903</v>
      </c>
      <c r="E69" s="84" t="b">
        <v>0</v>
      </c>
      <c r="F69" s="84" t="b">
        <v>0</v>
      </c>
      <c r="G69" s="84" t="b">
        <v>0</v>
      </c>
    </row>
    <row r="70" spans="1:7" ht="15">
      <c r="A70" s="84" t="s">
        <v>2587</v>
      </c>
      <c r="B70" s="84">
        <v>12</v>
      </c>
      <c r="C70" s="123">
        <v>0.004680847173151773</v>
      </c>
      <c r="D70" s="84" t="s">
        <v>2903</v>
      </c>
      <c r="E70" s="84" t="b">
        <v>0</v>
      </c>
      <c r="F70" s="84" t="b">
        <v>0</v>
      </c>
      <c r="G70" s="84" t="b">
        <v>0</v>
      </c>
    </row>
    <row r="71" spans="1:7" ht="15">
      <c r="A71" s="84" t="s">
        <v>2588</v>
      </c>
      <c r="B71" s="84">
        <v>12</v>
      </c>
      <c r="C71" s="123">
        <v>0.004680847173151773</v>
      </c>
      <c r="D71" s="84" t="s">
        <v>2903</v>
      </c>
      <c r="E71" s="84" t="b">
        <v>0</v>
      </c>
      <c r="F71" s="84" t="b">
        <v>0</v>
      </c>
      <c r="G71" s="84" t="b">
        <v>0</v>
      </c>
    </row>
    <row r="72" spans="1:7" ht="15">
      <c r="A72" s="84" t="s">
        <v>2277</v>
      </c>
      <c r="B72" s="84">
        <v>11</v>
      </c>
      <c r="C72" s="123">
        <v>0.004415229919635652</v>
      </c>
      <c r="D72" s="84" t="s">
        <v>2903</v>
      </c>
      <c r="E72" s="84" t="b">
        <v>0</v>
      </c>
      <c r="F72" s="84" t="b">
        <v>0</v>
      </c>
      <c r="G72" s="84" t="b">
        <v>0</v>
      </c>
    </row>
    <row r="73" spans="1:7" ht="15">
      <c r="A73" s="84" t="s">
        <v>2278</v>
      </c>
      <c r="B73" s="84">
        <v>11</v>
      </c>
      <c r="C73" s="123">
        <v>0.004415229919635652</v>
      </c>
      <c r="D73" s="84" t="s">
        <v>2903</v>
      </c>
      <c r="E73" s="84" t="b">
        <v>0</v>
      </c>
      <c r="F73" s="84" t="b">
        <v>0</v>
      </c>
      <c r="G73" s="84" t="b">
        <v>0</v>
      </c>
    </row>
    <row r="74" spans="1:7" ht="15">
      <c r="A74" s="84" t="s">
        <v>2280</v>
      </c>
      <c r="B74" s="84">
        <v>11</v>
      </c>
      <c r="C74" s="123">
        <v>0.004415229919635652</v>
      </c>
      <c r="D74" s="84" t="s">
        <v>2903</v>
      </c>
      <c r="E74" s="84" t="b">
        <v>0</v>
      </c>
      <c r="F74" s="84" t="b">
        <v>0</v>
      </c>
      <c r="G74" s="84" t="b">
        <v>0</v>
      </c>
    </row>
    <row r="75" spans="1:7" ht="15">
      <c r="A75" s="84" t="s">
        <v>2589</v>
      </c>
      <c r="B75" s="84">
        <v>11</v>
      </c>
      <c r="C75" s="123">
        <v>0.004415229919635652</v>
      </c>
      <c r="D75" s="84" t="s">
        <v>2903</v>
      </c>
      <c r="E75" s="84" t="b">
        <v>0</v>
      </c>
      <c r="F75" s="84" t="b">
        <v>0</v>
      </c>
      <c r="G75" s="84" t="b">
        <v>0</v>
      </c>
    </row>
    <row r="76" spans="1:7" ht="15">
      <c r="A76" s="84" t="s">
        <v>2590</v>
      </c>
      <c r="B76" s="84">
        <v>11</v>
      </c>
      <c r="C76" s="123">
        <v>0.004415229919635652</v>
      </c>
      <c r="D76" s="84" t="s">
        <v>2903</v>
      </c>
      <c r="E76" s="84" t="b">
        <v>0</v>
      </c>
      <c r="F76" s="84" t="b">
        <v>0</v>
      </c>
      <c r="G76" s="84" t="b">
        <v>0</v>
      </c>
    </row>
    <row r="77" spans="1:7" ht="15">
      <c r="A77" s="84" t="s">
        <v>2591</v>
      </c>
      <c r="B77" s="84">
        <v>11</v>
      </c>
      <c r="C77" s="123">
        <v>0.004415229919635652</v>
      </c>
      <c r="D77" s="84" t="s">
        <v>2903</v>
      </c>
      <c r="E77" s="84" t="b">
        <v>0</v>
      </c>
      <c r="F77" s="84" t="b">
        <v>0</v>
      </c>
      <c r="G77" s="84" t="b">
        <v>0</v>
      </c>
    </row>
    <row r="78" spans="1:7" ht="15">
      <c r="A78" s="84" t="s">
        <v>2592</v>
      </c>
      <c r="B78" s="84">
        <v>11</v>
      </c>
      <c r="C78" s="123">
        <v>0.004415229919635652</v>
      </c>
      <c r="D78" s="84" t="s">
        <v>2903</v>
      </c>
      <c r="E78" s="84" t="b">
        <v>0</v>
      </c>
      <c r="F78" s="84" t="b">
        <v>0</v>
      </c>
      <c r="G78" s="84" t="b">
        <v>0</v>
      </c>
    </row>
    <row r="79" spans="1:7" ht="15">
      <c r="A79" s="84" t="s">
        <v>2593</v>
      </c>
      <c r="B79" s="84">
        <v>11</v>
      </c>
      <c r="C79" s="123">
        <v>0.004415229919635652</v>
      </c>
      <c r="D79" s="84" t="s">
        <v>2903</v>
      </c>
      <c r="E79" s="84" t="b">
        <v>0</v>
      </c>
      <c r="F79" s="84" t="b">
        <v>0</v>
      </c>
      <c r="G79" s="84" t="b">
        <v>0</v>
      </c>
    </row>
    <row r="80" spans="1:7" ht="15">
      <c r="A80" s="84" t="s">
        <v>2594</v>
      </c>
      <c r="B80" s="84">
        <v>10</v>
      </c>
      <c r="C80" s="123">
        <v>0.004137775576571462</v>
      </c>
      <c r="D80" s="84" t="s">
        <v>2903</v>
      </c>
      <c r="E80" s="84" t="b">
        <v>0</v>
      </c>
      <c r="F80" s="84" t="b">
        <v>0</v>
      </c>
      <c r="G80" s="84" t="b">
        <v>0</v>
      </c>
    </row>
    <row r="81" spans="1:7" ht="15">
      <c r="A81" s="84" t="s">
        <v>243</v>
      </c>
      <c r="B81" s="84">
        <v>10</v>
      </c>
      <c r="C81" s="123">
        <v>0.004137775576571462</v>
      </c>
      <c r="D81" s="84" t="s">
        <v>2903</v>
      </c>
      <c r="E81" s="84" t="b">
        <v>0</v>
      </c>
      <c r="F81" s="84" t="b">
        <v>0</v>
      </c>
      <c r="G81" s="84" t="b">
        <v>0</v>
      </c>
    </row>
    <row r="82" spans="1:7" ht="15">
      <c r="A82" s="84" t="s">
        <v>301</v>
      </c>
      <c r="B82" s="84">
        <v>10</v>
      </c>
      <c r="C82" s="123">
        <v>0.004137775576571462</v>
      </c>
      <c r="D82" s="84" t="s">
        <v>2903</v>
      </c>
      <c r="E82" s="84" t="b">
        <v>0</v>
      </c>
      <c r="F82" s="84" t="b">
        <v>0</v>
      </c>
      <c r="G82" s="84" t="b">
        <v>0</v>
      </c>
    </row>
    <row r="83" spans="1:7" ht="15">
      <c r="A83" s="84" t="s">
        <v>2595</v>
      </c>
      <c r="B83" s="84">
        <v>10</v>
      </c>
      <c r="C83" s="123">
        <v>0.004274774051304023</v>
      </c>
      <c r="D83" s="84" t="s">
        <v>2903</v>
      </c>
      <c r="E83" s="84" t="b">
        <v>0</v>
      </c>
      <c r="F83" s="84" t="b">
        <v>0</v>
      </c>
      <c r="G83" s="84" t="b">
        <v>0</v>
      </c>
    </row>
    <row r="84" spans="1:7" ht="15">
      <c r="A84" s="84" t="s">
        <v>2596</v>
      </c>
      <c r="B84" s="84">
        <v>10</v>
      </c>
      <c r="C84" s="123">
        <v>0.004137775576571462</v>
      </c>
      <c r="D84" s="84" t="s">
        <v>2903</v>
      </c>
      <c r="E84" s="84" t="b">
        <v>0</v>
      </c>
      <c r="F84" s="84" t="b">
        <v>0</v>
      </c>
      <c r="G84" s="84" t="b">
        <v>0</v>
      </c>
    </row>
    <row r="85" spans="1:7" ht="15">
      <c r="A85" s="84" t="s">
        <v>2597</v>
      </c>
      <c r="B85" s="84">
        <v>10</v>
      </c>
      <c r="C85" s="123">
        <v>0.004137775576571462</v>
      </c>
      <c r="D85" s="84" t="s">
        <v>2903</v>
      </c>
      <c r="E85" s="84" t="b">
        <v>0</v>
      </c>
      <c r="F85" s="84" t="b">
        <v>0</v>
      </c>
      <c r="G85" s="84" t="b">
        <v>0</v>
      </c>
    </row>
    <row r="86" spans="1:7" ht="15">
      <c r="A86" s="84" t="s">
        <v>2598</v>
      </c>
      <c r="B86" s="84">
        <v>10</v>
      </c>
      <c r="C86" s="123">
        <v>0.004427925316116542</v>
      </c>
      <c r="D86" s="84" t="s">
        <v>2903</v>
      </c>
      <c r="E86" s="84" t="b">
        <v>0</v>
      </c>
      <c r="F86" s="84" t="b">
        <v>0</v>
      </c>
      <c r="G86" s="84" t="b">
        <v>0</v>
      </c>
    </row>
    <row r="87" spans="1:7" ht="15">
      <c r="A87" s="84" t="s">
        <v>2288</v>
      </c>
      <c r="B87" s="84">
        <v>10</v>
      </c>
      <c r="C87" s="123">
        <v>0.004274774051304023</v>
      </c>
      <c r="D87" s="84" t="s">
        <v>2903</v>
      </c>
      <c r="E87" s="84" t="b">
        <v>0</v>
      </c>
      <c r="F87" s="84" t="b">
        <v>0</v>
      </c>
      <c r="G87" s="84" t="b">
        <v>0</v>
      </c>
    </row>
    <row r="88" spans="1:7" ht="15">
      <c r="A88" s="84" t="s">
        <v>2292</v>
      </c>
      <c r="B88" s="84">
        <v>10</v>
      </c>
      <c r="C88" s="123">
        <v>0.004137775576571462</v>
      </c>
      <c r="D88" s="84" t="s">
        <v>2903</v>
      </c>
      <c r="E88" s="84" t="b">
        <v>0</v>
      </c>
      <c r="F88" s="84" t="b">
        <v>0</v>
      </c>
      <c r="G88" s="84" t="b">
        <v>0</v>
      </c>
    </row>
    <row r="89" spans="1:7" ht="15">
      <c r="A89" s="84" t="s">
        <v>2599</v>
      </c>
      <c r="B89" s="84">
        <v>10</v>
      </c>
      <c r="C89" s="123">
        <v>0.004801993389794086</v>
      </c>
      <c r="D89" s="84" t="s">
        <v>2903</v>
      </c>
      <c r="E89" s="84" t="b">
        <v>0</v>
      </c>
      <c r="F89" s="84" t="b">
        <v>0</v>
      </c>
      <c r="G89" s="84" t="b">
        <v>0</v>
      </c>
    </row>
    <row r="90" spans="1:7" ht="15">
      <c r="A90" s="84" t="s">
        <v>2600</v>
      </c>
      <c r="B90" s="84">
        <v>10</v>
      </c>
      <c r="C90" s="123">
        <v>0.004137775576571462</v>
      </c>
      <c r="D90" s="84" t="s">
        <v>2903</v>
      </c>
      <c r="E90" s="84" t="b">
        <v>0</v>
      </c>
      <c r="F90" s="84" t="b">
        <v>0</v>
      </c>
      <c r="G90" s="84" t="b">
        <v>0</v>
      </c>
    </row>
    <row r="91" spans="1:7" ht="15">
      <c r="A91" s="84" t="s">
        <v>250</v>
      </c>
      <c r="B91" s="84">
        <v>10</v>
      </c>
      <c r="C91" s="123">
        <v>0.004137775576571462</v>
      </c>
      <c r="D91" s="84" t="s">
        <v>2903</v>
      </c>
      <c r="E91" s="84" t="b">
        <v>0</v>
      </c>
      <c r="F91" s="84" t="b">
        <v>0</v>
      </c>
      <c r="G91" s="84" t="b">
        <v>0</v>
      </c>
    </row>
    <row r="92" spans="1:7" ht="15">
      <c r="A92" s="84" t="s">
        <v>2601</v>
      </c>
      <c r="B92" s="84">
        <v>10</v>
      </c>
      <c r="C92" s="123">
        <v>0.004137775576571462</v>
      </c>
      <c r="D92" s="84" t="s">
        <v>2903</v>
      </c>
      <c r="E92" s="84" t="b">
        <v>0</v>
      </c>
      <c r="F92" s="84" t="b">
        <v>0</v>
      </c>
      <c r="G92" s="84" t="b">
        <v>0</v>
      </c>
    </row>
    <row r="93" spans="1:7" ht="15">
      <c r="A93" s="84" t="s">
        <v>2602</v>
      </c>
      <c r="B93" s="84">
        <v>10</v>
      </c>
      <c r="C93" s="123">
        <v>0.004137775576571462</v>
      </c>
      <c r="D93" s="84" t="s">
        <v>2903</v>
      </c>
      <c r="E93" s="84" t="b">
        <v>0</v>
      </c>
      <c r="F93" s="84" t="b">
        <v>0</v>
      </c>
      <c r="G93" s="84" t="b">
        <v>0</v>
      </c>
    </row>
    <row r="94" spans="1:7" ht="15">
      <c r="A94" s="84" t="s">
        <v>2603</v>
      </c>
      <c r="B94" s="84">
        <v>10</v>
      </c>
      <c r="C94" s="123">
        <v>0.004137775576571462</v>
      </c>
      <c r="D94" s="84" t="s">
        <v>2903</v>
      </c>
      <c r="E94" s="84" t="b">
        <v>0</v>
      </c>
      <c r="F94" s="84" t="b">
        <v>0</v>
      </c>
      <c r="G94" s="84" t="b">
        <v>0</v>
      </c>
    </row>
    <row r="95" spans="1:7" ht="15">
      <c r="A95" s="84" t="s">
        <v>2604</v>
      </c>
      <c r="B95" s="84">
        <v>10</v>
      </c>
      <c r="C95" s="123">
        <v>0.004137775576571462</v>
      </c>
      <c r="D95" s="84" t="s">
        <v>2903</v>
      </c>
      <c r="E95" s="84" t="b">
        <v>0</v>
      </c>
      <c r="F95" s="84" t="b">
        <v>0</v>
      </c>
      <c r="G95" s="84" t="b">
        <v>0</v>
      </c>
    </row>
    <row r="96" spans="1:7" ht="15">
      <c r="A96" s="84" t="s">
        <v>2605</v>
      </c>
      <c r="B96" s="84">
        <v>9</v>
      </c>
      <c r="C96" s="123">
        <v>0.0038472966461736207</v>
      </c>
      <c r="D96" s="84" t="s">
        <v>2903</v>
      </c>
      <c r="E96" s="84" t="b">
        <v>0</v>
      </c>
      <c r="F96" s="84" t="b">
        <v>0</v>
      </c>
      <c r="G96" s="84" t="b">
        <v>0</v>
      </c>
    </row>
    <row r="97" spans="1:7" ht="15">
      <c r="A97" s="84" t="s">
        <v>2606</v>
      </c>
      <c r="B97" s="84">
        <v>9</v>
      </c>
      <c r="C97" s="123">
        <v>0.0038472966461736207</v>
      </c>
      <c r="D97" s="84" t="s">
        <v>2903</v>
      </c>
      <c r="E97" s="84" t="b">
        <v>0</v>
      </c>
      <c r="F97" s="84" t="b">
        <v>0</v>
      </c>
      <c r="G97" s="84" t="b">
        <v>0</v>
      </c>
    </row>
    <row r="98" spans="1:7" ht="15">
      <c r="A98" s="84" t="s">
        <v>278</v>
      </c>
      <c r="B98" s="84">
        <v>9</v>
      </c>
      <c r="C98" s="123">
        <v>0.003985132784504887</v>
      </c>
      <c r="D98" s="84" t="s">
        <v>2903</v>
      </c>
      <c r="E98" s="84" t="b">
        <v>0</v>
      </c>
      <c r="F98" s="84" t="b">
        <v>0</v>
      </c>
      <c r="G98" s="84" t="b">
        <v>0</v>
      </c>
    </row>
    <row r="99" spans="1:7" ht="15">
      <c r="A99" s="84" t="s">
        <v>2607</v>
      </c>
      <c r="B99" s="84">
        <v>9</v>
      </c>
      <c r="C99" s="123">
        <v>0.0038472966461736207</v>
      </c>
      <c r="D99" s="84" t="s">
        <v>2903</v>
      </c>
      <c r="E99" s="84" t="b">
        <v>0</v>
      </c>
      <c r="F99" s="84" t="b">
        <v>0</v>
      </c>
      <c r="G99" s="84" t="b">
        <v>0</v>
      </c>
    </row>
    <row r="100" spans="1:7" ht="15">
      <c r="A100" s="84" t="s">
        <v>273</v>
      </c>
      <c r="B100" s="84">
        <v>9</v>
      </c>
      <c r="C100" s="123">
        <v>0.0038472966461736207</v>
      </c>
      <c r="D100" s="84" t="s">
        <v>2903</v>
      </c>
      <c r="E100" s="84" t="b">
        <v>0</v>
      </c>
      <c r="F100" s="84" t="b">
        <v>0</v>
      </c>
      <c r="G100" s="84" t="b">
        <v>0</v>
      </c>
    </row>
    <row r="101" spans="1:7" ht="15">
      <c r="A101" s="84" t="s">
        <v>2608</v>
      </c>
      <c r="B101" s="84">
        <v>9</v>
      </c>
      <c r="C101" s="123">
        <v>0.0038472966461736207</v>
      </c>
      <c r="D101" s="84" t="s">
        <v>2903</v>
      </c>
      <c r="E101" s="84" t="b">
        <v>0</v>
      </c>
      <c r="F101" s="84" t="b">
        <v>0</v>
      </c>
      <c r="G101" s="84" t="b">
        <v>0</v>
      </c>
    </row>
    <row r="102" spans="1:7" ht="15">
      <c r="A102" s="84" t="s">
        <v>2609</v>
      </c>
      <c r="B102" s="84">
        <v>9</v>
      </c>
      <c r="C102" s="123">
        <v>0.0038472966461736207</v>
      </c>
      <c r="D102" s="84" t="s">
        <v>2903</v>
      </c>
      <c r="E102" s="84" t="b">
        <v>0</v>
      </c>
      <c r="F102" s="84" t="b">
        <v>0</v>
      </c>
      <c r="G102" s="84" t="b">
        <v>0</v>
      </c>
    </row>
    <row r="103" spans="1:7" ht="15">
      <c r="A103" s="84" t="s">
        <v>2610</v>
      </c>
      <c r="B103" s="84">
        <v>9</v>
      </c>
      <c r="C103" s="123">
        <v>0.0038472966461736207</v>
      </c>
      <c r="D103" s="84" t="s">
        <v>2903</v>
      </c>
      <c r="E103" s="84" t="b">
        <v>0</v>
      </c>
      <c r="F103" s="84" t="b">
        <v>0</v>
      </c>
      <c r="G103" s="84" t="b">
        <v>0</v>
      </c>
    </row>
    <row r="104" spans="1:7" ht="15">
      <c r="A104" s="84" t="s">
        <v>2611</v>
      </c>
      <c r="B104" s="84">
        <v>9</v>
      </c>
      <c r="C104" s="123">
        <v>0.0038472966461736207</v>
      </c>
      <c r="D104" s="84" t="s">
        <v>2903</v>
      </c>
      <c r="E104" s="84" t="b">
        <v>0</v>
      </c>
      <c r="F104" s="84" t="b">
        <v>0</v>
      </c>
      <c r="G104" s="84" t="b">
        <v>0</v>
      </c>
    </row>
    <row r="105" spans="1:7" ht="15">
      <c r="A105" s="84" t="s">
        <v>2612</v>
      </c>
      <c r="B105" s="84">
        <v>9</v>
      </c>
      <c r="C105" s="123">
        <v>0.0038472966461736207</v>
      </c>
      <c r="D105" s="84" t="s">
        <v>2903</v>
      </c>
      <c r="E105" s="84" t="b">
        <v>0</v>
      </c>
      <c r="F105" s="84" t="b">
        <v>0</v>
      </c>
      <c r="G105" s="84" t="b">
        <v>0</v>
      </c>
    </row>
    <row r="106" spans="1:7" ht="15">
      <c r="A106" s="84" t="s">
        <v>269</v>
      </c>
      <c r="B106" s="84">
        <v>9</v>
      </c>
      <c r="C106" s="123">
        <v>0.0038472966461736207</v>
      </c>
      <c r="D106" s="84" t="s">
        <v>2903</v>
      </c>
      <c r="E106" s="84" t="b">
        <v>0</v>
      </c>
      <c r="F106" s="84" t="b">
        <v>0</v>
      </c>
      <c r="G106" s="84" t="b">
        <v>0</v>
      </c>
    </row>
    <row r="107" spans="1:7" ht="15">
      <c r="A107" s="84" t="s">
        <v>2281</v>
      </c>
      <c r="B107" s="84">
        <v>8</v>
      </c>
      <c r="C107" s="123">
        <v>0.003542340252893233</v>
      </c>
      <c r="D107" s="84" t="s">
        <v>2903</v>
      </c>
      <c r="E107" s="84" t="b">
        <v>0</v>
      </c>
      <c r="F107" s="84" t="b">
        <v>0</v>
      </c>
      <c r="G107" s="84" t="b">
        <v>0</v>
      </c>
    </row>
    <row r="108" spans="1:7" ht="15">
      <c r="A108" s="84" t="s">
        <v>279</v>
      </c>
      <c r="B108" s="84">
        <v>8</v>
      </c>
      <c r="C108" s="123">
        <v>0.0036812431199056564</v>
      </c>
      <c r="D108" s="84" t="s">
        <v>2903</v>
      </c>
      <c r="E108" s="84" t="b">
        <v>0</v>
      </c>
      <c r="F108" s="84" t="b">
        <v>0</v>
      </c>
      <c r="G108" s="84" t="b">
        <v>0</v>
      </c>
    </row>
    <row r="109" spans="1:7" ht="15">
      <c r="A109" s="84" t="s">
        <v>2613</v>
      </c>
      <c r="B109" s="84">
        <v>8</v>
      </c>
      <c r="C109" s="123">
        <v>0.00426337018262732</v>
      </c>
      <c r="D109" s="84" t="s">
        <v>2903</v>
      </c>
      <c r="E109" s="84" t="b">
        <v>0</v>
      </c>
      <c r="F109" s="84" t="b">
        <v>0</v>
      </c>
      <c r="G109" s="84" t="b">
        <v>0</v>
      </c>
    </row>
    <row r="110" spans="1:7" ht="15">
      <c r="A110" s="84" t="s">
        <v>263</v>
      </c>
      <c r="B110" s="84">
        <v>8</v>
      </c>
      <c r="C110" s="123">
        <v>0.003542340252893233</v>
      </c>
      <c r="D110" s="84" t="s">
        <v>2903</v>
      </c>
      <c r="E110" s="84" t="b">
        <v>0</v>
      </c>
      <c r="F110" s="84" t="b">
        <v>0</v>
      </c>
      <c r="G110" s="84" t="b">
        <v>0</v>
      </c>
    </row>
    <row r="111" spans="1:7" ht="15">
      <c r="A111" s="84" t="s">
        <v>244</v>
      </c>
      <c r="B111" s="84">
        <v>8</v>
      </c>
      <c r="C111" s="123">
        <v>0.003542340252893233</v>
      </c>
      <c r="D111" s="84" t="s">
        <v>2903</v>
      </c>
      <c r="E111" s="84" t="b">
        <v>0</v>
      </c>
      <c r="F111" s="84" t="b">
        <v>0</v>
      </c>
      <c r="G111" s="84" t="b">
        <v>0</v>
      </c>
    </row>
    <row r="112" spans="1:7" ht="15">
      <c r="A112" s="84" t="s">
        <v>264</v>
      </c>
      <c r="B112" s="84">
        <v>8</v>
      </c>
      <c r="C112" s="123">
        <v>0.003542340252893233</v>
      </c>
      <c r="D112" s="84" t="s">
        <v>2903</v>
      </c>
      <c r="E112" s="84" t="b">
        <v>0</v>
      </c>
      <c r="F112" s="84" t="b">
        <v>0</v>
      </c>
      <c r="G112" s="84" t="b">
        <v>0</v>
      </c>
    </row>
    <row r="113" spans="1:7" ht="15">
      <c r="A113" s="84" t="s">
        <v>2614</v>
      </c>
      <c r="B113" s="84">
        <v>8</v>
      </c>
      <c r="C113" s="123">
        <v>0.003542340252893233</v>
      </c>
      <c r="D113" s="84" t="s">
        <v>2903</v>
      </c>
      <c r="E113" s="84" t="b">
        <v>0</v>
      </c>
      <c r="F113" s="84" t="b">
        <v>0</v>
      </c>
      <c r="G113" s="84" t="b">
        <v>0</v>
      </c>
    </row>
    <row r="114" spans="1:7" ht="15">
      <c r="A114" s="84" t="s">
        <v>2615</v>
      </c>
      <c r="B114" s="84">
        <v>8</v>
      </c>
      <c r="C114" s="123">
        <v>0.003542340252893233</v>
      </c>
      <c r="D114" s="84" t="s">
        <v>2903</v>
      </c>
      <c r="E114" s="84" t="b">
        <v>0</v>
      </c>
      <c r="F114" s="84" t="b">
        <v>0</v>
      </c>
      <c r="G114" s="84" t="b">
        <v>0</v>
      </c>
    </row>
    <row r="115" spans="1:7" ht="15">
      <c r="A115" s="84" t="s">
        <v>2616</v>
      </c>
      <c r="B115" s="84">
        <v>8</v>
      </c>
      <c r="C115" s="123">
        <v>0.003542340252893233</v>
      </c>
      <c r="D115" s="84" t="s">
        <v>2903</v>
      </c>
      <c r="E115" s="84" t="b">
        <v>0</v>
      </c>
      <c r="F115" s="84" t="b">
        <v>0</v>
      </c>
      <c r="G115" s="84" t="b">
        <v>0</v>
      </c>
    </row>
    <row r="116" spans="1:7" ht="15">
      <c r="A116" s="84" t="s">
        <v>280</v>
      </c>
      <c r="B116" s="84">
        <v>8</v>
      </c>
      <c r="C116" s="123">
        <v>0.003542340252893233</v>
      </c>
      <c r="D116" s="84" t="s">
        <v>2903</v>
      </c>
      <c r="E116" s="84" t="b">
        <v>0</v>
      </c>
      <c r="F116" s="84" t="b">
        <v>0</v>
      </c>
      <c r="G116" s="84" t="b">
        <v>0</v>
      </c>
    </row>
    <row r="117" spans="1:7" ht="15">
      <c r="A117" s="84" t="s">
        <v>2297</v>
      </c>
      <c r="B117" s="84">
        <v>8</v>
      </c>
      <c r="C117" s="123">
        <v>0.003542340252893233</v>
      </c>
      <c r="D117" s="84" t="s">
        <v>2903</v>
      </c>
      <c r="E117" s="84" t="b">
        <v>0</v>
      </c>
      <c r="F117" s="84" t="b">
        <v>0</v>
      </c>
      <c r="G117" s="84" t="b">
        <v>0</v>
      </c>
    </row>
    <row r="118" spans="1:7" ht="15">
      <c r="A118" s="84" t="s">
        <v>2298</v>
      </c>
      <c r="B118" s="84">
        <v>8</v>
      </c>
      <c r="C118" s="123">
        <v>0.003542340252893233</v>
      </c>
      <c r="D118" s="84" t="s">
        <v>2903</v>
      </c>
      <c r="E118" s="84" t="b">
        <v>0</v>
      </c>
      <c r="F118" s="84" t="b">
        <v>0</v>
      </c>
      <c r="G118" s="84" t="b">
        <v>0</v>
      </c>
    </row>
    <row r="119" spans="1:7" ht="15">
      <c r="A119" s="84" t="s">
        <v>2617</v>
      </c>
      <c r="B119" s="84">
        <v>8</v>
      </c>
      <c r="C119" s="123">
        <v>0.003841594711835269</v>
      </c>
      <c r="D119" s="84" t="s">
        <v>2903</v>
      </c>
      <c r="E119" s="84" t="b">
        <v>0</v>
      </c>
      <c r="F119" s="84" t="b">
        <v>0</v>
      </c>
      <c r="G119" s="84" t="b">
        <v>0</v>
      </c>
    </row>
    <row r="120" spans="1:7" ht="15">
      <c r="A120" s="84" t="s">
        <v>2217</v>
      </c>
      <c r="B120" s="84">
        <v>8</v>
      </c>
      <c r="C120" s="123">
        <v>0.003542340252893233</v>
      </c>
      <c r="D120" s="84" t="s">
        <v>2903</v>
      </c>
      <c r="E120" s="84" t="b">
        <v>0</v>
      </c>
      <c r="F120" s="84" t="b">
        <v>0</v>
      </c>
      <c r="G120" s="84" t="b">
        <v>0</v>
      </c>
    </row>
    <row r="121" spans="1:7" ht="15">
      <c r="A121" s="84" t="s">
        <v>2618</v>
      </c>
      <c r="B121" s="84">
        <v>8</v>
      </c>
      <c r="C121" s="123">
        <v>0.003841594711835269</v>
      </c>
      <c r="D121" s="84" t="s">
        <v>2903</v>
      </c>
      <c r="E121" s="84" t="b">
        <v>0</v>
      </c>
      <c r="F121" s="84" t="b">
        <v>0</v>
      </c>
      <c r="G121" s="84" t="b">
        <v>0</v>
      </c>
    </row>
    <row r="122" spans="1:7" ht="15">
      <c r="A122" s="84" t="s">
        <v>2284</v>
      </c>
      <c r="B122" s="84">
        <v>8</v>
      </c>
      <c r="C122" s="123">
        <v>0.003542340252893233</v>
      </c>
      <c r="D122" s="84" t="s">
        <v>2903</v>
      </c>
      <c r="E122" s="84" t="b">
        <v>0</v>
      </c>
      <c r="F122" s="84" t="b">
        <v>0</v>
      </c>
      <c r="G122" s="84" t="b">
        <v>0</v>
      </c>
    </row>
    <row r="123" spans="1:7" ht="15">
      <c r="A123" s="84" t="s">
        <v>2619</v>
      </c>
      <c r="B123" s="84">
        <v>7</v>
      </c>
      <c r="C123" s="123">
        <v>0.0035273440921173493</v>
      </c>
      <c r="D123" s="84" t="s">
        <v>2903</v>
      </c>
      <c r="E123" s="84" t="b">
        <v>0</v>
      </c>
      <c r="F123" s="84" t="b">
        <v>0</v>
      </c>
      <c r="G123" s="84" t="b">
        <v>0</v>
      </c>
    </row>
    <row r="124" spans="1:7" ht="15">
      <c r="A124" s="84" t="s">
        <v>2620</v>
      </c>
      <c r="B124" s="84">
        <v>7</v>
      </c>
      <c r="C124" s="123">
        <v>0.0032210877299174495</v>
      </c>
      <c r="D124" s="84" t="s">
        <v>2903</v>
      </c>
      <c r="E124" s="84" t="b">
        <v>0</v>
      </c>
      <c r="F124" s="84" t="b">
        <v>0</v>
      </c>
      <c r="G124" s="84" t="b">
        <v>0</v>
      </c>
    </row>
    <row r="125" spans="1:7" ht="15">
      <c r="A125" s="84" t="s">
        <v>2621</v>
      </c>
      <c r="B125" s="84">
        <v>7</v>
      </c>
      <c r="C125" s="123">
        <v>0.0032210877299174495</v>
      </c>
      <c r="D125" s="84" t="s">
        <v>2903</v>
      </c>
      <c r="E125" s="84" t="b">
        <v>0</v>
      </c>
      <c r="F125" s="84" t="b">
        <v>0</v>
      </c>
      <c r="G125" s="84" t="b">
        <v>0</v>
      </c>
    </row>
    <row r="126" spans="1:7" ht="15">
      <c r="A126" s="84" t="s">
        <v>2622</v>
      </c>
      <c r="B126" s="84">
        <v>7</v>
      </c>
      <c r="C126" s="123">
        <v>0.0035273440921173493</v>
      </c>
      <c r="D126" s="84" t="s">
        <v>2903</v>
      </c>
      <c r="E126" s="84" t="b">
        <v>0</v>
      </c>
      <c r="F126" s="84" t="b">
        <v>0</v>
      </c>
      <c r="G126" s="84" t="b">
        <v>0</v>
      </c>
    </row>
    <row r="127" spans="1:7" ht="15">
      <c r="A127" s="84" t="s">
        <v>2623</v>
      </c>
      <c r="B127" s="84">
        <v>7</v>
      </c>
      <c r="C127" s="123">
        <v>0.0032210877299174495</v>
      </c>
      <c r="D127" s="84" t="s">
        <v>2903</v>
      </c>
      <c r="E127" s="84" t="b">
        <v>0</v>
      </c>
      <c r="F127" s="84" t="b">
        <v>0</v>
      </c>
      <c r="G127" s="84" t="b">
        <v>0</v>
      </c>
    </row>
    <row r="128" spans="1:7" ht="15">
      <c r="A128" s="84" t="s">
        <v>2624</v>
      </c>
      <c r="B128" s="84">
        <v>7</v>
      </c>
      <c r="C128" s="123">
        <v>0.0032210877299174495</v>
      </c>
      <c r="D128" s="84" t="s">
        <v>2903</v>
      </c>
      <c r="E128" s="84" t="b">
        <v>0</v>
      </c>
      <c r="F128" s="84" t="b">
        <v>0</v>
      </c>
      <c r="G128" s="84" t="b">
        <v>0</v>
      </c>
    </row>
    <row r="129" spans="1:7" ht="15">
      <c r="A129" s="84" t="s">
        <v>2625</v>
      </c>
      <c r="B129" s="84">
        <v>7</v>
      </c>
      <c r="C129" s="123">
        <v>0.00336139537285586</v>
      </c>
      <c r="D129" s="84" t="s">
        <v>2903</v>
      </c>
      <c r="E129" s="84" t="b">
        <v>1</v>
      </c>
      <c r="F129" s="84" t="b">
        <v>0</v>
      </c>
      <c r="G129" s="84" t="b">
        <v>0</v>
      </c>
    </row>
    <row r="130" spans="1:7" ht="15">
      <c r="A130" s="84" t="s">
        <v>2294</v>
      </c>
      <c r="B130" s="84">
        <v>7</v>
      </c>
      <c r="C130" s="123">
        <v>0.0032210877299174495</v>
      </c>
      <c r="D130" s="84" t="s">
        <v>2903</v>
      </c>
      <c r="E130" s="84" t="b">
        <v>0</v>
      </c>
      <c r="F130" s="84" t="b">
        <v>0</v>
      </c>
      <c r="G130" s="84" t="b">
        <v>0</v>
      </c>
    </row>
    <row r="131" spans="1:7" ht="15">
      <c r="A131" s="84" t="s">
        <v>274</v>
      </c>
      <c r="B131" s="84">
        <v>6</v>
      </c>
      <c r="C131" s="123">
        <v>0.0028811960338764515</v>
      </c>
      <c r="D131" s="84" t="s">
        <v>2903</v>
      </c>
      <c r="E131" s="84" t="b">
        <v>0</v>
      </c>
      <c r="F131" s="84" t="b">
        <v>0</v>
      </c>
      <c r="G131" s="84" t="b">
        <v>0</v>
      </c>
    </row>
    <row r="132" spans="1:7" ht="15">
      <c r="A132" s="84" t="s">
        <v>2626</v>
      </c>
      <c r="B132" s="84">
        <v>6</v>
      </c>
      <c r="C132" s="123">
        <v>0.0028811960338764515</v>
      </c>
      <c r="D132" s="84" t="s">
        <v>2903</v>
      </c>
      <c r="E132" s="84" t="b">
        <v>0</v>
      </c>
      <c r="F132" s="84" t="b">
        <v>0</v>
      </c>
      <c r="G132" s="84" t="b">
        <v>0</v>
      </c>
    </row>
    <row r="133" spans="1:7" ht="15">
      <c r="A133" s="84" t="s">
        <v>2627</v>
      </c>
      <c r="B133" s="84">
        <v>6</v>
      </c>
      <c r="C133" s="123">
        <v>0.0028811960338764515</v>
      </c>
      <c r="D133" s="84" t="s">
        <v>2903</v>
      </c>
      <c r="E133" s="84" t="b">
        <v>0</v>
      </c>
      <c r="F133" s="84" t="b">
        <v>0</v>
      </c>
      <c r="G133" s="84" t="b">
        <v>0</v>
      </c>
    </row>
    <row r="134" spans="1:7" ht="15">
      <c r="A134" s="84" t="s">
        <v>2628</v>
      </c>
      <c r="B134" s="84">
        <v>6</v>
      </c>
      <c r="C134" s="123">
        <v>0.0028811960338764515</v>
      </c>
      <c r="D134" s="84" t="s">
        <v>2903</v>
      </c>
      <c r="E134" s="84" t="b">
        <v>0</v>
      </c>
      <c r="F134" s="84" t="b">
        <v>0</v>
      </c>
      <c r="G134" s="84" t="b">
        <v>0</v>
      </c>
    </row>
    <row r="135" spans="1:7" ht="15">
      <c r="A135" s="84" t="s">
        <v>2629</v>
      </c>
      <c r="B135" s="84">
        <v>6</v>
      </c>
      <c r="C135" s="123">
        <v>0.0028811960338764515</v>
      </c>
      <c r="D135" s="84" t="s">
        <v>2903</v>
      </c>
      <c r="E135" s="84" t="b">
        <v>0</v>
      </c>
      <c r="F135" s="84" t="b">
        <v>0</v>
      </c>
      <c r="G135" s="84" t="b">
        <v>0</v>
      </c>
    </row>
    <row r="136" spans="1:7" ht="15">
      <c r="A136" s="84" t="s">
        <v>2630</v>
      </c>
      <c r="B136" s="84">
        <v>6</v>
      </c>
      <c r="C136" s="123">
        <v>0.0028811960338764515</v>
      </c>
      <c r="D136" s="84" t="s">
        <v>2903</v>
      </c>
      <c r="E136" s="84" t="b">
        <v>0</v>
      </c>
      <c r="F136" s="84" t="b">
        <v>0</v>
      </c>
      <c r="G136" s="84" t="b">
        <v>0</v>
      </c>
    </row>
    <row r="137" spans="1:7" ht="15">
      <c r="A137" s="84" t="s">
        <v>2631</v>
      </c>
      <c r="B137" s="84">
        <v>6</v>
      </c>
      <c r="C137" s="123">
        <v>0.0031975276369704897</v>
      </c>
      <c r="D137" s="84" t="s">
        <v>2903</v>
      </c>
      <c r="E137" s="84" t="b">
        <v>0</v>
      </c>
      <c r="F137" s="84" t="b">
        <v>0</v>
      </c>
      <c r="G137" s="84" t="b">
        <v>0</v>
      </c>
    </row>
    <row r="138" spans="1:7" ht="15">
      <c r="A138" s="84" t="s">
        <v>2632</v>
      </c>
      <c r="B138" s="84">
        <v>6</v>
      </c>
      <c r="C138" s="123">
        <v>0.003023437793243442</v>
      </c>
      <c r="D138" s="84" t="s">
        <v>2903</v>
      </c>
      <c r="E138" s="84" t="b">
        <v>0</v>
      </c>
      <c r="F138" s="84" t="b">
        <v>0</v>
      </c>
      <c r="G138" s="84" t="b">
        <v>0</v>
      </c>
    </row>
    <row r="139" spans="1:7" ht="15">
      <c r="A139" s="84" t="s">
        <v>265</v>
      </c>
      <c r="B139" s="84">
        <v>6</v>
      </c>
      <c r="C139" s="123">
        <v>0.003023437793243442</v>
      </c>
      <c r="D139" s="84" t="s">
        <v>2903</v>
      </c>
      <c r="E139" s="84" t="b">
        <v>0</v>
      </c>
      <c r="F139" s="84" t="b">
        <v>0</v>
      </c>
      <c r="G139" s="84" t="b">
        <v>0</v>
      </c>
    </row>
    <row r="140" spans="1:7" ht="15">
      <c r="A140" s="84" t="s">
        <v>2633</v>
      </c>
      <c r="B140" s="84">
        <v>6</v>
      </c>
      <c r="C140" s="123">
        <v>0.0031975276369704897</v>
      </c>
      <c r="D140" s="84" t="s">
        <v>2903</v>
      </c>
      <c r="E140" s="84" t="b">
        <v>0</v>
      </c>
      <c r="F140" s="84" t="b">
        <v>0</v>
      </c>
      <c r="G140" s="84" t="b">
        <v>0</v>
      </c>
    </row>
    <row r="141" spans="1:7" ht="15">
      <c r="A141" s="84" t="s">
        <v>2634</v>
      </c>
      <c r="B141" s="84">
        <v>6</v>
      </c>
      <c r="C141" s="123">
        <v>0.0031975276369704897</v>
      </c>
      <c r="D141" s="84" t="s">
        <v>2903</v>
      </c>
      <c r="E141" s="84" t="b">
        <v>0</v>
      </c>
      <c r="F141" s="84" t="b">
        <v>0</v>
      </c>
      <c r="G141" s="84" t="b">
        <v>0</v>
      </c>
    </row>
    <row r="142" spans="1:7" ht="15">
      <c r="A142" s="84" t="s">
        <v>2635</v>
      </c>
      <c r="B142" s="84">
        <v>6</v>
      </c>
      <c r="C142" s="123">
        <v>0.003023437793243442</v>
      </c>
      <c r="D142" s="84" t="s">
        <v>2903</v>
      </c>
      <c r="E142" s="84" t="b">
        <v>0</v>
      </c>
      <c r="F142" s="84" t="b">
        <v>0</v>
      </c>
      <c r="G142" s="84" t="b">
        <v>0</v>
      </c>
    </row>
    <row r="143" spans="1:7" ht="15">
      <c r="A143" s="84" t="s">
        <v>2636</v>
      </c>
      <c r="B143" s="84">
        <v>6</v>
      </c>
      <c r="C143" s="123">
        <v>0.0028811960338764515</v>
      </c>
      <c r="D143" s="84" t="s">
        <v>2903</v>
      </c>
      <c r="E143" s="84" t="b">
        <v>0</v>
      </c>
      <c r="F143" s="84" t="b">
        <v>0</v>
      </c>
      <c r="G143" s="84" t="b">
        <v>0</v>
      </c>
    </row>
    <row r="144" spans="1:7" ht="15">
      <c r="A144" s="84" t="s">
        <v>2637</v>
      </c>
      <c r="B144" s="84">
        <v>6</v>
      </c>
      <c r="C144" s="123">
        <v>0.0028811960338764515</v>
      </c>
      <c r="D144" s="84" t="s">
        <v>2903</v>
      </c>
      <c r="E144" s="84" t="b">
        <v>0</v>
      </c>
      <c r="F144" s="84" t="b">
        <v>0</v>
      </c>
      <c r="G144" s="84" t="b">
        <v>0</v>
      </c>
    </row>
    <row r="145" spans="1:7" ht="15">
      <c r="A145" s="84" t="s">
        <v>2638</v>
      </c>
      <c r="B145" s="84">
        <v>6</v>
      </c>
      <c r="C145" s="123">
        <v>0.0028811960338764515</v>
      </c>
      <c r="D145" s="84" t="s">
        <v>2903</v>
      </c>
      <c r="E145" s="84" t="b">
        <v>0</v>
      </c>
      <c r="F145" s="84" t="b">
        <v>0</v>
      </c>
      <c r="G145" s="84" t="b">
        <v>0</v>
      </c>
    </row>
    <row r="146" spans="1:7" ht="15">
      <c r="A146" s="84" t="s">
        <v>2639</v>
      </c>
      <c r="B146" s="84">
        <v>6</v>
      </c>
      <c r="C146" s="123">
        <v>0.0028811960338764515</v>
      </c>
      <c r="D146" s="84" t="s">
        <v>2903</v>
      </c>
      <c r="E146" s="84" t="b">
        <v>0</v>
      </c>
      <c r="F146" s="84" t="b">
        <v>0</v>
      </c>
      <c r="G146" s="84" t="b">
        <v>0</v>
      </c>
    </row>
    <row r="147" spans="1:7" ht="15">
      <c r="A147" s="84" t="s">
        <v>2640</v>
      </c>
      <c r="B147" s="84">
        <v>6</v>
      </c>
      <c r="C147" s="123">
        <v>0.0028811960338764515</v>
      </c>
      <c r="D147" s="84" t="s">
        <v>2903</v>
      </c>
      <c r="E147" s="84" t="b">
        <v>0</v>
      </c>
      <c r="F147" s="84" t="b">
        <v>0</v>
      </c>
      <c r="G147" s="84" t="b">
        <v>0</v>
      </c>
    </row>
    <row r="148" spans="1:7" ht="15">
      <c r="A148" s="84" t="s">
        <v>2641</v>
      </c>
      <c r="B148" s="84">
        <v>6</v>
      </c>
      <c r="C148" s="123">
        <v>0.0028811960338764515</v>
      </c>
      <c r="D148" s="84" t="s">
        <v>2903</v>
      </c>
      <c r="E148" s="84" t="b">
        <v>0</v>
      </c>
      <c r="F148" s="84" t="b">
        <v>0</v>
      </c>
      <c r="G148" s="84" t="b">
        <v>0</v>
      </c>
    </row>
    <row r="149" spans="1:7" ht="15">
      <c r="A149" s="84" t="s">
        <v>2642</v>
      </c>
      <c r="B149" s="84">
        <v>6</v>
      </c>
      <c r="C149" s="123">
        <v>0.0028811960338764515</v>
      </c>
      <c r="D149" s="84" t="s">
        <v>2903</v>
      </c>
      <c r="E149" s="84" t="b">
        <v>0</v>
      </c>
      <c r="F149" s="84" t="b">
        <v>0</v>
      </c>
      <c r="G149" s="84" t="b">
        <v>0</v>
      </c>
    </row>
    <row r="150" spans="1:7" ht="15">
      <c r="A150" s="84" t="s">
        <v>2643</v>
      </c>
      <c r="B150" s="84">
        <v>6</v>
      </c>
      <c r="C150" s="123">
        <v>0.0028811960338764515</v>
      </c>
      <c r="D150" s="84" t="s">
        <v>2903</v>
      </c>
      <c r="E150" s="84" t="b">
        <v>0</v>
      </c>
      <c r="F150" s="84" t="b">
        <v>0</v>
      </c>
      <c r="G150" s="84" t="b">
        <v>0</v>
      </c>
    </row>
    <row r="151" spans="1:7" ht="15">
      <c r="A151" s="84" t="s">
        <v>2644</v>
      </c>
      <c r="B151" s="84">
        <v>6</v>
      </c>
      <c r="C151" s="123">
        <v>0.0034219684811770167</v>
      </c>
      <c r="D151" s="84" t="s">
        <v>2903</v>
      </c>
      <c r="E151" s="84" t="b">
        <v>0</v>
      </c>
      <c r="F151" s="84" t="b">
        <v>0</v>
      </c>
      <c r="G151" s="84" t="b">
        <v>0</v>
      </c>
    </row>
    <row r="152" spans="1:7" ht="15">
      <c r="A152" s="84" t="s">
        <v>2645</v>
      </c>
      <c r="B152" s="84">
        <v>6</v>
      </c>
      <c r="C152" s="123">
        <v>0.0034219684811770167</v>
      </c>
      <c r="D152" s="84" t="s">
        <v>2903</v>
      </c>
      <c r="E152" s="84" t="b">
        <v>0</v>
      </c>
      <c r="F152" s="84" t="b">
        <v>0</v>
      </c>
      <c r="G152" s="84" t="b">
        <v>0</v>
      </c>
    </row>
    <row r="153" spans="1:7" ht="15">
      <c r="A153" s="84" t="s">
        <v>2646</v>
      </c>
      <c r="B153" s="84">
        <v>6</v>
      </c>
      <c r="C153" s="123">
        <v>0.0028811960338764515</v>
      </c>
      <c r="D153" s="84" t="s">
        <v>2903</v>
      </c>
      <c r="E153" s="84" t="b">
        <v>0</v>
      </c>
      <c r="F153" s="84" t="b">
        <v>0</v>
      </c>
      <c r="G153" s="84" t="b">
        <v>0</v>
      </c>
    </row>
    <row r="154" spans="1:7" ht="15">
      <c r="A154" s="84" t="s">
        <v>2647</v>
      </c>
      <c r="B154" s="84">
        <v>6</v>
      </c>
      <c r="C154" s="123">
        <v>0.0028811960338764515</v>
      </c>
      <c r="D154" s="84" t="s">
        <v>2903</v>
      </c>
      <c r="E154" s="84" t="b">
        <v>0</v>
      </c>
      <c r="F154" s="84" t="b">
        <v>0</v>
      </c>
      <c r="G154" s="84" t="b">
        <v>0</v>
      </c>
    </row>
    <row r="155" spans="1:7" ht="15">
      <c r="A155" s="84" t="s">
        <v>277</v>
      </c>
      <c r="B155" s="84">
        <v>5</v>
      </c>
      <c r="C155" s="123">
        <v>0.0025195314943695355</v>
      </c>
      <c r="D155" s="84" t="s">
        <v>2903</v>
      </c>
      <c r="E155" s="84" t="b">
        <v>0</v>
      </c>
      <c r="F155" s="84" t="b">
        <v>0</v>
      </c>
      <c r="G155" s="84" t="b">
        <v>0</v>
      </c>
    </row>
    <row r="156" spans="1:7" ht="15">
      <c r="A156" s="84" t="s">
        <v>275</v>
      </c>
      <c r="B156" s="84">
        <v>5</v>
      </c>
      <c r="C156" s="123">
        <v>0.0025195314943695355</v>
      </c>
      <c r="D156" s="84" t="s">
        <v>2903</v>
      </c>
      <c r="E156" s="84" t="b">
        <v>0</v>
      </c>
      <c r="F156" s="84" t="b">
        <v>0</v>
      </c>
      <c r="G156" s="84" t="b">
        <v>0</v>
      </c>
    </row>
    <row r="157" spans="1:7" ht="15">
      <c r="A157" s="84" t="s">
        <v>2648</v>
      </c>
      <c r="B157" s="84">
        <v>5</v>
      </c>
      <c r="C157" s="123">
        <v>0.0028516404009808474</v>
      </c>
      <c r="D157" s="84" t="s">
        <v>2903</v>
      </c>
      <c r="E157" s="84" t="b">
        <v>0</v>
      </c>
      <c r="F157" s="84" t="b">
        <v>0</v>
      </c>
      <c r="G157" s="84" t="b">
        <v>0</v>
      </c>
    </row>
    <row r="158" spans="1:7" ht="15">
      <c r="A158" s="84" t="s">
        <v>2649</v>
      </c>
      <c r="B158" s="84">
        <v>5</v>
      </c>
      <c r="C158" s="123">
        <v>0.0028516404009808474</v>
      </c>
      <c r="D158" s="84" t="s">
        <v>2903</v>
      </c>
      <c r="E158" s="84" t="b">
        <v>0</v>
      </c>
      <c r="F158" s="84" t="b">
        <v>0</v>
      </c>
      <c r="G158" s="84" t="b">
        <v>0</v>
      </c>
    </row>
    <row r="159" spans="1:7" ht="15">
      <c r="A159" s="84" t="s">
        <v>2650</v>
      </c>
      <c r="B159" s="84">
        <v>5</v>
      </c>
      <c r="C159" s="123">
        <v>0.0025195314943695355</v>
      </c>
      <c r="D159" s="84" t="s">
        <v>2903</v>
      </c>
      <c r="E159" s="84" t="b">
        <v>0</v>
      </c>
      <c r="F159" s="84" t="b">
        <v>0</v>
      </c>
      <c r="G159" s="84" t="b">
        <v>0</v>
      </c>
    </row>
    <row r="160" spans="1:7" ht="15">
      <c r="A160" s="84" t="s">
        <v>2224</v>
      </c>
      <c r="B160" s="84">
        <v>5</v>
      </c>
      <c r="C160" s="123">
        <v>0.0025195314943695355</v>
      </c>
      <c r="D160" s="84" t="s">
        <v>2903</v>
      </c>
      <c r="E160" s="84" t="b">
        <v>0</v>
      </c>
      <c r="F160" s="84" t="b">
        <v>0</v>
      </c>
      <c r="G160" s="84" t="b">
        <v>0</v>
      </c>
    </row>
    <row r="161" spans="1:7" ht="15">
      <c r="A161" s="84" t="s">
        <v>2651</v>
      </c>
      <c r="B161" s="84">
        <v>5</v>
      </c>
      <c r="C161" s="123">
        <v>0.0025195314943695355</v>
      </c>
      <c r="D161" s="84" t="s">
        <v>2903</v>
      </c>
      <c r="E161" s="84" t="b">
        <v>0</v>
      </c>
      <c r="F161" s="84" t="b">
        <v>0</v>
      </c>
      <c r="G161" s="84" t="b">
        <v>0</v>
      </c>
    </row>
    <row r="162" spans="1:7" ht="15">
      <c r="A162" s="84" t="s">
        <v>2652</v>
      </c>
      <c r="B162" s="84">
        <v>5</v>
      </c>
      <c r="C162" s="123">
        <v>0.0025195314943695355</v>
      </c>
      <c r="D162" s="84" t="s">
        <v>2903</v>
      </c>
      <c r="E162" s="84" t="b">
        <v>0</v>
      </c>
      <c r="F162" s="84" t="b">
        <v>0</v>
      </c>
      <c r="G162" s="84" t="b">
        <v>0</v>
      </c>
    </row>
    <row r="163" spans="1:7" ht="15">
      <c r="A163" s="84" t="s">
        <v>272</v>
      </c>
      <c r="B163" s="84">
        <v>5</v>
      </c>
      <c r="C163" s="123">
        <v>0.0025195314943695355</v>
      </c>
      <c r="D163" s="84" t="s">
        <v>2903</v>
      </c>
      <c r="E163" s="84" t="b">
        <v>0</v>
      </c>
      <c r="F163" s="84" t="b">
        <v>0</v>
      </c>
      <c r="G163" s="84" t="b">
        <v>0</v>
      </c>
    </row>
    <row r="164" spans="1:7" ht="15">
      <c r="A164" s="84" t="s">
        <v>2653</v>
      </c>
      <c r="B164" s="84">
        <v>5</v>
      </c>
      <c r="C164" s="123">
        <v>0.0025195314943695355</v>
      </c>
      <c r="D164" s="84" t="s">
        <v>2903</v>
      </c>
      <c r="E164" s="84" t="b">
        <v>0</v>
      </c>
      <c r="F164" s="84" t="b">
        <v>0</v>
      </c>
      <c r="G164" s="84" t="b">
        <v>0</v>
      </c>
    </row>
    <row r="165" spans="1:7" ht="15">
      <c r="A165" s="84" t="s">
        <v>2654</v>
      </c>
      <c r="B165" s="84">
        <v>5</v>
      </c>
      <c r="C165" s="123">
        <v>0.0025195314943695355</v>
      </c>
      <c r="D165" s="84" t="s">
        <v>2903</v>
      </c>
      <c r="E165" s="84" t="b">
        <v>0</v>
      </c>
      <c r="F165" s="84" t="b">
        <v>0</v>
      </c>
      <c r="G165" s="84" t="b">
        <v>0</v>
      </c>
    </row>
    <row r="166" spans="1:7" ht="15">
      <c r="A166" s="84" t="s">
        <v>2655</v>
      </c>
      <c r="B166" s="84">
        <v>5</v>
      </c>
      <c r="C166" s="123">
        <v>0.0025195314943695355</v>
      </c>
      <c r="D166" s="84" t="s">
        <v>2903</v>
      </c>
      <c r="E166" s="84" t="b">
        <v>0</v>
      </c>
      <c r="F166" s="84" t="b">
        <v>0</v>
      </c>
      <c r="G166" s="84" t="b">
        <v>0</v>
      </c>
    </row>
    <row r="167" spans="1:7" ht="15">
      <c r="A167" s="84" t="s">
        <v>268</v>
      </c>
      <c r="B167" s="84">
        <v>5</v>
      </c>
      <c r="C167" s="123">
        <v>0.0025195314943695355</v>
      </c>
      <c r="D167" s="84" t="s">
        <v>2903</v>
      </c>
      <c r="E167" s="84" t="b">
        <v>0</v>
      </c>
      <c r="F167" s="84" t="b">
        <v>0</v>
      </c>
      <c r="G167" s="84" t="b">
        <v>0</v>
      </c>
    </row>
    <row r="168" spans="1:7" ht="15">
      <c r="A168" s="84" t="s">
        <v>2656</v>
      </c>
      <c r="B168" s="84">
        <v>5</v>
      </c>
      <c r="C168" s="123">
        <v>0.0025195314943695355</v>
      </c>
      <c r="D168" s="84" t="s">
        <v>2903</v>
      </c>
      <c r="E168" s="84" t="b">
        <v>0</v>
      </c>
      <c r="F168" s="84" t="b">
        <v>0</v>
      </c>
      <c r="G168" s="84" t="b">
        <v>0</v>
      </c>
    </row>
    <row r="169" spans="1:7" ht="15">
      <c r="A169" s="84" t="s">
        <v>267</v>
      </c>
      <c r="B169" s="84">
        <v>5</v>
      </c>
      <c r="C169" s="123">
        <v>0.0025195314943695355</v>
      </c>
      <c r="D169" s="84" t="s">
        <v>2903</v>
      </c>
      <c r="E169" s="84" t="b">
        <v>0</v>
      </c>
      <c r="F169" s="84" t="b">
        <v>0</v>
      </c>
      <c r="G169" s="84" t="b">
        <v>0</v>
      </c>
    </row>
    <row r="170" spans="1:7" ht="15">
      <c r="A170" s="84" t="s">
        <v>2657</v>
      </c>
      <c r="B170" s="84">
        <v>5</v>
      </c>
      <c r="C170" s="123">
        <v>0.0025195314943695355</v>
      </c>
      <c r="D170" s="84" t="s">
        <v>2903</v>
      </c>
      <c r="E170" s="84" t="b">
        <v>0</v>
      </c>
      <c r="F170" s="84" t="b">
        <v>0</v>
      </c>
      <c r="G170" s="84" t="b">
        <v>0</v>
      </c>
    </row>
    <row r="171" spans="1:7" ht="15">
      <c r="A171" s="84" t="s">
        <v>2658</v>
      </c>
      <c r="B171" s="84">
        <v>5</v>
      </c>
      <c r="C171" s="123">
        <v>0.0025195314943695355</v>
      </c>
      <c r="D171" s="84" t="s">
        <v>2903</v>
      </c>
      <c r="E171" s="84" t="b">
        <v>0</v>
      </c>
      <c r="F171" s="84" t="b">
        <v>0</v>
      </c>
      <c r="G171" s="84" t="b">
        <v>0</v>
      </c>
    </row>
    <row r="172" spans="1:7" ht="15">
      <c r="A172" s="84" t="s">
        <v>2659</v>
      </c>
      <c r="B172" s="84">
        <v>4</v>
      </c>
      <c r="C172" s="123">
        <v>0.00213168509131366</v>
      </c>
      <c r="D172" s="84" t="s">
        <v>2903</v>
      </c>
      <c r="E172" s="84" t="b">
        <v>0</v>
      </c>
      <c r="F172" s="84" t="b">
        <v>0</v>
      </c>
      <c r="G172" s="84" t="b">
        <v>0</v>
      </c>
    </row>
    <row r="173" spans="1:7" ht="15">
      <c r="A173" s="84" t="s">
        <v>2660</v>
      </c>
      <c r="B173" s="84">
        <v>4</v>
      </c>
      <c r="C173" s="123">
        <v>0.00213168509131366</v>
      </c>
      <c r="D173" s="84" t="s">
        <v>2903</v>
      </c>
      <c r="E173" s="84" t="b">
        <v>0</v>
      </c>
      <c r="F173" s="84" t="b">
        <v>0</v>
      </c>
      <c r="G173" s="84" t="b">
        <v>0</v>
      </c>
    </row>
    <row r="174" spans="1:7" ht="15">
      <c r="A174" s="84" t="s">
        <v>2661</v>
      </c>
      <c r="B174" s="84">
        <v>4</v>
      </c>
      <c r="C174" s="123">
        <v>0.00213168509131366</v>
      </c>
      <c r="D174" s="84" t="s">
        <v>2903</v>
      </c>
      <c r="E174" s="84" t="b">
        <v>0</v>
      </c>
      <c r="F174" s="84" t="b">
        <v>0</v>
      </c>
      <c r="G174" s="84" t="b">
        <v>0</v>
      </c>
    </row>
    <row r="175" spans="1:7" ht="15">
      <c r="A175" s="84" t="s">
        <v>2662</v>
      </c>
      <c r="B175" s="84">
        <v>4</v>
      </c>
      <c r="C175" s="123">
        <v>0.0022813123207846777</v>
      </c>
      <c r="D175" s="84" t="s">
        <v>2903</v>
      </c>
      <c r="E175" s="84" t="b">
        <v>0</v>
      </c>
      <c r="F175" s="84" t="b">
        <v>0</v>
      </c>
      <c r="G175" s="84" t="b">
        <v>0</v>
      </c>
    </row>
    <row r="176" spans="1:7" ht="15">
      <c r="A176" s="84" t="s">
        <v>2663</v>
      </c>
      <c r="B176" s="84">
        <v>4</v>
      </c>
      <c r="C176" s="123">
        <v>0.00213168509131366</v>
      </c>
      <c r="D176" s="84" t="s">
        <v>2903</v>
      </c>
      <c r="E176" s="84" t="b">
        <v>0</v>
      </c>
      <c r="F176" s="84" t="b">
        <v>0</v>
      </c>
      <c r="G176" s="84" t="b">
        <v>0</v>
      </c>
    </row>
    <row r="177" spans="1:7" ht="15">
      <c r="A177" s="84" t="s">
        <v>302</v>
      </c>
      <c r="B177" s="84">
        <v>4</v>
      </c>
      <c r="C177" s="123">
        <v>0.0022813123207846777</v>
      </c>
      <c r="D177" s="84" t="s">
        <v>2903</v>
      </c>
      <c r="E177" s="84" t="b">
        <v>0</v>
      </c>
      <c r="F177" s="84" t="b">
        <v>0</v>
      </c>
      <c r="G177" s="84" t="b">
        <v>0</v>
      </c>
    </row>
    <row r="178" spans="1:7" ht="15">
      <c r="A178" s="84" t="s">
        <v>2664</v>
      </c>
      <c r="B178" s="84">
        <v>4</v>
      </c>
      <c r="C178" s="123">
        <v>0.00213168509131366</v>
      </c>
      <c r="D178" s="84" t="s">
        <v>2903</v>
      </c>
      <c r="E178" s="84" t="b">
        <v>0</v>
      </c>
      <c r="F178" s="84" t="b">
        <v>0</v>
      </c>
      <c r="G178" s="84" t="b">
        <v>0</v>
      </c>
    </row>
    <row r="179" spans="1:7" ht="15">
      <c r="A179" s="84" t="s">
        <v>276</v>
      </c>
      <c r="B179" s="84">
        <v>4</v>
      </c>
      <c r="C179" s="123">
        <v>0.00213168509131366</v>
      </c>
      <c r="D179" s="84" t="s">
        <v>2903</v>
      </c>
      <c r="E179" s="84" t="b">
        <v>0</v>
      </c>
      <c r="F179" s="84" t="b">
        <v>0</v>
      </c>
      <c r="G179" s="84" t="b">
        <v>0</v>
      </c>
    </row>
    <row r="180" spans="1:7" ht="15">
      <c r="A180" s="84" t="s">
        <v>2665</v>
      </c>
      <c r="B180" s="84">
        <v>4</v>
      </c>
      <c r="C180" s="123">
        <v>0.00213168509131366</v>
      </c>
      <c r="D180" s="84" t="s">
        <v>2903</v>
      </c>
      <c r="E180" s="84" t="b">
        <v>0</v>
      </c>
      <c r="F180" s="84" t="b">
        <v>0</v>
      </c>
      <c r="G180" s="84" t="b">
        <v>0</v>
      </c>
    </row>
    <row r="181" spans="1:7" ht="15">
      <c r="A181" s="84" t="s">
        <v>2666</v>
      </c>
      <c r="B181" s="84">
        <v>4</v>
      </c>
      <c r="C181" s="123">
        <v>0.0028527150210477465</v>
      </c>
      <c r="D181" s="84" t="s">
        <v>2903</v>
      </c>
      <c r="E181" s="84" t="b">
        <v>0</v>
      </c>
      <c r="F181" s="84" t="b">
        <v>0</v>
      </c>
      <c r="G181" s="84" t="b">
        <v>0</v>
      </c>
    </row>
    <row r="182" spans="1:7" ht="15">
      <c r="A182" s="84" t="s">
        <v>2667</v>
      </c>
      <c r="B182" s="84">
        <v>4</v>
      </c>
      <c r="C182" s="123">
        <v>0.00213168509131366</v>
      </c>
      <c r="D182" s="84" t="s">
        <v>2903</v>
      </c>
      <c r="E182" s="84" t="b">
        <v>0</v>
      </c>
      <c r="F182" s="84" t="b">
        <v>0</v>
      </c>
      <c r="G182" s="84" t="b">
        <v>0</v>
      </c>
    </row>
    <row r="183" spans="1:7" ht="15">
      <c r="A183" s="84" t="s">
        <v>2668</v>
      </c>
      <c r="B183" s="84">
        <v>4</v>
      </c>
      <c r="C183" s="123">
        <v>0.00213168509131366</v>
      </c>
      <c r="D183" s="84" t="s">
        <v>2903</v>
      </c>
      <c r="E183" s="84" t="b">
        <v>0</v>
      </c>
      <c r="F183" s="84" t="b">
        <v>0</v>
      </c>
      <c r="G183" s="84" t="b">
        <v>0</v>
      </c>
    </row>
    <row r="184" spans="1:7" ht="15">
      <c r="A184" s="84" t="s">
        <v>2669</v>
      </c>
      <c r="B184" s="84">
        <v>4</v>
      </c>
      <c r="C184" s="123">
        <v>0.0024922000561807033</v>
      </c>
      <c r="D184" s="84" t="s">
        <v>2903</v>
      </c>
      <c r="E184" s="84" t="b">
        <v>0</v>
      </c>
      <c r="F184" s="84" t="b">
        <v>0</v>
      </c>
      <c r="G184" s="84" t="b">
        <v>0</v>
      </c>
    </row>
    <row r="185" spans="1:7" ht="15">
      <c r="A185" s="84" t="s">
        <v>2670</v>
      </c>
      <c r="B185" s="84">
        <v>4</v>
      </c>
      <c r="C185" s="123">
        <v>0.00213168509131366</v>
      </c>
      <c r="D185" s="84" t="s">
        <v>2903</v>
      </c>
      <c r="E185" s="84" t="b">
        <v>0</v>
      </c>
      <c r="F185" s="84" t="b">
        <v>0</v>
      </c>
      <c r="G185" s="84" t="b">
        <v>0</v>
      </c>
    </row>
    <row r="186" spans="1:7" ht="15">
      <c r="A186" s="84" t="s">
        <v>2671</v>
      </c>
      <c r="B186" s="84">
        <v>4</v>
      </c>
      <c r="C186" s="123">
        <v>0.00213168509131366</v>
      </c>
      <c r="D186" s="84" t="s">
        <v>2903</v>
      </c>
      <c r="E186" s="84" t="b">
        <v>0</v>
      </c>
      <c r="F186" s="84" t="b">
        <v>0</v>
      </c>
      <c r="G186" s="84" t="b">
        <v>0</v>
      </c>
    </row>
    <row r="187" spans="1:7" ht="15">
      <c r="A187" s="84" t="s">
        <v>2672</v>
      </c>
      <c r="B187" s="84">
        <v>4</v>
      </c>
      <c r="C187" s="123">
        <v>0.00213168509131366</v>
      </c>
      <c r="D187" s="84" t="s">
        <v>2903</v>
      </c>
      <c r="E187" s="84" t="b">
        <v>0</v>
      </c>
      <c r="F187" s="84" t="b">
        <v>0</v>
      </c>
      <c r="G187" s="84" t="b">
        <v>0</v>
      </c>
    </row>
    <row r="188" spans="1:7" ht="15">
      <c r="A188" s="84" t="s">
        <v>2673</v>
      </c>
      <c r="B188" s="84">
        <v>4</v>
      </c>
      <c r="C188" s="123">
        <v>0.00213168509131366</v>
      </c>
      <c r="D188" s="84" t="s">
        <v>2903</v>
      </c>
      <c r="E188" s="84" t="b">
        <v>0</v>
      </c>
      <c r="F188" s="84" t="b">
        <v>0</v>
      </c>
      <c r="G188" s="84" t="b">
        <v>0</v>
      </c>
    </row>
    <row r="189" spans="1:7" ht="15">
      <c r="A189" s="84" t="s">
        <v>2674</v>
      </c>
      <c r="B189" s="84">
        <v>4</v>
      </c>
      <c r="C189" s="123">
        <v>0.00213168509131366</v>
      </c>
      <c r="D189" s="84" t="s">
        <v>2903</v>
      </c>
      <c r="E189" s="84" t="b">
        <v>0</v>
      </c>
      <c r="F189" s="84" t="b">
        <v>0</v>
      </c>
      <c r="G189" s="84" t="b">
        <v>0</v>
      </c>
    </row>
    <row r="190" spans="1:7" ht="15">
      <c r="A190" s="84" t="s">
        <v>2675</v>
      </c>
      <c r="B190" s="84">
        <v>4</v>
      </c>
      <c r="C190" s="123">
        <v>0.0024922000561807033</v>
      </c>
      <c r="D190" s="84" t="s">
        <v>2903</v>
      </c>
      <c r="E190" s="84" t="b">
        <v>0</v>
      </c>
      <c r="F190" s="84" t="b">
        <v>0</v>
      </c>
      <c r="G190" s="84" t="b">
        <v>0</v>
      </c>
    </row>
    <row r="191" spans="1:7" ht="15">
      <c r="A191" s="84" t="s">
        <v>2676</v>
      </c>
      <c r="B191" s="84">
        <v>4</v>
      </c>
      <c r="C191" s="123">
        <v>0.00213168509131366</v>
      </c>
      <c r="D191" s="84" t="s">
        <v>2903</v>
      </c>
      <c r="E191" s="84" t="b">
        <v>0</v>
      </c>
      <c r="F191" s="84" t="b">
        <v>0</v>
      </c>
      <c r="G191" s="84" t="b">
        <v>0</v>
      </c>
    </row>
    <row r="192" spans="1:7" ht="15">
      <c r="A192" s="84" t="s">
        <v>2283</v>
      </c>
      <c r="B192" s="84">
        <v>4</v>
      </c>
      <c r="C192" s="123">
        <v>0.00213168509131366</v>
      </c>
      <c r="D192" s="84" t="s">
        <v>2903</v>
      </c>
      <c r="E192" s="84" t="b">
        <v>0</v>
      </c>
      <c r="F192" s="84" t="b">
        <v>0</v>
      </c>
      <c r="G192" s="84" t="b">
        <v>0</v>
      </c>
    </row>
    <row r="193" spans="1:7" ht="15">
      <c r="A193" s="84" t="s">
        <v>2285</v>
      </c>
      <c r="B193" s="84">
        <v>4</v>
      </c>
      <c r="C193" s="123">
        <v>0.00213168509131366</v>
      </c>
      <c r="D193" s="84" t="s">
        <v>2903</v>
      </c>
      <c r="E193" s="84" t="b">
        <v>0</v>
      </c>
      <c r="F193" s="84" t="b">
        <v>0</v>
      </c>
      <c r="G193" s="84" t="b">
        <v>0</v>
      </c>
    </row>
    <row r="194" spans="1:7" ht="15">
      <c r="A194" s="84" t="s">
        <v>2286</v>
      </c>
      <c r="B194" s="84">
        <v>4</v>
      </c>
      <c r="C194" s="123">
        <v>0.00213168509131366</v>
      </c>
      <c r="D194" s="84" t="s">
        <v>2903</v>
      </c>
      <c r="E194" s="84" t="b">
        <v>0</v>
      </c>
      <c r="F194" s="84" t="b">
        <v>0</v>
      </c>
      <c r="G194" s="84" t="b">
        <v>0</v>
      </c>
    </row>
    <row r="195" spans="1:7" ht="15">
      <c r="A195" s="84" t="s">
        <v>2287</v>
      </c>
      <c r="B195" s="84">
        <v>4</v>
      </c>
      <c r="C195" s="123">
        <v>0.00213168509131366</v>
      </c>
      <c r="D195" s="84" t="s">
        <v>2903</v>
      </c>
      <c r="E195" s="84" t="b">
        <v>0</v>
      </c>
      <c r="F195" s="84" t="b">
        <v>0</v>
      </c>
      <c r="G195" s="84" t="b">
        <v>0</v>
      </c>
    </row>
    <row r="196" spans="1:7" ht="15">
      <c r="A196" s="84" t="s">
        <v>2290</v>
      </c>
      <c r="B196" s="84">
        <v>4</v>
      </c>
      <c r="C196" s="123">
        <v>0.00213168509131366</v>
      </c>
      <c r="D196" s="84" t="s">
        <v>2903</v>
      </c>
      <c r="E196" s="84" t="b">
        <v>0</v>
      </c>
      <c r="F196" s="84" t="b">
        <v>0</v>
      </c>
      <c r="G196" s="84" t="b">
        <v>0</v>
      </c>
    </row>
    <row r="197" spans="1:7" ht="15">
      <c r="A197" s="84" t="s">
        <v>2677</v>
      </c>
      <c r="B197" s="84">
        <v>4</v>
      </c>
      <c r="C197" s="123">
        <v>0.00213168509131366</v>
      </c>
      <c r="D197" s="84" t="s">
        <v>2903</v>
      </c>
      <c r="E197" s="84" t="b">
        <v>0</v>
      </c>
      <c r="F197" s="84" t="b">
        <v>0</v>
      </c>
      <c r="G197" s="84" t="b">
        <v>0</v>
      </c>
    </row>
    <row r="198" spans="1:7" ht="15">
      <c r="A198" s="84" t="s">
        <v>266</v>
      </c>
      <c r="B198" s="84">
        <v>4</v>
      </c>
      <c r="C198" s="123">
        <v>0.00213168509131366</v>
      </c>
      <c r="D198" s="84" t="s">
        <v>2903</v>
      </c>
      <c r="E198" s="84" t="b">
        <v>0</v>
      </c>
      <c r="F198" s="84" t="b">
        <v>0</v>
      </c>
      <c r="G198" s="84" t="b">
        <v>0</v>
      </c>
    </row>
    <row r="199" spans="1:7" ht="15">
      <c r="A199" s="84" t="s">
        <v>2678</v>
      </c>
      <c r="B199" s="84">
        <v>4</v>
      </c>
      <c r="C199" s="123">
        <v>0.00213168509131366</v>
      </c>
      <c r="D199" s="84" t="s">
        <v>2903</v>
      </c>
      <c r="E199" s="84" t="b">
        <v>0</v>
      </c>
      <c r="F199" s="84" t="b">
        <v>0</v>
      </c>
      <c r="G199" s="84" t="b">
        <v>0</v>
      </c>
    </row>
    <row r="200" spans="1:7" ht="15">
      <c r="A200" s="84" t="s">
        <v>2679</v>
      </c>
      <c r="B200" s="84">
        <v>4</v>
      </c>
      <c r="C200" s="123">
        <v>0.00213168509131366</v>
      </c>
      <c r="D200" s="84" t="s">
        <v>2903</v>
      </c>
      <c r="E200" s="84" t="b">
        <v>0</v>
      </c>
      <c r="F200" s="84" t="b">
        <v>0</v>
      </c>
      <c r="G200" s="84" t="b">
        <v>0</v>
      </c>
    </row>
    <row r="201" spans="1:7" ht="15">
      <c r="A201" s="84" t="s">
        <v>2680</v>
      </c>
      <c r="B201" s="84">
        <v>4</v>
      </c>
      <c r="C201" s="123">
        <v>0.00213168509131366</v>
      </c>
      <c r="D201" s="84" t="s">
        <v>2903</v>
      </c>
      <c r="E201" s="84" t="b">
        <v>0</v>
      </c>
      <c r="F201" s="84" t="b">
        <v>0</v>
      </c>
      <c r="G201" s="84" t="b">
        <v>0</v>
      </c>
    </row>
    <row r="202" spans="1:7" ht="15">
      <c r="A202" s="84" t="s">
        <v>2681</v>
      </c>
      <c r="B202" s="84">
        <v>4</v>
      </c>
      <c r="C202" s="123">
        <v>0.00213168509131366</v>
      </c>
      <c r="D202" s="84" t="s">
        <v>2903</v>
      </c>
      <c r="E202" s="84" t="b">
        <v>0</v>
      </c>
      <c r="F202" s="84" t="b">
        <v>0</v>
      </c>
      <c r="G202" s="84" t="b">
        <v>0</v>
      </c>
    </row>
    <row r="203" spans="1:7" ht="15">
      <c r="A203" s="84" t="s">
        <v>2682</v>
      </c>
      <c r="B203" s="84">
        <v>4</v>
      </c>
      <c r="C203" s="123">
        <v>0.00213168509131366</v>
      </c>
      <c r="D203" s="84" t="s">
        <v>2903</v>
      </c>
      <c r="E203" s="84" t="b">
        <v>0</v>
      </c>
      <c r="F203" s="84" t="b">
        <v>0</v>
      </c>
      <c r="G203" s="84" t="b">
        <v>0</v>
      </c>
    </row>
    <row r="204" spans="1:7" ht="15">
      <c r="A204" s="84" t="s">
        <v>2683</v>
      </c>
      <c r="B204" s="84">
        <v>4</v>
      </c>
      <c r="C204" s="123">
        <v>0.00213168509131366</v>
      </c>
      <c r="D204" s="84" t="s">
        <v>2903</v>
      </c>
      <c r="E204" s="84" t="b">
        <v>0</v>
      </c>
      <c r="F204" s="84" t="b">
        <v>0</v>
      </c>
      <c r="G204" s="84" t="b">
        <v>0</v>
      </c>
    </row>
    <row r="205" spans="1:7" ht="15">
      <c r="A205" s="84" t="s">
        <v>2684</v>
      </c>
      <c r="B205" s="84">
        <v>4</v>
      </c>
      <c r="C205" s="123">
        <v>0.00213168509131366</v>
      </c>
      <c r="D205" s="84" t="s">
        <v>2903</v>
      </c>
      <c r="E205" s="84" t="b">
        <v>0</v>
      </c>
      <c r="F205" s="84" t="b">
        <v>0</v>
      </c>
      <c r="G205" s="84" t="b">
        <v>0</v>
      </c>
    </row>
    <row r="206" spans="1:7" ht="15">
      <c r="A206" s="84" t="s">
        <v>2685</v>
      </c>
      <c r="B206" s="84">
        <v>4</v>
      </c>
      <c r="C206" s="123">
        <v>0.00213168509131366</v>
      </c>
      <c r="D206" s="84" t="s">
        <v>2903</v>
      </c>
      <c r="E206" s="84" t="b">
        <v>0</v>
      </c>
      <c r="F206" s="84" t="b">
        <v>0</v>
      </c>
      <c r="G206" s="84" t="b">
        <v>0</v>
      </c>
    </row>
    <row r="207" spans="1:7" ht="15">
      <c r="A207" s="84" t="s">
        <v>2686</v>
      </c>
      <c r="B207" s="84">
        <v>4</v>
      </c>
      <c r="C207" s="123">
        <v>0.00213168509131366</v>
      </c>
      <c r="D207" s="84" t="s">
        <v>2903</v>
      </c>
      <c r="E207" s="84" t="b">
        <v>0</v>
      </c>
      <c r="F207" s="84" t="b">
        <v>0</v>
      </c>
      <c r="G207" s="84" t="b">
        <v>0</v>
      </c>
    </row>
    <row r="208" spans="1:7" ht="15">
      <c r="A208" s="84" t="s">
        <v>2687</v>
      </c>
      <c r="B208" s="84">
        <v>4</v>
      </c>
      <c r="C208" s="123">
        <v>0.00213168509131366</v>
      </c>
      <c r="D208" s="84" t="s">
        <v>2903</v>
      </c>
      <c r="E208" s="84" t="b">
        <v>0</v>
      </c>
      <c r="F208" s="84" t="b">
        <v>0</v>
      </c>
      <c r="G208" s="84" t="b">
        <v>0</v>
      </c>
    </row>
    <row r="209" spans="1:7" ht="15">
      <c r="A209" s="84" t="s">
        <v>2688</v>
      </c>
      <c r="B209" s="84">
        <v>4</v>
      </c>
      <c r="C209" s="123">
        <v>0.00213168509131366</v>
      </c>
      <c r="D209" s="84" t="s">
        <v>2903</v>
      </c>
      <c r="E209" s="84" t="b">
        <v>0</v>
      </c>
      <c r="F209" s="84" t="b">
        <v>0</v>
      </c>
      <c r="G209" s="84" t="b">
        <v>0</v>
      </c>
    </row>
    <row r="210" spans="1:7" ht="15">
      <c r="A210" s="84" t="s">
        <v>2689</v>
      </c>
      <c r="B210" s="84">
        <v>4</v>
      </c>
      <c r="C210" s="123">
        <v>0.00213168509131366</v>
      </c>
      <c r="D210" s="84" t="s">
        <v>2903</v>
      </c>
      <c r="E210" s="84" t="b">
        <v>0</v>
      </c>
      <c r="F210" s="84" t="b">
        <v>0</v>
      </c>
      <c r="G210" s="84" t="b">
        <v>0</v>
      </c>
    </row>
    <row r="211" spans="1:7" ht="15">
      <c r="A211" s="84" t="s">
        <v>2690</v>
      </c>
      <c r="B211" s="84">
        <v>4</v>
      </c>
      <c r="C211" s="123">
        <v>0.00213168509131366</v>
      </c>
      <c r="D211" s="84" t="s">
        <v>2903</v>
      </c>
      <c r="E211" s="84" t="b">
        <v>0</v>
      </c>
      <c r="F211" s="84" t="b">
        <v>0</v>
      </c>
      <c r="G211" s="84" t="b">
        <v>0</v>
      </c>
    </row>
    <row r="212" spans="1:7" ht="15">
      <c r="A212" s="84" t="s">
        <v>2691</v>
      </c>
      <c r="B212" s="84">
        <v>4</v>
      </c>
      <c r="C212" s="123">
        <v>0.00213168509131366</v>
      </c>
      <c r="D212" s="84" t="s">
        <v>2903</v>
      </c>
      <c r="E212" s="84" t="b">
        <v>0</v>
      </c>
      <c r="F212" s="84" t="b">
        <v>0</v>
      </c>
      <c r="G212" s="84" t="b">
        <v>0</v>
      </c>
    </row>
    <row r="213" spans="1:7" ht="15">
      <c r="A213" s="84" t="s">
        <v>2692</v>
      </c>
      <c r="B213" s="84">
        <v>4</v>
      </c>
      <c r="C213" s="123">
        <v>0.00213168509131366</v>
      </c>
      <c r="D213" s="84" t="s">
        <v>2903</v>
      </c>
      <c r="E213" s="84" t="b">
        <v>0</v>
      </c>
      <c r="F213" s="84" t="b">
        <v>0</v>
      </c>
      <c r="G213" s="84" t="b">
        <v>0</v>
      </c>
    </row>
    <row r="214" spans="1:7" ht="15">
      <c r="A214" s="84" t="s">
        <v>2693</v>
      </c>
      <c r="B214" s="84">
        <v>4</v>
      </c>
      <c r="C214" s="123">
        <v>0.00213168509131366</v>
      </c>
      <c r="D214" s="84" t="s">
        <v>2903</v>
      </c>
      <c r="E214" s="84" t="b">
        <v>0</v>
      </c>
      <c r="F214" s="84" t="b">
        <v>0</v>
      </c>
      <c r="G214" s="84" t="b">
        <v>0</v>
      </c>
    </row>
    <row r="215" spans="1:7" ht="15">
      <c r="A215" s="84" t="s">
        <v>2694</v>
      </c>
      <c r="B215" s="84">
        <v>4</v>
      </c>
      <c r="C215" s="123">
        <v>0.00213168509131366</v>
      </c>
      <c r="D215" s="84" t="s">
        <v>2903</v>
      </c>
      <c r="E215" s="84" t="b">
        <v>0</v>
      </c>
      <c r="F215" s="84" t="b">
        <v>0</v>
      </c>
      <c r="G215" s="84" t="b">
        <v>0</v>
      </c>
    </row>
    <row r="216" spans="1:7" ht="15">
      <c r="A216" s="84" t="s">
        <v>2695</v>
      </c>
      <c r="B216" s="84">
        <v>4</v>
      </c>
      <c r="C216" s="123">
        <v>0.00213168509131366</v>
      </c>
      <c r="D216" s="84" t="s">
        <v>2903</v>
      </c>
      <c r="E216" s="84" t="b">
        <v>0</v>
      </c>
      <c r="F216" s="84" t="b">
        <v>0</v>
      </c>
      <c r="G216" s="84" t="b">
        <v>0</v>
      </c>
    </row>
    <row r="217" spans="1:7" ht="15">
      <c r="A217" s="84" t="s">
        <v>2696</v>
      </c>
      <c r="B217" s="84">
        <v>4</v>
      </c>
      <c r="C217" s="123">
        <v>0.00213168509131366</v>
      </c>
      <c r="D217" s="84" t="s">
        <v>2903</v>
      </c>
      <c r="E217" s="84" t="b">
        <v>0</v>
      </c>
      <c r="F217" s="84" t="b">
        <v>0</v>
      </c>
      <c r="G217" s="84" t="b">
        <v>0</v>
      </c>
    </row>
    <row r="218" spans="1:7" ht="15">
      <c r="A218" s="84" t="s">
        <v>2697</v>
      </c>
      <c r="B218" s="84">
        <v>4</v>
      </c>
      <c r="C218" s="123">
        <v>0.00213168509131366</v>
      </c>
      <c r="D218" s="84" t="s">
        <v>2903</v>
      </c>
      <c r="E218" s="84" t="b">
        <v>0</v>
      </c>
      <c r="F218" s="84" t="b">
        <v>0</v>
      </c>
      <c r="G218" s="84" t="b">
        <v>0</v>
      </c>
    </row>
    <row r="219" spans="1:7" ht="15">
      <c r="A219" s="84" t="s">
        <v>2698</v>
      </c>
      <c r="B219" s="84">
        <v>4</v>
      </c>
      <c r="C219" s="123">
        <v>0.00213168509131366</v>
      </c>
      <c r="D219" s="84" t="s">
        <v>2903</v>
      </c>
      <c r="E219" s="84" t="b">
        <v>0</v>
      </c>
      <c r="F219" s="84" t="b">
        <v>0</v>
      </c>
      <c r="G219" s="84" t="b">
        <v>0</v>
      </c>
    </row>
    <row r="220" spans="1:7" ht="15">
      <c r="A220" s="84" t="s">
        <v>2699</v>
      </c>
      <c r="B220" s="84">
        <v>4</v>
      </c>
      <c r="C220" s="123">
        <v>0.00213168509131366</v>
      </c>
      <c r="D220" s="84" t="s">
        <v>2903</v>
      </c>
      <c r="E220" s="84" t="b">
        <v>0</v>
      </c>
      <c r="F220" s="84" t="b">
        <v>0</v>
      </c>
      <c r="G220" s="84" t="b">
        <v>0</v>
      </c>
    </row>
    <row r="221" spans="1:7" ht="15">
      <c r="A221" s="84" t="s">
        <v>2700</v>
      </c>
      <c r="B221" s="84">
        <v>4</v>
      </c>
      <c r="C221" s="123">
        <v>0.00213168509131366</v>
      </c>
      <c r="D221" s="84" t="s">
        <v>2903</v>
      </c>
      <c r="E221" s="84" t="b">
        <v>0</v>
      </c>
      <c r="F221" s="84" t="b">
        <v>0</v>
      </c>
      <c r="G221" s="84" t="b">
        <v>0</v>
      </c>
    </row>
    <row r="222" spans="1:7" ht="15">
      <c r="A222" s="84" t="s">
        <v>2701</v>
      </c>
      <c r="B222" s="84">
        <v>4</v>
      </c>
      <c r="C222" s="123">
        <v>0.00213168509131366</v>
      </c>
      <c r="D222" s="84" t="s">
        <v>2903</v>
      </c>
      <c r="E222" s="84" t="b">
        <v>0</v>
      </c>
      <c r="F222" s="84" t="b">
        <v>0</v>
      </c>
      <c r="G222" s="84" t="b">
        <v>0</v>
      </c>
    </row>
    <row r="223" spans="1:7" ht="15">
      <c r="A223" s="84" t="s">
        <v>2702</v>
      </c>
      <c r="B223" s="84">
        <v>4</v>
      </c>
      <c r="C223" s="123">
        <v>0.00213168509131366</v>
      </c>
      <c r="D223" s="84" t="s">
        <v>2903</v>
      </c>
      <c r="E223" s="84" t="b">
        <v>0</v>
      </c>
      <c r="F223" s="84" t="b">
        <v>0</v>
      </c>
      <c r="G223" s="84" t="b">
        <v>0</v>
      </c>
    </row>
    <row r="224" spans="1:7" ht="15">
      <c r="A224" s="84" t="s">
        <v>2703</v>
      </c>
      <c r="B224" s="84">
        <v>4</v>
      </c>
      <c r="C224" s="123">
        <v>0.00213168509131366</v>
      </c>
      <c r="D224" s="84" t="s">
        <v>2903</v>
      </c>
      <c r="E224" s="84" t="b">
        <v>0</v>
      </c>
      <c r="F224" s="84" t="b">
        <v>0</v>
      </c>
      <c r="G224" s="84" t="b">
        <v>0</v>
      </c>
    </row>
    <row r="225" spans="1:7" ht="15">
      <c r="A225" s="84" t="s">
        <v>2704</v>
      </c>
      <c r="B225" s="84">
        <v>4</v>
      </c>
      <c r="C225" s="123">
        <v>0.00213168509131366</v>
      </c>
      <c r="D225" s="84" t="s">
        <v>2903</v>
      </c>
      <c r="E225" s="84" t="b">
        <v>0</v>
      </c>
      <c r="F225" s="84" t="b">
        <v>0</v>
      </c>
      <c r="G225" s="84" t="b">
        <v>0</v>
      </c>
    </row>
    <row r="226" spans="1:7" ht="15">
      <c r="A226" s="84" t="s">
        <v>285</v>
      </c>
      <c r="B226" s="84">
        <v>3</v>
      </c>
      <c r="C226" s="123">
        <v>0.0017109842405885083</v>
      </c>
      <c r="D226" s="84" t="s">
        <v>2903</v>
      </c>
      <c r="E226" s="84" t="b">
        <v>0</v>
      </c>
      <c r="F226" s="84" t="b">
        <v>0</v>
      </c>
      <c r="G226" s="84" t="b">
        <v>0</v>
      </c>
    </row>
    <row r="227" spans="1:7" ht="15">
      <c r="A227" s="84" t="s">
        <v>284</v>
      </c>
      <c r="B227" s="84">
        <v>3</v>
      </c>
      <c r="C227" s="123">
        <v>0.0017109842405885083</v>
      </c>
      <c r="D227" s="84" t="s">
        <v>2903</v>
      </c>
      <c r="E227" s="84" t="b">
        <v>0</v>
      </c>
      <c r="F227" s="84" t="b">
        <v>0</v>
      </c>
      <c r="G227" s="84" t="b">
        <v>0</v>
      </c>
    </row>
    <row r="228" spans="1:7" ht="15">
      <c r="A228" s="84" t="s">
        <v>258</v>
      </c>
      <c r="B228" s="84">
        <v>3</v>
      </c>
      <c r="C228" s="123">
        <v>0.0017109842405885083</v>
      </c>
      <c r="D228" s="84" t="s">
        <v>2903</v>
      </c>
      <c r="E228" s="84" t="b">
        <v>0</v>
      </c>
      <c r="F228" s="84" t="b">
        <v>0</v>
      </c>
      <c r="G228" s="84" t="b">
        <v>0</v>
      </c>
    </row>
    <row r="229" spans="1:7" ht="15">
      <c r="A229" s="84" t="s">
        <v>328</v>
      </c>
      <c r="B229" s="84">
        <v>3</v>
      </c>
      <c r="C229" s="123">
        <v>0.0017109842405885083</v>
      </c>
      <c r="D229" s="84" t="s">
        <v>2903</v>
      </c>
      <c r="E229" s="84" t="b">
        <v>0</v>
      </c>
      <c r="F229" s="84" t="b">
        <v>0</v>
      </c>
      <c r="G229" s="84" t="b">
        <v>0</v>
      </c>
    </row>
    <row r="230" spans="1:7" ht="15">
      <c r="A230" s="84" t="s">
        <v>2705</v>
      </c>
      <c r="B230" s="84">
        <v>3</v>
      </c>
      <c r="C230" s="123">
        <v>0.0017109842405885083</v>
      </c>
      <c r="D230" s="84" t="s">
        <v>2903</v>
      </c>
      <c r="E230" s="84" t="b">
        <v>0</v>
      </c>
      <c r="F230" s="84" t="b">
        <v>0</v>
      </c>
      <c r="G230" s="84" t="b">
        <v>0</v>
      </c>
    </row>
    <row r="231" spans="1:7" ht="15">
      <c r="A231" s="84" t="s">
        <v>2706</v>
      </c>
      <c r="B231" s="84">
        <v>3</v>
      </c>
      <c r="C231" s="123">
        <v>0.0017109842405885083</v>
      </c>
      <c r="D231" s="84" t="s">
        <v>2903</v>
      </c>
      <c r="E231" s="84" t="b">
        <v>0</v>
      </c>
      <c r="F231" s="84" t="b">
        <v>0</v>
      </c>
      <c r="G231" s="84" t="b">
        <v>0</v>
      </c>
    </row>
    <row r="232" spans="1:7" ht="15">
      <c r="A232" s="84" t="s">
        <v>2707</v>
      </c>
      <c r="B232" s="84">
        <v>3</v>
      </c>
      <c r="C232" s="123">
        <v>0.0017109842405885083</v>
      </c>
      <c r="D232" s="84" t="s">
        <v>2903</v>
      </c>
      <c r="E232" s="84" t="b">
        <v>0</v>
      </c>
      <c r="F232" s="84" t="b">
        <v>0</v>
      </c>
      <c r="G232" s="84" t="b">
        <v>0</v>
      </c>
    </row>
    <row r="233" spans="1:7" ht="15">
      <c r="A233" s="84" t="s">
        <v>2708</v>
      </c>
      <c r="B233" s="84">
        <v>3</v>
      </c>
      <c r="C233" s="123">
        <v>0.0017109842405885083</v>
      </c>
      <c r="D233" s="84" t="s">
        <v>2903</v>
      </c>
      <c r="E233" s="84" t="b">
        <v>0</v>
      </c>
      <c r="F233" s="84" t="b">
        <v>0</v>
      </c>
      <c r="G233" s="84" t="b">
        <v>0</v>
      </c>
    </row>
    <row r="234" spans="1:7" ht="15">
      <c r="A234" s="84" t="s">
        <v>2709</v>
      </c>
      <c r="B234" s="84">
        <v>3</v>
      </c>
      <c r="C234" s="123">
        <v>0.0017109842405885083</v>
      </c>
      <c r="D234" s="84" t="s">
        <v>2903</v>
      </c>
      <c r="E234" s="84" t="b">
        <v>0</v>
      </c>
      <c r="F234" s="84" t="b">
        <v>0</v>
      </c>
      <c r="G234" s="84" t="b">
        <v>0</v>
      </c>
    </row>
    <row r="235" spans="1:7" ht="15">
      <c r="A235" s="84" t="s">
        <v>2710</v>
      </c>
      <c r="B235" s="84">
        <v>3</v>
      </c>
      <c r="C235" s="123">
        <v>0.0017109842405885083</v>
      </c>
      <c r="D235" s="84" t="s">
        <v>2903</v>
      </c>
      <c r="E235" s="84" t="b">
        <v>0</v>
      </c>
      <c r="F235" s="84" t="b">
        <v>0</v>
      </c>
      <c r="G235" s="84" t="b">
        <v>0</v>
      </c>
    </row>
    <row r="236" spans="1:7" ht="15">
      <c r="A236" s="84" t="s">
        <v>306</v>
      </c>
      <c r="B236" s="84">
        <v>3</v>
      </c>
      <c r="C236" s="123">
        <v>0.0017109842405885083</v>
      </c>
      <c r="D236" s="84" t="s">
        <v>2903</v>
      </c>
      <c r="E236" s="84" t="b">
        <v>0</v>
      </c>
      <c r="F236" s="84" t="b">
        <v>0</v>
      </c>
      <c r="G236" s="84" t="b">
        <v>0</v>
      </c>
    </row>
    <row r="237" spans="1:7" ht="15">
      <c r="A237" s="84" t="s">
        <v>305</v>
      </c>
      <c r="B237" s="84">
        <v>3</v>
      </c>
      <c r="C237" s="123">
        <v>0.0017109842405885083</v>
      </c>
      <c r="D237" s="84" t="s">
        <v>2903</v>
      </c>
      <c r="E237" s="84" t="b">
        <v>0</v>
      </c>
      <c r="F237" s="84" t="b">
        <v>0</v>
      </c>
      <c r="G237" s="84" t="b">
        <v>0</v>
      </c>
    </row>
    <row r="238" spans="1:7" ht="15">
      <c r="A238" s="84" t="s">
        <v>2711</v>
      </c>
      <c r="B238" s="84">
        <v>3</v>
      </c>
      <c r="C238" s="123">
        <v>0.0017109842405885083</v>
      </c>
      <c r="D238" s="84" t="s">
        <v>2903</v>
      </c>
      <c r="E238" s="84" t="b">
        <v>0</v>
      </c>
      <c r="F238" s="84" t="b">
        <v>0</v>
      </c>
      <c r="G238" s="84" t="b">
        <v>0</v>
      </c>
    </row>
    <row r="239" spans="1:7" ht="15">
      <c r="A239" s="84" t="s">
        <v>2712</v>
      </c>
      <c r="B239" s="84">
        <v>3</v>
      </c>
      <c r="C239" s="123">
        <v>0.0017109842405885083</v>
      </c>
      <c r="D239" s="84" t="s">
        <v>2903</v>
      </c>
      <c r="E239" s="84" t="b">
        <v>0</v>
      </c>
      <c r="F239" s="84" t="b">
        <v>0</v>
      </c>
      <c r="G239" s="84" t="b">
        <v>0</v>
      </c>
    </row>
    <row r="240" spans="1:7" ht="15">
      <c r="A240" s="84" t="s">
        <v>2713</v>
      </c>
      <c r="B240" s="84">
        <v>3</v>
      </c>
      <c r="C240" s="123">
        <v>0.0017109842405885083</v>
      </c>
      <c r="D240" s="84" t="s">
        <v>2903</v>
      </c>
      <c r="E240" s="84" t="b">
        <v>0</v>
      </c>
      <c r="F240" s="84" t="b">
        <v>0</v>
      </c>
      <c r="G240" s="84" t="b">
        <v>0</v>
      </c>
    </row>
    <row r="241" spans="1:7" ht="15">
      <c r="A241" s="84" t="s">
        <v>2714</v>
      </c>
      <c r="B241" s="84">
        <v>3</v>
      </c>
      <c r="C241" s="123">
        <v>0.0017109842405885083</v>
      </c>
      <c r="D241" s="84" t="s">
        <v>2903</v>
      </c>
      <c r="E241" s="84" t="b">
        <v>0</v>
      </c>
      <c r="F241" s="84" t="b">
        <v>0</v>
      </c>
      <c r="G241" s="84" t="b">
        <v>0</v>
      </c>
    </row>
    <row r="242" spans="1:7" ht="15">
      <c r="A242" s="84" t="s">
        <v>326</v>
      </c>
      <c r="B242" s="84">
        <v>3</v>
      </c>
      <c r="C242" s="123">
        <v>0.0017109842405885083</v>
      </c>
      <c r="D242" s="84" t="s">
        <v>2903</v>
      </c>
      <c r="E242" s="84" t="b">
        <v>0</v>
      </c>
      <c r="F242" s="84" t="b">
        <v>0</v>
      </c>
      <c r="G242" s="84" t="b">
        <v>0</v>
      </c>
    </row>
    <row r="243" spans="1:7" ht="15">
      <c r="A243" s="84" t="s">
        <v>2715</v>
      </c>
      <c r="B243" s="84">
        <v>3</v>
      </c>
      <c r="C243" s="123">
        <v>0.0017109842405885083</v>
      </c>
      <c r="D243" s="84" t="s">
        <v>2903</v>
      </c>
      <c r="E243" s="84" t="b">
        <v>0</v>
      </c>
      <c r="F243" s="84" t="b">
        <v>0</v>
      </c>
      <c r="G243" s="84" t="b">
        <v>0</v>
      </c>
    </row>
    <row r="244" spans="1:7" ht="15">
      <c r="A244" s="84" t="s">
        <v>2716</v>
      </c>
      <c r="B244" s="84">
        <v>3</v>
      </c>
      <c r="C244" s="123">
        <v>0.0017109842405885083</v>
      </c>
      <c r="D244" s="84" t="s">
        <v>2903</v>
      </c>
      <c r="E244" s="84" t="b">
        <v>0</v>
      </c>
      <c r="F244" s="84" t="b">
        <v>0</v>
      </c>
      <c r="G244" s="84" t="b">
        <v>0</v>
      </c>
    </row>
    <row r="245" spans="1:7" ht="15">
      <c r="A245" s="84" t="s">
        <v>2218</v>
      </c>
      <c r="B245" s="84">
        <v>3</v>
      </c>
      <c r="C245" s="123">
        <v>0.0017109842405885083</v>
      </c>
      <c r="D245" s="84" t="s">
        <v>2903</v>
      </c>
      <c r="E245" s="84" t="b">
        <v>0</v>
      </c>
      <c r="F245" s="84" t="b">
        <v>0</v>
      </c>
      <c r="G245" s="84" t="b">
        <v>0</v>
      </c>
    </row>
    <row r="246" spans="1:7" ht="15">
      <c r="A246" s="84" t="s">
        <v>2717</v>
      </c>
      <c r="B246" s="84">
        <v>3</v>
      </c>
      <c r="C246" s="123">
        <v>0.0017109842405885083</v>
      </c>
      <c r="D246" s="84" t="s">
        <v>2903</v>
      </c>
      <c r="E246" s="84" t="b">
        <v>0</v>
      </c>
      <c r="F246" s="84" t="b">
        <v>0</v>
      </c>
      <c r="G246" s="84" t="b">
        <v>0</v>
      </c>
    </row>
    <row r="247" spans="1:7" ht="15">
      <c r="A247" s="84" t="s">
        <v>271</v>
      </c>
      <c r="B247" s="84">
        <v>3</v>
      </c>
      <c r="C247" s="123">
        <v>0.0017109842405885083</v>
      </c>
      <c r="D247" s="84" t="s">
        <v>2903</v>
      </c>
      <c r="E247" s="84" t="b">
        <v>0</v>
      </c>
      <c r="F247" s="84" t="b">
        <v>0</v>
      </c>
      <c r="G247" s="84" t="b">
        <v>0</v>
      </c>
    </row>
    <row r="248" spans="1:7" ht="15">
      <c r="A248" s="84" t="s">
        <v>2718</v>
      </c>
      <c r="B248" s="84">
        <v>3</v>
      </c>
      <c r="C248" s="123">
        <v>0.0017109842405885083</v>
      </c>
      <c r="D248" s="84" t="s">
        <v>2903</v>
      </c>
      <c r="E248" s="84" t="b">
        <v>0</v>
      </c>
      <c r="F248" s="84" t="b">
        <v>0</v>
      </c>
      <c r="G248" s="84" t="b">
        <v>0</v>
      </c>
    </row>
    <row r="249" spans="1:7" ht="15">
      <c r="A249" s="84" t="s">
        <v>2719</v>
      </c>
      <c r="B249" s="84">
        <v>3</v>
      </c>
      <c r="C249" s="123">
        <v>0.0017109842405885083</v>
      </c>
      <c r="D249" s="84" t="s">
        <v>2903</v>
      </c>
      <c r="E249" s="84" t="b">
        <v>0</v>
      </c>
      <c r="F249" s="84" t="b">
        <v>0</v>
      </c>
      <c r="G249" s="84" t="b">
        <v>0</v>
      </c>
    </row>
    <row r="250" spans="1:7" ht="15">
      <c r="A250" s="84" t="s">
        <v>2720</v>
      </c>
      <c r="B250" s="84">
        <v>3</v>
      </c>
      <c r="C250" s="123">
        <v>0.0017109842405885083</v>
      </c>
      <c r="D250" s="84" t="s">
        <v>2903</v>
      </c>
      <c r="E250" s="84" t="b">
        <v>0</v>
      </c>
      <c r="F250" s="84" t="b">
        <v>0</v>
      </c>
      <c r="G250" s="84" t="b">
        <v>0</v>
      </c>
    </row>
    <row r="251" spans="1:7" ht="15">
      <c r="A251" s="84" t="s">
        <v>2721</v>
      </c>
      <c r="B251" s="84">
        <v>3</v>
      </c>
      <c r="C251" s="123">
        <v>0.0017109842405885083</v>
      </c>
      <c r="D251" s="84" t="s">
        <v>2903</v>
      </c>
      <c r="E251" s="84" t="b">
        <v>0</v>
      </c>
      <c r="F251" s="84" t="b">
        <v>0</v>
      </c>
      <c r="G251" s="84" t="b">
        <v>0</v>
      </c>
    </row>
    <row r="252" spans="1:7" ht="15">
      <c r="A252" s="84" t="s">
        <v>2722</v>
      </c>
      <c r="B252" s="84">
        <v>3</v>
      </c>
      <c r="C252" s="123">
        <v>0.0017109842405885083</v>
      </c>
      <c r="D252" s="84" t="s">
        <v>2903</v>
      </c>
      <c r="E252" s="84" t="b">
        <v>0</v>
      </c>
      <c r="F252" s="84" t="b">
        <v>0</v>
      </c>
      <c r="G252" s="84" t="b">
        <v>0</v>
      </c>
    </row>
    <row r="253" spans="1:7" ht="15">
      <c r="A253" s="84" t="s">
        <v>2723</v>
      </c>
      <c r="B253" s="84">
        <v>3</v>
      </c>
      <c r="C253" s="123">
        <v>0.0017109842405885083</v>
      </c>
      <c r="D253" s="84" t="s">
        <v>2903</v>
      </c>
      <c r="E253" s="84" t="b">
        <v>0</v>
      </c>
      <c r="F253" s="84" t="b">
        <v>0</v>
      </c>
      <c r="G253" s="84" t="b">
        <v>0</v>
      </c>
    </row>
    <row r="254" spans="1:7" ht="15">
      <c r="A254" s="84" t="s">
        <v>2724</v>
      </c>
      <c r="B254" s="84">
        <v>3</v>
      </c>
      <c r="C254" s="123">
        <v>0.0017109842405885083</v>
      </c>
      <c r="D254" s="84" t="s">
        <v>2903</v>
      </c>
      <c r="E254" s="84" t="b">
        <v>0</v>
      </c>
      <c r="F254" s="84" t="b">
        <v>0</v>
      </c>
      <c r="G254" s="84" t="b">
        <v>0</v>
      </c>
    </row>
    <row r="255" spans="1:7" ht="15">
      <c r="A255" s="84" t="s">
        <v>2725</v>
      </c>
      <c r="B255" s="84">
        <v>3</v>
      </c>
      <c r="C255" s="123">
        <v>0.0017109842405885083</v>
      </c>
      <c r="D255" s="84" t="s">
        <v>2903</v>
      </c>
      <c r="E255" s="84" t="b">
        <v>0</v>
      </c>
      <c r="F255" s="84" t="b">
        <v>0</v>
      </c>
      <c r="G255" s="84" t="b">
        <v>0</v>
      </c>
    </row>
    <row r="256" spans="1:7" ht="15">
      <c r="A256" s="84" t="s">
        <v>2726</v>
      </c>
      <c r="B256" s="84">
        <v>3</v>
      </c>
      <c r="C256" s="123">
        <v>0.0017109842405885083</v>
      </c>
      <c r="D256" s="84" t="s">
        <v>2903</v>
      </c>
      <c r="E256" s="84" t="b">
        <v>0</v>
      </c>
      <c r="F256" s="84" t="b">
        <v>0</v>
      </c>
      <c r="G256" s="84" t="b">
        <v>0</v>
      </c>
    </row>
    <row r="257" spans="1:7" ht="15">
      <c r="A257" s="84" t="s">
        <v>2727</v>
      </c>
      <c r="B257" s="84">
        <v>3</v>
      </c>
      <c r="C257" s="123">
        <v>0.0017109842405885083</v>
      </c>
      <c r="D257" s="84" t="s">
        <v>2903</v>
      </c>
      <c r="E257" s="84" t="b">
        <v>0</v>
      </c>
      <c r="F257" s="84" t="b">
        <v>0</v>
      </c>
      <c r="G257" s="84" t="b">
        <v>0</v>
      </c>
    </row>
    <row r="258" spans="1:7" ht="15">
      <c r="A258" s="84" t="s">
        <v>2728</v>
      </c>
      <c r="B258" s="84">
        <v>3</v>
      </c>
      <c r="C258" s="123">
        <v>0.0017109842405885083</v>
      </c>
      <c r="D258" s="84" t="s">
        <v>2903</v>
      </c>
      <c r="E258" s="84" t="b">
        <v>0</v>
      </c>
      <c r="F258" s="84" t="b">
        <v>0</v>
      </c>
      <c r="G258" s="84" t="b">
        <v>0</v>
      </c>
    </row>
    <row r="259" spans="1:7" ht="15">
      <c r="A259" s="84" t="s">
        <v>2729</v>
      </c>
      <c r="B259" s="84">
        <v>3</v>
      </c>
      <c r="C259" s="123">
        <v>0.0017109842405885083</v>
      </c>
      <c r="D259" s="84" t="s">
        <v>2903</v>
      </c>
      <c r="E259" s="84" t="b">
        <v>0</v>
      </c>
      <c r="F259" s="84" t="b">
        <v>0</v>
      </c>
      <c r="G259" s="84" t="b">
        <v>0</v>
      </c>
    </row>
    <row r="260" spans="1:7" ht="15">
      <c r="A260" s="84" t="s">
        <v>2730</v>
      </c>
      <c r="B260" s="84">
        <v>3</v>
      </c>
      <c r="C260" s="123">
        <v>0.0017109842405885083</v>
      </c>
      <c r="D260" s="84" t="s">
        <v>2903</v>
      </c>
      <c r="E260" s="84" t="b">
        <v>0</v>
      </c>
      <c r="F260" s="84" t="b">
        <v>0</v>
      </c>
      <c r="G260" s="84" t="b">
        <v>0</v>
      </c>
    </row>
    <row r="261" spans="1:7" ht="15">
      <c r="A261" s="84" t="s">
        <v>2731</v>
      </c>
      <c r="B261" s="84">
        <v>3</v>
      </c>
      <c r="C261" s="123">
        <v>0.0017109842405885083</v>
      </c>
      <c r="D261" s="84" t="s">
        <v>2903</v>
      </c>
      <c r="E261" s="84" t="b">
        <v>0</v>
      </c>
      <c r="F261" s="84" t="b">
        <v>0</v>
      </c>
      <c r="G261" s="84" t="b">
        <v>0</v>
      </c>
    </row>
    <row r="262" spans="1:7" ht="15">
      <c r="A262" s="84" t="s">
        <v>2732</v>
      </c>
      <c r="B262" s="84">
        <v>3</v>
      </c>
      <c r="C262" s="123">
        <v>0.0017109842405885083</v>
      </c>
      <c r="D262" s="84" t="s">
        <v>2903</v>
      </c>
      <c r="E262" s="84" t="b">
        <v>0</v>
      </c>
      <c r="F262" s="84" t="b">
        <v>0</v>
      </c>
      <c r="G262" s="84" t="b">
        <v>0</v>
      </c>
    </row>
    <row r="263" spans="1:7" ht="15">
      <c r="A263" s="84" t="s">
        <v>2733</v>
      </c>
      <c r="B263" s="84">
        <v>3</v>
      </c>
      <c r="C263" s="123">
        <v>0.0017109842405885083</v>
      </c>
      <c r="D263" s="84" t="s">
        <v>2903</v>
      </c>
      <c r="E263" s="84" t="b">
        <v>0</v>
      </c>
      <c r="F263" s="84" t="b">
        <v>0</v>
      </c>
      <c r="G263" s="84" t="b">
        <v>0</v>
      </c>
    </row>
    <row r="264" spans="1:7" ht="15">
      <c r="A264" s="84" t="s">
        <v>2734</v>
      </c>
      <c r="B264" s="84">
        <v>3</v>
      </c>
      <c r="C264" s="123">
        <v>0.0017109842405885083</v>
      </c>
      <c r="D264" s="84" t="s">
        <v>2903</v>
      </c>
      <c r="E264" s="84" t="b">
        <v>0</v>
      </c>
      <c r="F264" s="84" t="b">
        <v>0</v>
      </c>
      <c r="G264" s="84" t="b">
        <v>0</v>
      </c>
    </row>
    <row r="265" spans="1:7" ht="15">
      <c r="A265" s="84" t="s">
        <v>2735</v>
      </c>
      <c r="B265" s="84">
        <v>3</v>
      </c>
      <c r="C265" s="123">
        <v>0.0017109842405885083</v>
      </c>
      <c r="D265" s="84" t="s">
        <v>2903</v>
      </c>
      <c r="E265" s="84" t="b">
        <v>0</v>
      </c>
      <c r="F265" s="84" t="b">
        <v>0</v>
      </c>
      <c r="G265" s="84" t="b">
        <v>0</v>
      </c>
    </row>
    <row r="266" spans="1:7" ht="15">
      <c r="A266" s="84" t="s">
        <v>2216</v>
      </c>
      <c r="B266" s="84">
        <v>3</v>
      </c>
      <c r="C266" s="123">
        <v>0.0017109842405885083</v>
      </c>
      <c r="D266" s="84" t="s">
        <v>2903</v>
      </c>
      <c r="E266" s="84" t="b">
        <v>0</v>
      </c>
      <c r="F266" s="84" t="b">
        <v>0</v>
      </c>
      <c r="G266" s="84" t="b">
        <v>0</v>
      </c>
    </row>
    <row r="267" spans="1:7" ht="15">
      <c r="A267" s="84" t="s">
        <v>2736</v>
      </c>
      <c r="B267" s="84">
        <v>3</v>
      </c>
      <c r="C267" s="123">
        <v>0.0017109842405885083</v>
      </c>
      <c r="D267" s="84" t="s">
        <v>2903</v>
      </c>
      <c r="E267" s="84" t="b">
        <v>0</v>
      </c>
      <c r="F267" s="84" t="b">
        <v>0</v>
      </c>
      <c r="G267" s="84" t="b">
        <v>0</v>
      </c>
    </row>
    <row r="268" spans="1:7" ht="15">
      <c r="A268" s="84" t="s">
        <v>2737</v>
      </c>
      <c r="B268" s="84">
        <v>3</v>
      </c>
      <c r="C268" s="123">
        <v>0.0017109842405885083</v>
      </c>
      <c r="D268" s="84" t="s">
        <v>2903</v>
      </c>
      <c r="E268" s="84" t="b">
        <v>0</v>
      </c>
      <c r="F268" s="84" t="b">
        <v>0</v>
      </c>
      <c r="G268" s="84" t="b">
        <v>0</v>
      </c>
    </row>
    <row r="269" spans="1:7" ht="15">
      <c r="A269" s="84" t="s">
        <v>2738</v>
      </c>
      <c r="B269" s="84">
        <v>3</v>
      </c>
      <c r="C269" s="123">
        <v>0.0017109842405885083</v>
      </c>
      <c r="D269" s="84" t="s">
        <v>2903</v>
      </c>
      <c r="E269" s="84" t="b">
        <v>0</v>
      </c>
      <c r="F269" s="84" t="b">
        <v>0</v>
      </c>
      <c r="G269" s="84" t="b">
        <v>0</v>
      </c>
    </row>
    <row r="270" spans="1:7" ht="15">
      <c r="A270" s="84" t="s">
        <v>2739</v>
      </c>
      <c r="B270" s="84">
        <v>3</v>
      </c>
      <c r="C270" s="123">
        <v>0.0017109842405885083</v>
      </c>
      <c r="D270" s="84" t="s">
        <v>2903</v>
      </c>
      <c r="E270" s="84" t="b">
        <v>0</v>
      </c>
      <c r="F270" s="84" t="b">
        <v>0</v>
      </c>
      <c r="G270" s="84" t="b">
        <v>0</v>
      </c>
    </row>
    <row r="271" spans="1:7" ht="15">
      <c r="A271" s="84" t="s">
        <v>2740</v>
      </c>
      <c r="B271" s="84">
        <v>2</v>
      </c>
      <c r="C271" s="123">
        <v>0.0012461000280903516</v>
      </c>
      <c r="D271" s="84" t="s">
        <v>2903</v>
      </c>
      <c r="E271" s="84" t="b">
        <v>0</v>
      </c>
      <c r="F271" s="84" t="b">
        <v>0</v>
      </c>
      <c r="G271" s="84" t="b">
        <v>0</v>
      </c>
    </row>
    <row r="272" spans="1:7" ht="15">
      <c r="A272" s="84" t="s">
        <v>2741</v>
      </c>
      <c r="B272" s="84">
        <v>2</v>
      </c>
      <c r="C272" s="123">
        <v>0.0012461000280903516</v>
      </c>
      <c r="D272" s="84" t="s">
        <v>2903</v>
      </c>
      <c r="E272" s="84" t="b">
        <v>0</v>
      </c>
      <c r="F272" s="84" t="b">
        <v>0</v>
      </c>
      <c r="G272" s="84" t="b">
        <v>0</v>
      </c>
    </row>
    <row r="273" spans="1:7" ht="15">
      <c r="A273" s="84" t="s">
        <v>2742</v>
      </c>
      <c r="B273" s="84">
        <v>2</v>
      </c>
      <c r="C273" s="123">
        <v>0.0012461000280903516</v>
      </c>
      <c r="D273" s="84" t="s">
        <v>2903</v>
      </c>
      <c r="E273" s="84" t="b">
        <v>0</v>
      </c>
      <c r="F273" s="84" t="b">
        <v>0</v>
      </c>
      <c r="G273" s="84" t="b">
        <v>0</v>
      </c>
    </row>
    <row r="274" spans="1:7" ht="15">
      <c r="A274" s="84" t="s">
        <v>2743</v>
      </c>
      <c r="B274" s="84">
        <v>2</v>
      </c>
      <c r="C274" s="123">
        <v>0.0014263575105238732</v>
      </c>
      <c r="D274" s="84" t="s">
        <v>2903</v>
      </c>
      <c r="E274" s="84" t="b">
        <v>0</v>
      </c>
      <c r="F274" s="84" t="b">
        <v>0</v>
      </c>
      <c r="G274" s="84" t="b">
        <v>0</v>
      </c>
    </row>
    <row r="275" spans="1:7" ht="15">
      <c r="A275" s="84" t="s">
        <v>2744</v>
      </c>
      <c r="B275" s="84">
        <v>2</v>
      </c>
      <c r="C275" s="123">
        <v>0.0012461000280903516</v>
      </c>
      <c r="D275" s="84" t="s">
        <v>2903</v>
      </c>
      <c r="E275" s="84" t="b">
        <v>0</v>
      </c>
      <c r="F275" s="84" t="b">
        <v>0</v>
      </c>
      <c r="G275" s="84" t="b">
        <v>0</v>
      </c>
    </row>
    <row r="276" spans="1:7" ht="15">
      <c r="A276" s="84" t="s">
        <v>304</v>
      </c>
      <c r="B276" s="84">
        <v>2</v>
      </c>
      <c r="C276" s="123">
        <v>0.0012461000280903516</v>
      </c>
      <c r="D276" s="84" t="s">
        <v>2903</v>
      </c>
      <c r="E276" s="84" t="b">
        <v>0</v>
      </c>
      <c r="F276" s="84" t="b">
        <v>0</v>
      </c>
      <c r="G276" s="84" t="b">
        <v>0</v>
      </c>
    </row>
    <row r="277" spans="1:7" ht="15">
      <c r="A277" s="84" t="s">
        <v>303</v>
      </c>
      <c r="B277" s="84">
        <v>2</v>
      </c>
      <c r="C277" s="123">
        <v>0.0012461000280903516</v>
      </c>
      <c r="D277" s="84" t="s">
        <v>2903</v>
      </c>
      <c r="E277" s="84" t="b">
        <v>0</v>
      </c>
      <c r="F277" s="84" t="b">
        <v>0</v>
      </c>
      <c r="G277" s="84" t="b">
        <v>0</v>
      </c>
    </row>
    <row r="278" spans="1:7" ht="15">
      <c r="A278" s="84" t="s">
        <v>238</v>
      </c>
      <c r="B278" s="84">
        <v>2</v>
      </c>
      <c r="C278" s="123">
        <v>0.0012461000280903516</v>
      </c>
      <c r="D278" s="84" t="s">
        <v>2903</v>
      </c>
      <c r="E278" s="84" t="b">
        <v>0</v>
      </c>
      <c r="F278" s="84" t="b">
        <v>0</v>
      </c>
      <c r="G278" s="84" t="b">
        <v>0</v>
      </c>
    </row>
    <row r="279" spans="1:7" ht="15">
      <c r="A279" s="84" t="s">
        <v>300</v>
      </c>
      <c r="B279" s="84">
        <v>2</v>
      </c>
      <c r="C279" s="123">
        <v>0.0012461000280903516</v>
      </c>
      <c r="D279" s="84" t="s">
        <v>2903</v>
      </c>
      <c r="E279" s="84" t="b">
        <v>0</v>
      </c>
      <c r="F279" s="84" t="b">
        <v>0</v>
      </c>
      <c r="G279" s="84" t="b">
        <v>0</v>
      </c>
    </row>
    <row r="280" spans="1:7" ht="15">
      <c r="A280" s="84" t="s">
        <v>2745</v>
      </c>
      <c r="B280" s="84">
        <v>2</v>
      </c>
      <c r="C280" s="123">
        <v>0.0012461000280903516</v>
      </c>
      <c r="D280" s="84" t="s">
        <v>2903</v>
      </c>
      <c r="E280" s="84" t="b">
        <v>0</v>
      </c>
      <c r="F280" s="84" t="b">
        <v>0</v>
      </c>
      <c r="G280" s="84" t="b">
        <v>0</v>
      </c>
    </row>
    <row r="281" spans="1:7" ht="15">
      <c r="A281" s="84" t="s">
        <v>2746</v>
      </c>
      <c r="B281" s="84">
        <v>2</v>
      </c>
      <c r="C281" s="123">
        <v>0.0012461000280903516</v>
      </c>
      <c r="D281" s="84" t="s">
        <v>2903</v>
      </c>
      <c r="E281" s="84" t="b">
        <v>0</v>
      </c>
      <c r="F281" s="84" t="b">
        <v>0</v>
      </c>
      <c r="G281" s="84" t="b">
        <v>0</v>
      </c>
    </row>
    <row r="282" spans="1:7" ht="15">
      <c r="A282" s="84" t="s">
        <v>2747</v>
      </c>
      <c r="B282" s="84">
        <v>2</v>
      </c>
      <c r="C282" s="123">
        <v>0.0012461000280903516</v>
      </c>
      <c r="D282" s="84" t="s">
        <v>2903</v>
      </c>
      <c r="E282" s="84" t="b">
        <v>0</v>
      </c>
      <c r="F282" s="84" t="b">
        <v>0</v>
      </c>
      <c r="G282" s="84" t="b">
        <v>0</v>
      </c>
    </row>
    <row r="283" spans="1:7" ht="15">
      <c r="A283" s="84" t="s">
        <v>2748</v>
      </c>
      <c r="B283" s="84">
        <v>2</v>
      </c>
      <c r="C283" s="123">
        <v>0.0012461000280903516</v>
      </c>
      <c r="D283" s="84" t="s">
        <v>2903</v>
      </c>
      <c r="E283" s="84" t="b">
        <v>0</v>
      </c>
      <c r="F283" s="84" t="b">
        <v>0</v>
      </c>
      <c r="G283" s="84" t="b">
        <v>0</v>
      </c>
    </row>
    <row r="284" spans="1:7" ht="15">
      <c r="A284" s="84" t="s">
        <v>2749</v>
      </c>
      <c r="B284" s="84">
        <v>2</v>
      </c>
      <c r="C284" s="123">
        <v>0.0012461000280903516</v>
      </c>
      <c r="D284" s="84" t="s">
        <v>2903</v>
      </c>
      <c r="E284" s="84" t="b">
        <v>0</v>
      </c>
      <c r="F284" s="84" t="b">
        <v>0</v>
      </c>
      <c r="G284" s="84" t="b">
        <v>0</v>
      </c>
    </row>
    <row r="285" spans="1:7" ht="15">
      <c r="A285" s="84" t="s">
        <v>325</v>
      </c>
      <c r="B285" s="84">
        <v>2</v>
      </c>
      <c r="C285" s="123">
        <v>0.0012461000280903516</v>
      </c>
      <c r="D285" s="84" t="s">
        <v>2903</v>
      </c>
      <c r="E285" s="84" t="b">
        <v>0</v>
      </c>
      <c r="F285" s="84" t="b">
        <v>0</v>
      </c>
      <c r="G285" s="84" t="b">
        <v>0</v>
      </c>
    </row>
    <row r="286" spans="1:7" ht="15">
      <c r="A286" s="84" t="s">
        <v>2750</v>
      </c>
      <c r="B286" s="84">
        <v>2</v>
      </c>
      <c r="C286" s="123">
        <v>0.0012461000280903516</v>
      </c>
      <c r="D286" s="84" t="s">
        <v>2903</v>
      </c>
      <c r="E286" s="84" t="b">
        <v>0</v>
      </c>
      <c r="F286" s="84" t="b">
        <v>0</v>
      </c>
      <c r="G286" s="84" t="b">
        <v>0</v>
      </c>
    </row>
    <row r="287" spans="1:7" ht="15">
      <c r="A287" s="84" t="s">
        <v>2751</v>
      </c>
      <c r="B287" s="84">
        <v>2</v>
      </c>
      <c r="C287" s="123">
        <v>0.0012461000280903516</v>
      </c>
      <c r="D287" s="84" t="s">
        <v>2903</v>
      </c>
      <c r="E287" s="84" t="b">
        <v>0</v>
      </c>
      <c r="F287" s="84" t="b">
        <v>0</v>
      </c>
      <c r="G287" s="84" t="b">
        <v>0</v>
      </c>
    </row>
    <row r="288" spans="1:7" ht="15">
      <c r="A288" s="84" t="s">
        <v>2752</v>
      </c>
      <c r="B288" s="84">
        <v>2</v>
      </c>
      <c r="C288" s="123">
        <v>0.0012461000280903516</v>
      </c>
      <c r="D288" s="84" t="s">
        <v>2903</v>
      </c>
      <c r="E288" s="84" t="b">
        <v>0</v>
      </c>
      <c r="F288" s="84" t="b">
        <v>0</v>
      </c>
      <c r="G288" s="84" t="b">
        <v>0</v>
      </c>
    </row>
    <row r="289" spans="1:7" ht="15">
      <c r="A289" s="84" t="s">
        <v>2753</v>
      </c>
      <c r="B289" s="84">
        <v>2</v>
      </c>
      <c r="C289" s="123">
        <v>0.0012461000280903516</v>
      </c>
      <c r="D289" s="84" t="s">
        <v>2903</v>
      </c>
      <c r="E289" s="84" t="b">
        <v>0</v>
      </c>
      <c r="F289" s="84" t="b">
        <v>0</v>
      </c>
      <c r="G289" s="84" t="b">
        <v>0</v>
      </c>
    </row>
    <row r="290" spans="1:7" ht="15">
      <c r="A290" s="84" t="s">
        <v>2754</v>
      </c>
      <c r="B290" s="84">
        <v>2</v>
      </c>
      <c r="C290" s="123">
        <v>0.0012461000280903516</v>
      </c>
      <c r="D290" s="84" t="s">
        <v>2903</v>
      </c>
      <c r="E290" s="84" t="b">
        <v>0</v>
      </c>
      <c r="F290" s="84" t="b">
        <v>0</v>
      </c>
      <c r="G290" s="84" t="b">
        <v>0</v>
      </c>
    </row>
    <row r="291" spans="1:7" ht="15">
      <c r="A291" s="84" t="s">
        <v>2755</v>
      </c>
      <c r="B291" s="84">
        <v>2</v>
      </c>
      <c r="C291" s="123">
        <v>0.0012461000280903516</v>
      </c>
      <c r="D291" s="84" t="s">
        <v>2903</v>
      </c>
      <c r="E291" s="84" t="b">
        <v>0</v>
      </c>
      <c r="F291" s="84" t="b">
        <v>0</v>
      </c>
      <c r="G291" s="84" t="b">
        <v>0</v>
      </c>
    </row>
    <row r="292" spans="1:7" ht="15">
      <c r="A292" s="84" t="s">
        <v>2756</v>
      </c>
      <c r="B292" s="84">
        <v>2</v>
      </c>
      <c r="C292" s="123">
        <v>0.0012461000280903516</v>
      </c>
      <c r="D292" s="84" t="s">
        <v>2903</v>
      </c>
      <c r="E292" s="84" t="b">
        <v>0</v>
      </c>
      <c r="F292" s="84" t="b">
        <v>0</v>
      </c>
      <c r="G292" s="84" t="b">
        <v>0</v>
      </c>
    </row>
    <row r="293" spans="1:7" ht="15">
      <c r="A293" s="84" t="s">
        <v>2757</v>
      </c>
      <c r="B293" s="84">
        <v>2</v>
      </c>
      <c r="C293" s="123">
        <v>0.0012461000280903516</v>
      </c>
      <c r="D293" s="84" t="s">
        <v>2903</v>
      </c>
      <c r="E293" s="84" t="b">
        <v>0</v>
      </c>
      <c r="F293" s="84" t="b">
        <v>0</v>
      </c>
      <c r="G293" s="84" t="b">
        <v>0</v>
      </c>
    </row>
    <row r="294" spans="1:7" ht="15">
      <c r="A294" s="84" t="s">
        <v>2758</v>
      </c>
      <c r="B294" s="84">
        <v>2</v>
      </c>
      <c r="C294" s="123">
        <v>0.0012461000280903516</v>
      </c>
      <c r="D294" s="84" t="s">
        <v>2903</v>
      </c>
      <c r="E294" s="84" t="b">
        <v>0</v>
      </c>
      <c r="F294" s="84" t="b">
        <v>0</v>
      </c>
      <c r="G294" s="84" t="b">
        <v>0</v>
      </c>
    </row>
    <row r="295" spans="1:7" ht="15">
      <c r="A295" s="84" t="s">
        <v>2759</v>
      </c>
      <c r="B295" s="84">
        <v>2</v>
      </c>
      <c r="C295" s="123">
        <v>0.0012461000280903516</v>
      </c>
      <c r="D295" s="84" t="s">
        <v>2903</v>
      </c>
      <c r="E295" s="84" t="b">
        <v>0</v>
      </c>
      <c r="F295" s="84" t="b">
        <v>0</v>
      </c>
      <c r="G295" s="84" t="b">
        <v>0</v>
      </c>
    </row>
    <row r="296" spans="1:7" ht="15">
      <c r="A296" s="84" t="s">
        <v>2760</v>
      </c>
      <c r="B296" s="84">
        <v>2</v>
      </c>
      <c r="C296" s="123">
        <v>0.0012461000280903516</v>
      </c>
      <c r="D296" s="84" t="s">
        <v>2903</v>
      </c>
      <c r="E296" s="84" t="b">
        <v>0</v>
      </c>
      <c r="F296" s="84" t="b">
        <v>0</v>
      </c>
      <c r="G296" s="84" t="b">
        <v>0</v>
      </c>
    </row>
    <row r="297" spans="1:7" ht="15">
      <c r="A297" s="84" t="s">
        <v>324</v>
      </c>
      <c r="B297" s="84">
        <v>2</v>
      </c>
      <c r="C297" s="123">
        <v>0.0012461000280903516</v>
      </c>
      <c r="D297" s="84" t="s">
        <v>2903</v>
      </c>
      <c r="E297" s="84" t="b">
        <v>0</v>
      </c>
      <c r="F297" s="84" t="b">
        <v>0</v>
      </c>
      <c r="G297" s="84" t="b">
        <v>0</v>
      </c>
    </row>
    <row r="298" spans="1:7" ht="15">
      <c r="A298" s="84" t="s">
        <v>2761</v>
      </c>
      <c r="B298" s="84">
        <v>2</v>
      </c>
      <c r="C298" s="123">
        <v>0.0012461000280903516</v>
      </c>
      <c r="D298" s="84" t="s">
        <v>2903</v>
      </c>
      <c r="E298" s="84" t="b">
        <v>0</v>
      </c>
      <c r="F298" s="84" t="b">
        <v>0</v>
      </c>
      <c r="G298" s="84" t="b">
        <v>0</v>
      </c>
    </row>
    <row r="299" spans="1:7" ht="15">
      <c r="A299" s="84" t="s">
        <v>2762</v>
      </c>
      <c r="B299" s="84">
        <v>2</v>
      </c>
      <c r="C299" s="123">
        <v>0.0012461000280903516</v>
      </c>
      <c r="D299" s="84" t="s">
        <v>2903</v>
      </c>
      <c r="E299" s="84" t="b">
        <v>1</v>
      </c>
      <c r="F299" s="84" t="b">
        <v>0</v>
      </c>
      <c r="G299" s="84" t="b">
        <v>0</v>
      </c>
    </row>
    <row r="300" spans="1:7" ht="15">
      <c r="A300" s="84" t="s">
        <v>2763</v>
      </c>
      <c r="B300" s="84">
        <v>2</v>
      </c>
      <c r="C300" s="123">
        <v>0.0012461000280903516</v>
      </c>
      <c r="D300" s="84" t="s">
        <v>2903</v>
      </c>
      <c r="E300" s="84" t="b">
        <v>0</v>
      </c>
      <c r="F300" s="84" t="b">
        <v>0</v>
      </c>
      <c r="G300" s="84" t="b">
        <v>0</v>
      </c>
    </row>
    <row r="301" spans="1:7" ht="15">
      <c r="A301" s="84" t="s">
        <v>2764</v>
      </c>
      <c r="B301" s="84">
        <v>2</v>
      </c>
      <c r="C301" s="123">
        <v>0.0012461000280903516</v>
      </c>
      <c r="D301" s="84" t="s">
        <v>2903</v>
      </c>
      <c r="E301" s="84" t="b">
        <v>0</v>
      </c>
      <c r="F301" s="84" t="b">
        <v>0</v>
      </c>
      <c r="G301" s="84" t="b">
        <v>0</v>
      </c>
    </row>
    <row r="302" spans="1:7" ht="15">
      <c r="A302" s="84" t="s">
        <v>2765</v>
      </c>
      <c r="B302" s="84">
        <v>2</v>
      </c>
      <c r="C302" s="123">
        <v>0.0012461000280903516</v>
      </c>
      <c r="D302" s="84" t="s">
        <v>2903</v>
      </c>
      <c r="E302" s="84" t="b">
        <v>0</v>
      </c>
      <c r="F302" s="84" t="b">
        <v>0</v>
      </c>
      <c r="G302" s="84" t="b">
        <v>0</v>
      </c>
    </row>
    <row r="303" spans="1:7" ht="15">
      <c r="A303" s="84" t="s">
        <v>2766</v>
      </c>
      <c r="B303" s="84">
        <v>2</v>
      </c>
      <c r="C303" s="123">
        <v>0.0012461000280903516</v>
      </c>
      <c r="D303" s="84" t="s">
        <v>2903</v>
      </c>
      <c r="E303" s="84" t="b">
        <v>0</v>
      </c>
      <c r="F303" s="84" t="b">
        <v>0</v>
      </c>
      <c r="G303" s="84" t="b">
        <v>0</v>
      </c>
    </row>
    <row r="304" spans="1:7" ht="15">
      <c r="A304" s="84" t="s">
        <v>2767</v>
      </c>
      <c r="B304" s="84">
        <v>2</v>
      </c>
      <c r="C304" s="123">
        <v>0.0012461000280903516</v>
      </c>
      <c r="D304" s="84" t="s">
        <v>2903</v>
      </c>
      <c r="E304" s="84" t="b">
        <v>0</v>
      </c>
      <c r="F304" s="84" t="b">
        <v>0</v>
      </c>
      <c r="G304" s="84" t="b">
        <v>0</v>
      </c>
    </row>
    <row r="305" spans="1:7" ht="15">
      <c r="A305" s="84" t="s">
        <v>2768</v>
      </c>
      <c r="B305" s="84">
        <v>2</v>
      </c>
      <c r="C305" s="123">
        <v>0.0012461000280903516</v>
      </c>
      <c r="D305" s="84" t="s">
        <v>2903</v>
      </c>
      <c r="E305" s="84" t="b">
        <v>0</v>
      </c>
      <c r="F305" s="84" t="b">
        <v>0</v>
      </c>
      <c r="G305" s="84" t="b">
        <v>0</v>
      </c>
    </row>
    <row r="306" spans="1:7" ht="15">
      <c r="A306" s="84" t="s">
        <v>2769</v>
      </c>
      <c r="B306" s="84">
        <v>2</v>
      </c>
      <c r="C306" s="123">
        <v>0.0012461000280903516</v>
      </c>
      <c r="D306" s="84" t="s">
        <v>2903</v>
      </c>
      <c r="E306" s="84" t="b">
        <v>0</v>
      </c>
      <c r="F306" s="84" t="b">
        <v>0</v>
      </c>
      <c r="G306" s="84" t="b">
        <v>0</v>
      </c>
    </row>
    <row r="307" spans="1:7" ht="15">
      <c r="A307" s="84" t="s">
        <v>2770</v>
      </c>
      <c r="B307" s="84">
        <v>2</v>
      </c>
      <c r="C307" s="123">
        <v>0.0012461000280903516</v>
      </c>
      <c r="D307" s="84" t="s">
        <v>2903</v>
      </c>
      <c r="E307" s="84" t="b">
        <v>0</v>
      </c>
      <c r="F307" s="84" t="b">
        <v>0</v>
      </c>
      <c r="G307" s="84" t="b">
        <v>0</v>
      </c>
    </row>
    <row r="308" spans="1:7" ht="15">
      <c r="A308" s="84" t="s">
        <v>2771</v>
      </c>
      <c r="B308" s="84">
        <v>2</v>
      </c>
      <c r="C308" s="123">
        <v>0.0012461000280903516</v>
      </c>
      <c r="D308" s="84" t="s">
        <v>2903</v>
      </c>
      <c r="E308" s="84" t="b">
        <v>0</v>
      </c>
      <c r="F308" s="84" t="b">
        <v>0</v>
      </c>
      <c r="G308" s="84" t="b">
        <v>0</v>
      </c>
    </row>
    <row r="309" spans="1:7" ht="15">
      <c r="A309" s="84" t="s">
        <v>2772</v>
      </c>
      <c r="B309" s="84">
        <v>2</v>
      </c>
      <c r="C309" s="123">
        <v>0.0012461000280903516</v>
      </c>
      <c r="D309" s="84" t="s">
        <v>2903</v>
      </c>
      <c r="E309" s="84" t="b">
        <v>0</v>
      </c>
      <c r="F309" s="84" t="b">
        <v>0</v>
      </c>
      <c r="G309" s="84" t="b">
        <v>0</v>
      </c>
    </row>
    <row r="310" spans="1:7" ht="15">
      <c r="A310" s="84" t="s">
        <v>2773</v>
      </c>
      <c r="B310" s="84">
        <v>2</v>
      </c>
      <c r="C310" s="123">
        <v>0.0012461000280903516</v>
      </c>
      <c r="D310" s="84" t="s">
        <v>2903</v>
      </c>
      <c r="E310" s="84" t="b">
        <v>0</v>
      </c>
      <c r="F310" s="84" t="b">
        <v>0</v>
      </c>
      <c r="G310" s="84" t="b">
        <v>0</v>
      </c>
    </row>
    <row r="311" spans="1:7" ht="15">
      <c r="A311" s="84" t="s">
        <v>2774</v>
      </c>
      <c r="B311" s="84">
        <v>2</v>
      </c>
      <c r="C311" s="123">
        <v>0.0012461000280903516</v>
      </c>
      <c r="D311" s="84" t="s">
        <v>2903</v>
      </c>
      <c r="E311" s="84" t="b">
        <v>0</v>
      </c>
      <c r="F311" s="84" t="b">
        <v>0</v>
      </c>
      <c r="G311" s="84" t="b">
        <v>0</v>
      </c>
    </row>
    <row r="312" spans="1:7" ht="15">
      <c r="A312" s="84" t="s">
        <v>323</v>
      </c>
      <c r="B312" s="84">
        <v>2</v>
      </c>
      <c r="C312" s="123">
        <v>0.0012461000280903516</v>
      </c>
      <c r="D312" s="84" t="s">
        <v>2903</v>
      </c>
      <c r="E312" s="84" t="b">
        <v>0</v>
      </c>
      <c r="F312" s="84" t="b">
        <v>0</v>
      </c>
      <c r="G312" s="84" t="b">
        <v>0</v>
      </c>
    </row>
    <row r="313" spans="1:7" ht="15">
      <c r="A313" s="84" t="s">
        <v>2775</v>
      </c>
      <c r="B313" s="84">
        <v>2</v>
      </c>
      <c r="C313" s="123">
        <v>0.0012461000280903516</v>
      </c>
      <c r="D313" s="84" t="s">
        <v>2903</v>
      </c>
      <c r="E313" s="84" t="b">
        <v>0</v>
      </c>
      <c r="F313" s="84" t="b">
        <v>0</v>
      </c>
      <c r="G313" s="84" t="b">
        <v>0</v>
      </c>
    </row>
    <row r="314" spans="1:7" ht="15">
      <c r="A314" s="84" t="s">
        <v>2776</v>
      </c>
      <c r="B314" s="84">
        <v>2</v>
      </c>
      <c r="C314" s="123">
        <v>0.0012461000280903516</v>
      </c>
      <c r="D314" s="84" t="s">
        <v>2903</v>
      </c>
      <c r="E314" s="84" t="b">
        <v>0</v>
      </c>
      <c r="F314" s="84" t="b">
        <v>0</v>
      </c>
      <c r="G314" s="84" t="b">
        <v>0</v>
      </c>
    </row>
    <row r="315" spans="1:7" ht="15">
      <c r="A315" s="84" t="s">
        <v>317</v>
      </c>
      <c r="B315" s="84">
        <v>2</v>
      </c>
      <c r="C315" s="123">
        <v>0.0012461000280903516</v>
      </c>
      <c r="D315" s="84" t="s">
        <v>2903</v>
      </c>
      <c r="E315" s="84" t="b">
        <v>0</v>
      </c>
      <c r="F315" s="84" t="b">
        <v>0</v>
      </c>
      <c r="G315" s="84" t="b">
        <v>0</v>
      </c>
    </row>
    <row r="316" spans="1:7" ht="15">
      <c r="A316" s="84" t="s">
        <v>316</v>
      </c>
      <c r="B316" s="84">
        <v>2</v>
      </c>
      <c r="C316" s="123">
        <v>0.0012461000280903516</v>
      </c>
      <c r="D316" s="84" t="s">
        <v>2903</v>
      </c>
      <c r="E316" s="84" t="b">
        <v>0</v>
      </c>
      <c r="F316" s="84" t="b">
        <v>0</v>
      </c>
      <c r="G316" s="84" t="b">
        <v>0</v>
      </c>
    </row>
    <row r="317" spans="1:7" ht="15">
      <c r="A317" s="84" t="s">
        <v>2777</v>
      </c>
      <c r="B317" s="84">
        <v>2</v>
      </c>
      <c r="C317" s="123">
        <v>0.0012461000280903516</v>
      </c>
      <c r="D317" s="84" t="s">
        <v>2903</v>
      </c>
      <c r="E317" s="84" t="b">
        <v>0</v>
      </c>
      <c r="F317" s="84" t="b">
        <v>0</v>
      </c>
      <c r="G317" s="84" t="b">
        <v>0</v>
      </c>
    </row>
    <row r="318" spans="1:7" ht="15">
      <c r="A318" s="84" t="s">
        <v>2778</v>
      </c>
      <c r="B318" s="84">
        <v>2</v>
      </c>
      <c r="C318" s="123">
        <v>0.0012461000280903516</v>
      </c>
      <c r="D318" s="84" t="s">
        <v>2903</v>
      </c>
      <c r="E318" s="84" t="b">
        <v>0</v>
      </c>
      <c r="F318" s="84" t="b">
        <v>0</v>
      </c>
      <c r="G318" s="84" t="b">
        <v>0</v>
      </c>
    </row>
    <row r="319" spans="1:7" ht="15">
      <c r="A319" s="84" t="s">
        <v>2779</v>
      </c>
      <c r="B319" s="84">
        <v>2</v>
      </c>
      <c r="C319" s="123">
        <v>0.0012461000280903516</v>
      </c>
      <c r="D319" s="84" t="s">
        <v>2903</v>
      </c>
      <c r="E319" s="84" t="b">
        <v>0</v>
      </c>
      <c r="F319" s="84" t="b">
        <v>0</v>
      </c>
      <c r="G319" s="84" t="b">
        <v>0</v>
      </c>
    </row>
    <row r="320" spans="1:7" ht="15">
      <c r="A320" s="84" t="s">
        <v>2780</v>
      </c>
      <c r="B320" s="84">
        <v>2</v>
      </c>
      <c r="C320" s="123">
        <v>0.0012461000280903516</v>
      </c>
      <c r="D320" s="84" t="s">
        <v>2903</v>
      </c>
      <c r="E320" s="84" t="b">
        <v>0</v>
      </c>
      <c r="F320" s="84" t="b">
        <v>0</v>
      </c>
      <c r="G320" s="84" t="b">
        <v>0</v>
      </c>
    </row>
    <row r="321" spans="1:7" ht="15">
      <c r="A321" s="84" t="s">
        <v>2781</v>
      </c>
      <c r="B321" s="84">
        <v>2</v>
      </c>
      <c r="C321" s="123">
        <v>0.0012461000280903516</v>
      </c>
      <c r="D321" s="84" t="s">
        <v>2903</v>
      </c>
      <c r="E321" s="84" t="b">
        <v>0</v>
      </c>
      <c r="F321" s="84" t="b">
        <v>0</v>
      </c>
      <c r="G321" s="84" t="b">
        <v>0</v>
      </c>
    </row>
    <row r="322" spans="1:7" ht="15">
      <c r="A322" s="84" t="s">
        <v>2782</v>
      </c>
      <c r="B322" s="84">
        <v>2</v>
      </c>
      <c r="C322" s="123">
        <v>0.0012461000280903516</v>
      </c>
      <c r="D322" s="84" t="s">
        <v>2903</v>
      </c>
      <c r="E322" s="84" t="b">
        <v>0</v>
      </c>
      <c r="F322" s="84" t="b">
        <v>0</v>
      </c>
      <c r="G322" s="84" t="b">
        <v>0</v>
      </c>
    </row>
    <row r="323" spans="1:7" ht="15">
      <c r="A323" s="84" t="s">
        <v>2783</v>
      </c>
      <c r="B323" s="84">
        <v>2</v>
      </c>
      <c r="C323" s="123">
        <v>0.0012461000280903516</v>
      </c>
      <c r="D323" s="84" t="s">
        <v>2903</v>
      </c>
      <c r="E323" s="84" t="b">
        <v>0</v>
      </c>
      <c r="F323" s="84" t="b">
        <v>0</v>
      </c>
      <c r="G323" s="84" t="b">
        <v>0</v>
      </c>
    </row>
    <row r="324" spans="1:7" ht="15">
      <c r="A324" s="84" t="s">
        <v>2784</v>
      </c>
      <c r="B324" s="84">
        <v>2</v>
      </c>
      <c r="C324" s="123">
        <v>0.0012461000280903516</v>
      </c>
      <c r="D324" s="84" t="s">
        <v>2903</v>
      </c>
      <c r="E324" s="84" t="b">
        <v>0</v>
      </c>
      <c r="F324" s="84" t="b">
        <v>0</v>
      </c>
      <c r="G324" s="84" t="b">
        <v>0</v>
      </c>
    </row>
    <row r="325" spans="1:7" ht="15">
      <c r="A325" s="84" t="s">
        <v>2785</v>
      </c>
      <c r="B325" s="84">
        <v>2</v>
      </c>
      <c r="C325" s="123">
        <v>0.0012461000280903516</v>
      </c>
      <c r="D325" s="84" t="s">
        <v>2903</v>
      </c>
      <c r="E325" s="84" t="b">
        <v>0</v>
      </c>
      <c r="F325" s="84" t="b">
        <v>0</v>
      </c>
      <c r="G325" s="84" t="b">
        <v>0</v>
      </c>
    </row>
    <row r="326" spans="1:7" ht="15">
      <c r="A326" s="84" t="s">
        <v>2786</v>
      </c>
      <c r="B326" s="84">
        <v>2</v>
      </c>
      <c r="C326" s="123">
        <v>0.0012461000280903516</v>
      </c>
      <c r="D326" s="84" t="s">
        <v>2903</v>
      </c>
      <c r="E326" s="84" t="b">
        <v>0</v>
      </c>
      <c r="F326" s="84" t="b">
        <v>0</v>
      </c>
      <c r="G326" s="84" t="b">
        <v>0</v>
      </c>
    </row>
    <row r="327" spans="1:7" ht="15">
      <c r="A327" s="84" t="s">
        <v>2787</v>
      </c>
      <c r="B327" s="84">
        <v>2</v>
      </c>
      <c r="C327" s="123">
        <v>0.0012461000280903516</v>
      </c>
      <c r="D327" s="84" t="s">
        <v>2903</v>
      </c>
      <c r="E327" s="84" t="b">
        <v>0</v>
      </c>
      <c r="F327" s="84" t="b">
        <v>0</v>
      </c>
      <c r="G327" s="84" t="b">
        <v>0</v>
      </c>
    </row>
    <row r="328" spans="1:7" ht="15">
      <c r="A328" s="84" t="s">
        <v>318</v>
      </c>
      <c r="B328" s="84">
        <v>2</v>
      </c>
      <c r="C328" s="123">
        <v>0.0012461000280903516</v>
      </c>
      <c r="D328" s="84" t="s">
        <v>2903</v>
      </c>
      <c r="E328" s="84" t="b">
        <v>0</v>
      </c>
      <c r="F328" s="84" t="b">
        <v>0</v>
      </c>
      <c r="G328" s="84" t="b">
        <v>0</v>
      </c>
    </row>
    <row r="329" spans="1:7" ht="15">
      <c r="A329" s="84" t="s">
        <v>2788</v>
      </c>
      <c r="B329" s="84">
        <v>2</v>
      </c>
      <c r="C329" s="123">
        <v>0.0012461000280903516</v>
      </c>
      <c r="D329" s="84" t="s">
        <v>2903</v>
      </c>
      <c r="E329" s="84" t="b">
        <v>0</v>
      </c>
      <c r="F329" s="84" t="b">
        <v>0</v>
      </c>
      <c r="G329" s="84" t="b">
        <v>0</v>
      </c>
    </row>
    <row r="330" spans="1:7" ht="15">
      <c r="A330" s="84" t="s">
        <v>2789</v>
      </c>
      <c r="B330" s="84">
        <v>2</v>
      </c>
      <c r="C330" s="123">
        <v>0.0012461000280903516</v>
      </c>
      <c r="D330" s="84" t="s">
        <v>2903</v>
      </c>
      <c r="E330" s="84" t="b">
        <v>0</v>
      </c>
      <c r="F330" s="84" t="b">
        <v>0</v>
      </c>
      <c r="G330" s="84" t="b">
        <v>0</v>
      </c>
    </row>
    <row r="331" spans="1:7" ht="15">
      <c r="A331" s="84" t="s">
        <v>2790</v>
      </c>
      <c r="B331" s="84">
        <v>2</v>
      </c>
      <c r="C331" s="123">
        <v>0.0012461000280903516</v>
      </c>
      <c r="D331" s="84" t="s">
        <v>2903</v>
      </c>
      <c r="E331" s="84" t="b">
        <v>0</v>
      </c>
      <c r="F331" s="84" t="b">
        <v>0</v>
      </c>
      <c r="G331" s="84" t="b">
        <v>0</v>
      </c>
    </row>
    <row r="332" spans="1:7" ht="15">
      <c r="A332" s="84" t="s">
        <v>2791</v>
      </c>
      <c r="B332" s="84">
        <v>2</v>
      </c>
      <c r="C332" s="123">
        <v>0.0012461000280903516</v>
      </c>
      <c r="D332" s="84" t="s">
        <v>2903</v>
      </c>
      <c r="E332" s="84" t="b">
        <v>0</v>
      </c>
      <c r="F332" s="84" t="b">
        <v>0</v>
      </c>
      <c r="G332" s="84" t="b">
        <v>0</v>
      </c>
    </row>
    <row r="333" spans="1:7" ht="15">
      <c r="A333" s="84" t="s">
        <v>2792</v>
      </c>
      <c r="B333" s="84">
        <v>2</v>
      </c>
      <c r="C333" s="123">
        <v>0.0012461000280903516</v>
      </c>
      <c r="D333" s="84" t="s">
        <v>2903</v>
      </c>
      <c r="E333" s="84" t="b">
        <v>0</v>
      </c>
      <c r="F333" s="84" t="b">
        <v>0</v>
      </c>
      <c r="G333" s="84" t="b">
        <v>0</v>
      </c>
    </row>
    <row r="334" spans="1:7" ht="15">
      <c r="A334" s="84" t="s">
        <v>2793</v>
      </c>
      <c r="B334" s="84">
        <v>2</v>
      </c>
      <c r="C334" s="123">
        <v>0.0012461000280903516</v>
      </c>
      <c r="D334" s="84" t="s">
        <v>2903</v>
      </c>
      <c r="E334" s="84" t="b">
        <v>0</v>
      </c>
      <c r="F334" s="84" t="b">
        <v>0</v>
      </c>
      <c r="G334" s="84" t="b">
        <v>0</v>
      </c>
    </row>
    <row r="335" spans="1:7" ht="15">
      <c r="A335" s="84" t="s">
        <v>2794</v>
      </c>
      <c r="B335" s="84">
        <v>2</v>
      </c>
      <c r="C335" s="123">
        <v>0.0012461000280903516</v>
      </c>
      <c r="D335" s="84" t="s">
        <v>2903</v>
      </c>
      <c r="E335" s="84" t="b">
        <v>0</v>
      </c>
      <c r="F335" s="84" t="b">
        <v>0</v>
      </c>
      <c r="G335" s="84" t="b">
        <v>0</v>
      </c>
    </row>
    <row r="336" spans="1:7" ht="15">
      <c r="A336" s="84" t="s">
        <v>315</v>
      </c>
      <c r="B336" s="84">
        <v>2</v>
      </c>
      <c r="C336" s="123">
        <v>0.0012461000280903516</v>
      </c>
      <c r="D336" s="84" t="s">
        <v>2903</v>
      </c>
      <c r="E336" s="84" t="b">
        <v>0</v>
      </c>
      <c r="F336" s="84" t="b">
        <v>0</v>
      </c>
      <c r="G336" s="84" t="b">
        <v>0</v>
      </c>
    </row>
    <row r="337" spans="1:7" ht="15">
      <c r="A337" s="84" t="s">
        <v>314</v>
      </c>
      <c r="B337" s="84">
        <v>2</v>
      </c>
      <c r="C337" s="123">
        <v>0.0012461000280903516</v>
      </c>
      <c r="D337" s="84" t="s">
        <v>2903</v>
      </c>
      <c r="E337" s="84" t="b">
        <v>0</v>
      </c>
      <c r="F337" s="84" t="b">
        <v>0</v>
      </c>
      <c r="G337" s="84" t="b">
        <v>0</v>
      </c>
    </row>
    <row r="338" spans="1:7" ht="15">
      <c r="A338" s="84" t="s">
        <v>313</v>
      </c>
      <c r="B338" s="84">
        <v>2</v>
      </c>
      <c r="C338" s="123">
        <v>0.0012461000280903516</v>
      </c>
      <c r="D338" s="84" t="s">
        <v>2903</v>
      </c>
      <c r="E338" s="84" t="b">
        <v>0</v>
      </c>
      <c r="F338" s="84" t="b">
        <v>0</v>
      </c>
      <c r="G338" s="84" t="b">
        <v>0</v>
      </c>
    </row>
    <row r="339" spans="1:7" ht="15">
      <c r="A339" s="84" t="s">
        <v>312</v>
      </c>
      <c r="B339" s="84">
        <v>2</v>
      </c>
      <c r="C339" s="123">
        <v>0.0012461000280903516</v>
      </c>
      <c r="D339" s="84" t="s">
        <v>2903</v>
      </c>
      <c r="E339" s="84" t="b">
        <v>0</v>
      </c>
      <c r="F339" s="84" t="b">
        <v>0</v>
      </c>
      <c r="G339" s="84" t="b">
        <v>0</v>
      </c>
    </row>
    <row r="340" spans="1:7" ht="15">
      <c r="A340" s="84" t="s">
        <v>311</v>
      </c>
      <c r="B340" s="84">
        <v>2</v>
      </c>
      <c r="C340" s="123">
        <v>0.0012461000280903516</v>
      </c>
      <c r="D340" s="84" t="s">
        <v>2903</v>
      </c>
      <c r="E340" s="84" t="b">
        <v>0</v>
      </c>
      <c r="F340" s="84" t="b">
        <v>0</v>
      </c>
      <c r="G340" s="84" t="b">
        <v>0</v>
      </c>
    </row>
    <row r="341" spans="1:7" ht="15">
      <c r="A341" s="84" t="s">
        <v>310</v>
      </c>
      <c r="B341" s="84">
        <v>2</v>
      </c>
      <c r="C341" s="123">
        <v>0.0012461000280903516</v>
      </c>
      <c r="D341" s="84" t="s">
        <v>2903</v>
      </c>
      <c r="E341" s="84" t="b">
        <v>0</v>
      </c>
      <c r="F341" s="84" t="b">
        <v>0</v>
      </c>
      <c r="G341" s="84" t="b">
        <v>0</v>
      </c>
    </row>
    <row r="342" spans="1:7" ht="15">
      <c r="A342" s="84" t="s">
        <v>309</v>
      </c>
      <c r="B342" s="84">
        <v>2</v>
      </c>
      <c r="C342" s="123">
        <v>0.0012461000280903516</v>
      </c>
      <c r="D342" s="84" t="s">
        <v>2903</v>
      </c>
      <c r="E342" s="84" t="b">
        <v>0</v>
      </c>
      <c r="F342" s="84" t="b">
        <v>0</v>
      </c>
      <c r="G342" s="84" t="b">
        <v>0</v>
      </c>
    </row>
    <row r="343" spans="1:7" ht="15">
      <c r="A343" s="84" t="s">
        <v>308</v>
      </c>
      <c r="B343" s="84">
        <v>2</v>
      </c>
      <c r="C343" s="123">
        <v>0.0012461000280903516</v>
      </c>
      <c r="D343" s="84" t="s">
        <v>2903</v>
      </c>
      <c r="E343" s="84" t="b">
        <v>0</v>
      </c>
      <c r="F343" s="84" t="b">
        <v>0</v>
      </c>
      <c r="G343" s="84" t="b">
        <v>0</v>
      </c>
    </row>
    <row r="344" spans="1:7" ht="15">
      <c r="A344" s="84" t="s">
        <v>307</v>
      </c>
      <c r="B344" s="84">
        <v>2</v>
      </c>
      <c r="C344" s="123">
        <v>0.0012461000280903516</v>
      </c>
      <c r="D344" s="84" t="s">
        <v>2903</v>
      </c>
      <c r="E344" s="84" t="b">
        <v>0</v>
      </c>
      <c r="F344" s="84" t="b">
        <v>0</v>
      </c>
      <c r="G344" s="84" t="b">
        <v>0</v>
      </c>
    </row>
    <row r="345" spans="1:7" ht="15">
      <c r="A345" s="84" t="s">
        <v>2795</v>
      </c>
      <c r="B345" s="84">
        <v>2</v>
      </c>
      <c r="C345" s="123">
        <v>0.0012461000280903516</v>
      </c>
      <c r="D345" s="84" t="s">
        <v>2903</v>
      </c>
      <c r="E345" s="84" t="b">
        <v>0</v>
      </c>
      <c r="F345" s="84" t="b">
        <v>0</v>
      </c>
      <c r="G345" s="84" t="b">
        <v>0</v>
      </c>
    </row>
    <row r="346" spans="1:7" ht="15">
      <c r="A346" s="84" t="s">
        <v>2796</v>
      </c>
      <c r="B346" s="84">
        <v>2</v>
      </c>
      <c r="C346" s="123">
        <v>0.0012461000280903516</v>
      </c>
      <c r="D346" s="84" t="s">
        <v>2903</v>
      </c>
      <c r="E346" s="84" t="b">
        <v>0</v>
      </c>
      <c r="F346" s="84" t="b">
        <v>0</v>
      </c>
      <c r="G346" s="84" t="b">
        <v>0</v>
      </c>
    </row>
    <row r="347" spans="1:7" ht="15">
      <c r="A347" s="84" t="s">
        <v>2797</v>
      </c>
      <c r="B347" s="84">
        <v>2</v>
      </c>
      <c r="C347" s="123">
        <v>0.0012461000280903516</v>
      </c>
      <c r="D347" s="84" t="s">
        <v>2903</v>
      </c>
      <c r="E347" s="84" t="b">
        <v>0</v>
      </c>
      <c r="F347" s="84" t="b">
        <v>0</v>
      </c>
      <c r="G347" s="84" t="b">
        <v>0</v>
      </c>
    </row>
    <row r="348" spans="1:7" ht="15">
      <c r="A348" s="84" t="s">
        <v>2798</v>
      </c>
      <c r="B348" s="84">
        <v>2</v>
      </c>
      <c r="C348" s="123">
        <v>0.0012461000280903516</v>
      </c>
      <c r="D348" s="84" t="s">
        <v>2903</v>
      </c>
      <c r="E348" s="84" t="b">
        <v>0</v>
      </c>
      <c r="F348" s="84" t="b">
        <v>0</v>
      </c>
      <c r="G348" s="84" t="b">
        <v>0</v>
      </c>
    </row>
    <row r="349" spans="1:7" ht="15">
      <c r="A349" s="84" t="s">
        <v>2799</v>
      </c>
      <c r="B349" s="84">
        <v>2</v>
      </c>
      <c r="C349" s="123">
        <v>0.0012461000280903516</v>
      </c>
      <c r="D349" s="84" t="s">
        <v>2903</v>
      </c>
      <c r="E349" s="84" t="b">
        <v>0</v>
      </c>
      <c r="F349" s="84" t="b">
        <v>0</v>
      </c>
      <c r="G349" s="84" t="b">
        <v>0</v>
      </c>
    </row>
    <row r="350" spans="1:7" ht="15">
      <c r="A350" s="84" t="s">
        <v>2800</v>
      </c>
      <c r="B350" s="84">
        <v>2</v>
      </c>
      <c r="C350" s="123">
        <v>0.0012461000280903516</v>
      </c>
      <c r="D350" s="84" t="s">
        <v>2903</v>
      </c>
      <c r="E350" s="84" t="b">
        <v>0</v>
      </c>
      <c r="F350" s="84" t="b">
        <v>0</v>
      </c>
      <c r="G350" s="84" t="b">
        <v>0</v>
      </c>
    </row>
    <row r="351" spans="1:7" ht="15">
      <c r="A351" s="84" t="s">
        <v>2801</v>
      </c>
      <c r="B351" s="84">
        <v>2</v>
      </c>
      <c r="C351" s="123">
        <v>0.0012461000280903516</v>
      </c>
      <c r="D351" s="84" t="s">
        <v>2903</v>
      </c>
      <c r="E351" s="84" t="b">
        <v>0</v>
      </c>
      <c r="F351" s="84" t="b">
        <v>0</v>
      </c>
      <c r="G351" s="84" t="b">
        <v>0</v>
      </c>
    </row>
    <row r="352" spans="1:7" ht="15">
      <c r="A352" s="84" t="s">
        <v>2802</v>
      </c>
      <c r="B352" s="84">
        <v>2</v>
      </c>
      <c r="C352" s="123">
        <v>0.0012461000280903516</v>
      </c>
      <c r="D352" s="84" t="s">
        <v>2903</v>
      </c>
      <c r="E352" s="84" t="b">
        <v>0</v>
      </c>
      <c r="F352" s="84" t="b">
        <v>0</v>
      </c>
      <c r="G352" s="84" t="b">
        <v>0</v>
      </c>
    </row>
    <row r="353" spans="1:7" ht="15">
      <c r="A353" s="84" t="s">
        <v>2803</v>
      </c>
      <c r="B353" s="84">
        <v>2</v>
      </c>
      <c r="C353" s="123">
        <v>0.0012461000280903516</v>
      </c>
      <c r="D353" s="84" t="s">
        <v>2903</v>
      </c>
      <c r="E353" s="84" t="b">
        <v>0</v>
      </c>
      <c r="F353" s="84" t="b">
        <v>0</v>
      </c>
      <c r="G353" s="84" t="b">
        <v>0</v>
      </c>
    </row>
    <row r="354" spans="1:7" ht="15">
      <c r="A354" s="84" t="s">
        <v>2804</v>
      </c>
      <c r="B354" s="84">
        <v>2</v>
      </c>
      <c r="C354" s="123">
        <v>0.0012461000280903516</v>
      </c>
      <c r="D354" s="84" t="s">
        <v>2903</v>
      </c>
      <c r="E354" s="84" t="b">
        <v>0</v>
      </c>
      <c r="F354" s="84" t="b">
        <v>0</v>
      </c>
      <c r="G354" s="84" t="b">
        <v>0</v>
      </c>
    </row>
    <row r="355" spans="1:7" ht="15">
      <c r="A355" s="84" t="s">
        <v>2805</v>
      </c>
      <c r="B355" s="84">
        <v>2</v>
      </c>
      <c r="C355" s="123">
        <v>0.0012461000280903516</v>
      </c>
      <c r="D355" s="84" t="s">
        <v>2903</v>
      </c>
      <c r="E355" s="84" t="b">
        <v>0</v>
      </c>
      <c r="F355" s="84" t="b">
        <v>0</v>
      </c>
      <c r="G355" s="84" t="b">
        <v>0</v>
      </c>
    </row>
    <row r="356" spans="1:7" ht="15">
      <c r="A356" s="84" t="s">
        <v>2806</v>
      </c>
      <c r="B356" s="84">
        <v>2</v>
      </c>
      <c r="C356" s="123">
        <v>0.0012461000280903516</v>
      </c>
      <c r="D356" s="84" t="s">
        <v>2903</v>
      </c>
      <c r="E356" s="84" t="b">
        <v>0</v>
      </c>
      <c r="F356" s="84" t="b">
        <v>0</v>
      </c>
      <c r="G356" s="84" t="b">
        <v>0</v>
      </c>
    </row>
    <row r="357" spans="1:7" ht="15">
      <c r="A357" s="84" t="s">
        <v>2807</v>
      </c>
      <c r="B357" s="84">
        <v>2</v>
      </c>
      <c r="C357" s="123">
        <v>0.0012461000280903516</v>
      </c>
      <c r="D357" s="84" t="s">
        <v>2903</v>
      </c>
      <c r="E357" s="84" t="b">
        <v>0</v>
      </c>
      <c r="F357" s="84" t="b">
        <v>0</v>
      </c>
      <c r="G357" s="84" t="b">
        <v>0</v>
      </c>
    </row>
    <row r="358" spans="1:7" ht="15">
      <c r="A358" s="84" t="s">
        <v>299</v>
      </c>
      <c r="B358" s="84">
        <v>2</v>
      </c>
      <c r="C358" s="123">
        <v>0.0012461000280903516</v>
      </c>
      <c r="D358" s="84" t="s">
        <v>2903</v>
      </c>
      <c r="E358" s="84" t="b">
        <v>0</v>
      </c>
      <c r="F358" s="84" t="b">
        <v>0</v>
      </c>
      <c r="G358" s="84" t="b">
        <v>0</v>
      </c>
    </row>
    <row r="359" spans="1:7" ht="15">
      <c r="A359" s="84" t="s">
        <v>298</v>
      </c>
      <c r="B359" s="84">
        <v>2</v>
      </c>
      <c r="C359" s="123">
        <v>0.0012461000280903516</v>
      </c>
      <c r="D359" s="84" t="s">
        <v>2903</v>
      </c>
      <c r="E359" s="84" t="b">
        <v>0</v>
      </c>
      <c r="F359" s="84" t="b">
        <v>0</v>
      </c>
      <c r="G359" s="84" t="b">
        <v>0</v>
      </c>
    </row>
    <row r="360" spans="1:7" ht="15">
      <c r="A360" s="84" t="s">
        <v>297</v>
      </c>
      <c r="B360" s="84">
        <v>2</v>
      </c>
      <c r="C360" s="123">
        <v>0.0012461000280903516</v>
      </c>
      <c r="D360" s="84" t="s">
        <v>2903</v>
      </c>
      <c r="E360" s="84" t="b">
        <v>0</v>
      </c>
      <c r="F360" s="84" t="b">
        <v>0</v>
      </c>
      <c r="G360" s="84" t="b">
        <v>0</v>
      </c>
    </row>
    <row r="361" spans="1:7" ht="15">
      <c r="A361" s="84" t="s">
        <v>232</v>
      </c>
      <c r="B361" s="84">
        <v>2</v>
      </c>
      <c r="C361" s="123">
        <v>0.0012461000280903516</v>
      </c>
      <c r="D361" s="84" t="s">
        <v>2903</v>
      </c>
      <c r="E361" s="84" t="b">
        <v>0</v>
      </c>
      <c r="F361" s="84" t="b">
        <v>0</v>
      </c>
      <c r="G361" s="84" t="b">
        <v>0</v>
      </c>
    </row>
    <row r="362" spans="1:7" ht="15">
      <c r="A362" s="84" t="s">
        <v>2808</v>
      </c>
      <c r="B362" s="84">
        <v>2</v>
      </c>
      <c r="C362" s="123">
        <v>0.0012461000280903516</v>
      </c>
      <c r="D362" s="84" t="s">
        <v>2903</v>
      </c>
      <c r="E362" s="84" t="b">
        <v>0</v>
      </c>
      <c r="F362" s="84" t="b">
        <v>0</v>
      </c>
      <c r="G362" s="84" t="b">
        <v>0</v>
      </c>
    </row>
    <row r="363" spans="1:7" ht="15">
      <c r="A363" s="84" t="s">
        <v>296</v>
      </c>
      <c r="B363" s="84">
        <v>2</v>
      </c>
      <c r="C363" s="123">
        <v>0.0012461000280903516</v>
      </c>
      <c r="D363" s="84" t="s">
        <v>2903</v>
      </c>
      <c r="E363" s="84" t="b">
        <v>0</v>
      </c>
      <c r="F363" s="84" t="b">
        <v>0</v>
      </c>
      <c r="G363" s="84" t="b">
        <v>0</v>
      </c>
    </row>
    <row r="364" spans="1:7" ht="15">
      <c r="A364" s="84" t="s">
        <v>2809</v>
      </c>
      <c r="B364" s="84">
        <v>2</v>
      </c>
      <c r="C364" s="123">
        <v>0.0012461000280903516</v>
      </c>
      <c r="D364" s="84" t="s">
        <v>2903</v>
      </c>
      <c r="E364" s="84" t="b">
        <v>0</v>
      </c>
      <c r="F364" s="84" t="b">
        <v>0</v>
      </c>
      <c r="G364" s="84" t="b">
        <v>0</v>
      </c>
    </row>
    <row r="365" spans="1:7" ht="15">
      <c r="A365" s="84" t="s">
        <v>295</v>
      </c>
      <c r="B365" s="84">
        <v>2</v>
      </c>
      <c r="C365" s="123">
        <v>0.0012461000280903516</v>
      </c>
      <c r="D365" s="84" t="s">
        <v>2903</v>
      </c>
      <c r="E365" s="84" t="b">
        <v>0</v>
      </c>
      <c r="F365" s="84" t="b">
        <v>0</v>
      </c>
      <c r="G365" s="84" t="b">
        <v>0</v>
      </c>
    </row>
    <row r="366" spans="1:7" ht="15">
      <c r="A366" s="84" t="s">
        <v>294</v>
      </c>
      <c r="B366" s="84">
        <v>2</v>
      </c>
      <c r="C366" s="123">
        <v>0.0012461000280903516</v>
      </c>
      <c r="D366" s="84" t="s">
        <v>2903</v>
      </c>
      <c r="E366" s="84" t="b">
        <v>0</v>
      </c>
      <c r="F366" s="84" t="b">
        <v>0</v>
      </c>
      <c r="G366" s="84" t="b">
        <v>0</v>
      </c>
    </row>
    <row r="367" spans="1:7" ht="15">
      <c r="A367" s="84" t="s">
        <v>2810</v>
      </c>
      <c r="B367" s="84">
        <v>2</v>
      </c>
      <c r="C367" s="123">
        <v>0.0014263575105238732</v>
      </c>
      <c r="D367" s="84" t="s">
        <v>2903</v>
      </c>
      <c r="E367" s="84" t="b">
        <v>0</v>
      </c>
      <c r="F367" s="84" t="b">
        <v>0</v>
      </c>
      <c r="G367" s="84" t="b">
        <v>0</v>
      </c>
    </row>
    <row r="368" spans="1:7" ht="15">
      <c r="A368" s="84" t="s">
        <v>291</v>
      </c>
      <c r="B368" s="84">
        <v>2</v>
      </c>
      <c r="C368" s="123">
        <v>0.0012461000280903516</v>
      </c>
      <c r="D368" s="84" t="s">
        <v>2903</v>
      </c>
      <c r="E368" s="84" t="b">
        <v>0</v>
      </c>
      <c r="F368" s="84" t="b">
        <v>0</v>
      </c>
      <c r="G368" s="84" t="b">
        <v>0</v>
      </c>
    </row>
    <row r="369" spans="1:7" ht="15">
      <c r="A369" s="84" t="s">
        <v>2811</v>
      </c>
      <c r="B369" s="84">
        <v>2</v>
      </c>
      <c r="C369" s="123">
        <v>0.0012461000280903516</v>
      </c>
      <c r="D369" s="84" t="s">
        <v>2903</v>
      </c>
      <c r="E369" s="84" t="b">
        <v>0</v>
      </c>
      <c r="F369" s="84" t="b">
        <v>0</v>
      </c>
      <c r="G369" s="84" t="b">
        <v>0</v>
      </c>
    </row>
    <row r="370" spans="1:7" ht="15">
      <c r="A370" s="84" t="s">
        <v>2812</v>
      </c>
      <c r="B370" s="84">
        <v>2</v>
      </c>
      <c r="C370" s="123">
        <v>0.0012461000280903516</v>
      </c>
      <c r="D370" s="84" t="s">
        <v>2903</v>
      </c>
      <c r="E370" s="84" t="b">
        <v>0</v>
      </c>
      <c r="F370" s="84" t="b">
        <v>0</v>
      </c>
      <c r="G370" s="84" t="b">
        <v>0</v>
      </c>
    </row>
    <row r="371" spans="1:7" ht="15">
      <c r="A371" s="84" t="s">
        <v>2813</v>
      </c>
      <c r="B371" s="84">
        <v>2</v>
      </c>
      <c r="C371" s="123">
        <v>0.0012461000280903516</v>
      </c>
      <c r="D371" s="84" t="s">
        <v>2903</v>
      </c>
      <c r="E371" s="84" t="b">
        <v>0</v>
      </c>
      <c r="F371" s="84" t="b">
        <v>0</v>
      </c>
      <c r="G371" s="84" t="b">
        <v>0</v>
      </c>
    </row>
    <row r="372" spans="1:7" ht="15">
      <c r="A372" s="84" t="s">
        <v>2814</v>
      </c>
      <c r="B372" s="84">
        <v>2</v>
      </c>
      <c r="C372" s="123">
        <v>0.0014263575105238732</v>
      </c>
      <c r="D372" s="84" t="s">
        <v>2903</v>
      </c>
      <c r="E372" s="84" t="b">
        <v>0</v>
      </c>
      <c r="F372" s="84" t="b">
        <v>0</v>
      </c>
      <c r="G372" s="84" t="b">
        <v>0</v>
      </c>
    </row>
    <row r="373" spans="1:7" ht="15">
      <c r="A373" s="84" t="s">
        <v>2815</v>
      </c>
      <c r="B373" s="84">
        <v>2</v>
      </c>
      <c r="C373" s="123">
        <v>0.0012461000280903516</v>
      </c>
      <c r="D373" s="84" t="s">
        <v>2903</v>
      </c>
      <c r="E373" s="84" t="b">
        <v>0</v>
      </c>
      <c r="F373" s="84" t="b">
        <v>0</v>
      </c>
      <c r="G373" s="84" t="b">
        <v>0</v>
      </c>
    </row>
    <row r="374" spans="1:7" ht="15">
      <c r="A374" s="84" t="s">
        <v>283</v>
      </c>
      <c r="B374" s="84">
        <v>2</v>
      </c>
      <c r="C374" s="123">
        <v>0.0012461000280903516</v>
      </c>
      <c r="D374" s="84" t="s">
        <v>2903</v>
      </c>
      <c r="E374" s="84" t="b">
        <v>0</v>
      </c>
      <c r="F374" s="84" t="b">
        <v>0</v>
      </c>
      <c r="G374" s="84" t="b">
        <v>0</v>
      </c>
    </row>
    <row r="375" spans="1:7" ht="15">
      <c r="A375" s="84" t="s">
        <v>2816</v>
      </c>
      <c r="B375" s="84">
        <v>2</v>
      </c>
      <c r="C375" s="123">
        <v>0.0012461000280903516</v>
      </c>
      <c r="D375" s="84" t="s">
        <v>2903</v>
      </c>
      <c r="E375" s="84" t="b">
        <v>0</v>
      </c>
      <c r="F375" s="84" t="b">
        <v>0</v>
      </c>
      <c r="G375" s="84" t="b">
        <v>0</v>
      </c>
    </row>
    <row r="376" spans="1:7" ht="15">
      <c r="A376" s="84" t="s">
        <v>242</v>
      </c>
      <c r="B376" s="84">
        <v>2</v>
      </c>
      <c r="C376" s="123">
        <v>0.0012461000280903516</v>
      </c>
      <c r="D376" s="84" t="s">
        <v>2903</v>
      </c>
      <c r="E376" s="84" t="b">
        <v>0</v>
      </c>
      <c r="F376" s="84" t="b">
        <v>0</v>
      </c>
      <c r="G376" s="84" t="b">
        <v>0</v>
      </c>
    </row>
    <row r="377" spans="1:7" ht="15">
      <c r="A377" s="84" t="s">
        <v>2817</v>
      </c>
      <c r="B377" s="84">
        <v>2</v>
      </c>
      <c r="C377" s="123">
        <v>0.0012461000280903516</v>
      </c>
      <c r="D377" s="84" t="s">
        <v>2903</v>
      </c>
      <c r="E377" s="84" t="b">
        <v>0</v>
      </c>
      <c r="F377" s="84" t="b">
        <v>0</v>
      </c>
      <c r="G377" s="84" t="b">
        <v>0</v>
      </c>
    </row>
    <row r="378" spans="1:7" ht="15">
      <c r="A378" s="84" t="s">
        <v>270</v>
      </c>
      <c r="B378" s="84">
        <v>2</v>
      </c>
      <c r="C378" s="123">
        <v>0.0012461000280903516</v>
      </c>
      <c r="D378" s="84" t="s">
        <v>2903</v>
      </c>
      <c r="E378" s="84" t="b">
        <v>0</v>
      </c>
      <c r="F378" s="84" t="b">
        <v>0</v>
      </c>
      <c r="G378" s="84" t="b">
        <v>0</v>
      </c>
    </row>
    <row r="379" spans="1:7" ht="15">
      <c r="A379" s="84" t="s">
        <v>2818</v>
      </c>
      <c r="B379" s="84">
        <v>2</v>
      </c>
      <c r="C379" s="123">
        <v>0.0012461000280903516</v>
      </c>
      <c r="D379" s="84" t="s">
        <v>2903</v>
      </c>
      <c r="E379" s="84" t="b">
        <v>0</v>
      </c>
      <c r="F379" s="84" t="b">
        <v>0</v>
      </c>
      <c r="G379" s="84" t="b">
        <v>0</v>
      </c>
    </row>
    <row r="380" spans="1:7" ht="15">
      <c r="A380" s="84" t="s">
        <v>2293</v>
      </c>
      <c r="B380" s="84">
        <v>2</v>
      </c>
      <c r="C380" s="123">
        <v>0.0012461000280903516</v>
      </c>
      <c r="D380" s="84" t="s">
        <v>2903</v>
      </c>
      <c r="E380" s="84" t="b">
        <v>0</v>
      </c>
      <c r="F380" s="84" t="b">
        <v>0</v>
      </c>
      <c r="G380" s="84" t="b">
        <v>0</v>
      </c>
    </row>
    <row r="381" spans="1:7" ht="15">
      <c r="A381" s="84" t="s">
        <v>2295</v>
      </c>
      <c r="B381" s="84">
        <v>2</v>
      </c>
      <c r="C381" s="123">
        <v>0.0012461000280903516</v>
      </c>
      <c r="D381" s="84" t="s">
        <v>2903</v>
      </c>
      <c r="E381" s="84" t="b">
        <v>0</v>
      </c>
      <c r="F381" s="84" t="b">
        <v>0</v>
      </c>
      <c r="G381" s="84" t="b">
        <v>0</v>
      </c>
    </row>
    <row r="382" spans="1:7" ht="15">
      <c r="A382" s="84" t="s">
        <v>2296</v>
      </c>
      <c r="B382" s="84">
        <v>2</v>
      </c>
      <c r="C382" s="123">
        <v>0.0012461000280903516</v>
      </c>
      <c r="D382" s="84" t="s">
        <v>2903</v>
      </c>
      <c r="E382" s="84" t="b">
        <v>0</v>
      </c>
      <c r="F382" s="84" t="b">
        <v>0</v>
      </c>
      <c r="G382" s="84" t="b">
        <v>0</v>
      </c>
    </row>
    <row r="383" spans="1:7" ht="15">
      <c r="A383" s="84" t="s">
        <v>2819</v>
      </c>
      <c r="B383" s="84">
        <v>2</v>
      </c>
      <c r="C383" s="123">
        <v>0.0012461000280903516</v>
      </c>
      <c r="D383" s="84" t="s">
        <v>2903</v>
      </c>
      <c r="E383" s="84" t="b">
        <v>0</v>
      </c>
      <c r="F383" s="84" t="b">
        <v>0</v>
      </c>
      <c r="G383" s="84" t="b">
        <v>0</v>
      </c>
    </row>
    <row r="384" spans="1:7" ht="15">
      <c r="A384" s="84" t="s">
        <v>2820</v>
      </c>
      <c r="B384" s="84">
        <v>2</v>
      </c>
      <c r="C384" s="123">
        <v>0.0012461000280903516</v>
      </c>
      <c r="D384" s="84" t="s">
        <v>2903</v>
      </c>
      <c r="E384" s="84" t="b">
        <v>0</v>
      </c>
      <c r="F384" s="84" t="b">
        <v>0</v>
      </c>
      <c r="G384" s="84" t="b">
        <v>0</v>
      </c>
    </row>
    <row r="385" spans="1:7" ht="15">
      <c r="A385" s="84" t="s">
        <v>2821</v>
      </c>
      <c r="B385" s="84">
        <v>2</v>
      </c>
      <c r="C385" s="123">
        <v>0.0012461000280903516</v>
      </c>
      <c r="D385" s="84" t="s">
        <v>2903</v>
      </c>
      <c r="E385" s="84" t="b">
        <v>0</v>
      </c>
      <c r="F385" s="84" t="b">
        <v>0</v>
      </c>
      <c r="G385" s="84" t="b">
        <v>0</v>
      </c>
    </row>
    <row r="386" spans="1:7" ht="15">
      <c r="A386" s="84" t="s">
        <v>2822</v>
      </c>
      <c r="B386" s="84">
        <v>2</v>
      </c>
      <c r="C386" s="123">
        <v>0.0012461000280903516</v>
      </c>
      <c r="D386" s="84" t="s">
        <v>2903</v>
      </c>
      <c r="E386" s="84" t="b">
        <v>0</v>
      </c>
      <c r="F386" s="84" t="b">
        <v>0</v>
      </c>
      <c r="G386" s="84" t="b">
        <v>0</v>
      </c>
    </row>
    <row r="387" spans="1:7" ht="15">
      <c r="A387" s="84" t="s">
        <v>2823</v>
      </c>
      <c r="B387" s="84">
        <v>2</v>
      </c>
      <c r="C387" s="123">
        <v>0.0012461000280903516</v>
      </c>
      <c r="D387" s="84" t="s">
        <v>2903</v>
      </c>
      <c r="E387" s="84" t="b">
        <v>0</v>
      </c>
      <c r="F387" s="84" t="b">
        <v>0</v>
      </c>
      <c r="G387" s="84" t="b">
        <v>0</v>
      </c>
    </row>
    <row r="388" spans="1:7" ht="15">
      <c r="A388" s="84" t="s">
        <v>2824</v>
      </c>
      <c r="B388" s="84">
        <v>2</v>
      </c>
      <c r="C388" s="123">
        <v>0.0012461000280903516</v>
      </c>
      <c r="D388" s="84" t="s">
        <v>2903</v>
      </c>
      <c r="E388" s="84" t="b">
        <v>0</v>
      </c>
      <c r="F388" s="84" t="b">
        <v>0</v>
      </c>
      <c r="G388" s="84" t="b">
        <v>0</v>
      </c>
    </row>
    <row r="389" spans="1:7" ht="15">
      <c r="A389" s="84" t="s">
        <v>2825</v>
      </c>
      <c r="B389" s="84">
        <v>2</v>
      </c>
      <c r="C389" s="123">
        <v>0.0012461000280903516</v>
      </c>
      <c r="D389" s="84" t="s">
        <v>2903</v>
      </c>
      <c r="E389" s="84" t="b">
        <v>0</v>
      </c>
      <c r="F389" s="84" t="b">
        <v>0</v>
      </c>
      <c r="G389" s="84" t="b">
        <v>0</v>
      </c>
    </row>
    <row r="390" spans="1:7" ht="15">
      <c r="A390" s="84" t="s">
        <v>2826</v>
      </c>
      <c r="B390" s="84">
        <v>2</v>
      </c>
      <c r="C390" s="123">
        <v>0.0012461000280903516</v>
      </c>
      <c r="D390" s="84" t="s">
        <v>2903</v>
      </c>
      <c r="E390" s="84" t="b">
        <v>0</v>
      </c>
      <c r="F390" s="84" t="b">
        <v>0</v>
      </c>
      <c r="G390" s="84" t="b">
        <v>0</v>
      </c>
    </row>
    <row r="391" spans="1:7" ht="15">
      <c r="A391" s="84" t="s">
        <v>2827</v>
      </c>
      <c r="B391" s="84">
        <v>2</v>
      </c>
      <c r="C391" s="123">
        <v>0.0012461000280903516</v>
      </c>
      <c r="D391" s="84" t="s">
        <v>2903</v>
      </c>
      <c r="E391" s="84" t="b">
        <v>0</v>
      </c>
      <c r="F391" s="84" t="b">
        <v>0</v>
      </c>
      <c r="G391" s="84" t="b">
        <v>0</v>
      </c>
    </row>
    <row r="392" spans="1:7" ht="15">
      <c r="A392" s="84" t="s">
        <v>2828</v>
      </c>
      <c r="B392" s="84">
        <v>2</v>
      </c>
      <c r="C392" s="123">
        <v>0.0012461000280903516</v>
      </c>
      <c r="D392" s="84" t="s">
        <v>2903</v>
      </c>
      <c r="E392" s="84" t="b">
        <v>0</v>
      </c>
      <c r="F392" s="84" t="b">
        <v>0</v>
      </c>
      <c r="G392" s="84" t="b">
        <v>0</v>
      </c>
    </row>
    <row r="393" spans="1:7" ht="15">
      <c r="A393" s="84" t="s">
        <v>2829</v>
      </c>
      <c r="B393" s="84">
        <v>2</v>
      </c>
      <c r="C393" s="123">
        <v>0.0012461000280903516</v>
      </c>
      <c r="D393" s="84" t="s">
        <v>2903</v>
      </c>
      <c r="E393" s="84" t="b">
        <v>0</v>
      </c>
      <c r="F393" s="84" t="b">
        <v>0</v>
      </c>
      <c r="G393" s="84" t="b">
        <v>0</v>
      </c>
    </row>
    <row r="394" spans="1:7" ht="15">
      <c r="A394" s="84" t="s">
        <v>2830</v>
      </c>
      <c r="B394" s="84">
        <v>2</v>
      </c>
      <c r="C394" s="123">
        <v>0.0012461000280903516</v>
      </c>
      <c r="D394" s="84" t="s">
        <v>2903</v>
      </c>
      <c r="E394" s="84" t="b">
        <v>0</v>
      </c>
      <c r="F394" s="84" t="b">
        <v>0</v>
      </c>
      <c r="G394" s="84" t="b">
        <v>0</v>
      </c>
    </row>
    <row r="395" spans="1:7" ht="15">
      <c r="A395" s="84" t="s">
        <v>2831</v>
      </c>
      <c r="B395" s="84">
        <v>2</v>
      </c>
      <c r="C395" s="123">
        <v>0.0012461000280903516</v>
      </c>
      <c r="D395" s="84" t="s">
        <v>2903</v>
      </c>
      <c r="E395" s="84" t="b">
        <v>0</v>
      </c>
      <c r="F395" s="84" t="b">
        <v>0</v>
      </c>
      <c r="G395" s="84" t="b">
        <v>0</v>
      </c>
    </row>
    <row r="396" spans="1:7" ht="15">
      <c r="A396" s="84" t="s">
        <v>2832</v>
      </c>
      <c r="B396" s="84">
        <v>2</v>
      </c>
      <c r="C396" s="123">
        <v>0.0012461000280903516</v>
      </c>
      <c r="D396" s="84" t="s">
        <v>2903</v>
      </c>
      <c r="E396" s="84" t="b">
        <v>0</v>
      </c>
      <c r="F396" s="84" t="b">
        <v>0</v>
      </c>
      <c r="G396" s="84" t="b">
        <v>0</v>
      </c>
    </row>
    <row r="397" spans="1:7" ht="15">
      <c r="A397" s="84" t="s">
        <v>2833</v>
      </c>
      <c r="B397" s="84">
        <v>2</v>
      </c>
      <c r="C397" s="123">
        <v>0.0012461000280903516</v>
      </c>
      <c r="D397" s="84" t="s">
        <v>2903</v>
      </c>
      <c r="E397" s="84" t="b">
        <v>0</v>
      </c>
      <c r="F397" s="84" t="b">
        <v>0</v>
      </c>
      <c r="G397" s="84" t="b">
        <v>0</v>
      </c>
    </row>
    <row r="398" spans="1:7" ht="15">
      <c r="A398" s="84" t="s">
        <v>2834</v>
      </c>
      <c r="B398" s="84">
        <v>2</v>
      </c>
      <c r="C398" s="123">
        <v>0.0012461000280903516</v>
      </c>
      <c r="D398" s="84" t="s">
        <v>2903</v>
      </c>
      <c r="E398" s="84" t="b">
        <v>0</v>
      </c>
      <c r="F398" s="84" t="b">
        <v>0</v>
      </c>
      <c r="G398" s="84" t="b">
        <v>0</v>
      </c>
    </row>
    <row r="399" spans="1:7" ht="15">
      <c r="A399" s="84" t="s">
        <v>2835</v>
      </c>
      <c r="B399" s="84">
        <v>2</v>
      </c>
      <c r="C399" s="123">
        <v>0.0012461000280903516</v>
      </c>
      <c r="D399" s="84" t="s">
        <v>2903</v>
      </c>
      <c r="E399" s="84" t="b">
        <v>0</v>
      </c>
      <c r="F399" s="84" t="b">
        <v>0</v>
      </c>
      <c r="G399" s="84" t="b">
        <v>0</v>
      </c>
    </row>
    <row r="400" spans="1:7" ht="15">
      <c r="A400" s="84" t="s">
        <v>2836</v>
      </c>
      <c r="B400" s="84">
        <v>2</v>
      </c>
      <c r="C400" s="123">
        <v>0.0012461000280903516</v>
      </c>
      <c r="D400" s="84" t="s">
        <v>2903</v>
      </c>
      <c r="E400" s="84" t="b">
        <v>0</v>
      </c>
      <c r="F400" s="84" t="b">
        <v>0</v>
      </c>
      <c r="G400" s="84" t="b">
        <v>0</v>
      </c>
    </row>
    <row r="401" spans="1:7" ht="15">
      <c r="A401" s="84" t="s">
        <v>2837</v>
      </c>
      <c r="B401" s="84">
        <v>2</v>
      </c>
      <c r="C401" s="123">
        <v>0.0012461000280903516</v>
      </c>
      <c r="D401" s="84" t="s">
        <v>2903</v>
      </c>
      <c r="E401" s="84" t="b">
        <v>0</v>
      </c>
      <c r="F401" s="84" t="b">
        <v>0</v>
      </c>
      <c r="G401" s="84" t="b">
        <v>0</v>
      </c>
    </row>
    <row r="402" spans="1:7" ht="15">
      <c r="A402" s="84" t="s">
        <v>2838</v>
      </c>
      <c r="B402" s="84">
        <v>2</v>
      </c>
      <c r="C402" s="123">
        <v>0.0012461000280903516</v>
      </c>
      <c r="D402" s="84" t="s">
        <v>2903</v>
      </c>
      <c r="E402" s="84" t="b">
        <v>0</v>
      </c>
      <c r="F402" s="84" t="b">
        <v>0</v>
      </c>
      <c r="G402" s="84" t="b">
        <v>0</v>
      </c>
    </row>
    <row r="403" spans="1:7" ht="15">
      <c r="A403" s="84" t="s">
        <v>2839</v>
      </c>
      <c r="B403" s="84">
        <v>2</v>
      </c>
      <c r="C403" s="123">
        <v>0.0012461000280903516</v>
      </c>
      <c r="D403" s="84" t="s">
        <v>2903</v>
      </c>
      <c r="E403" s="84" t="b">
        <v>0</v>
      </c>
      <c r="F403" s="84" t="b">
        <v>0</v>
      </c>
      <c r="G403" s="84" t="b">
        <v>0</v>
      </c>
    </row>
    <row r="404" spans="1:7" ht="15">
      <c r="A404" s="84" t="s">
        <v>2840</v>
      </c>
      <c r="B404" s="84">
        <v>2</v>
      </c>
      <c r="C404" s="123">
        <v>0.0012461000280903516</v>
      </c>
      <c r="D404" s="84" t="s">
        <v>2903</v>
      </c>
      <c r="E404" s="84" t="b">
        <v>0</v>
      </c>
      <c r="F404" s="84" t="b">
        <v>0</v>
      </c>
      <c r="G404" s="84" t="b">
        <v>0</v>
      </c>
    </row>
    <row r="405" spans="1:7" ht="15">
      <c r="A405" s="84" t="s">
        <v>2841</v>
      </c>
      <c r="B405" s="84">
        <v>2</v>
      </c>
      <c r="C405" s="123">
        <v>0.0012461000280903516</v>
      </c>
      <c r="D405" s="84" t="s">
        <v>2903</v>
      </c>
      <c r="E405" s="84" t="b">
        <v>0</v>
      </c>
      <c r="F405" s="84" t="b">
        <v>0</v>
      </c>
      <c r="G405" s="84" t="b">
        <v>0</v>
      </c>
    </row>
    <row r="406" spans="1:7" ht="15">
      <c r="A406" s="84" t="s">
        <v>2842</v>
      </c>
      <c r="B406" s="84">
        <v>2</v>
      </c>
      <c r="C406" s="123">
        <v>0.0012461000280903516</v>
      </c>
      <c r="D406" s="84" t="s">
        <v>2903</v>
      </c>
      <c r="E406" s="84" t="b">
        <v>0</v>
      </c>
      <c r="F406" s="84" t="b">
        <v>0</v>
      </c>
      <c r="G406" s="84" t="b">
        <v>0</v>
      </c>
    </row>
    <row r="407" spans="1:7" ht="15">
      <c r="A407" s="84" t="s">
        <v>2843</v>
      </c>
      <c r="B407" s="84">
        <v>2</v>
      </c>
      <c r="C407" s="123">
        <v>0.0012461000280903516</v>
      </c>
      <c r="D407" s="84" t="s">
        <v>2903</v>
      </c>
      <c r="E407" s="84" t="b">
        <v>0</v>
      </c>
      <c r="F407" s="84" t="b">
        <v>0</v>
      </c>
      <c r="G407" s="84" t="b">
        <v>0</v>
      </c>
    </row>
    <row r="408" spans="1:7" ht="15">
      <c r="A408" s="84" t="s">
        <v>2844</v>
      </c>
      <c r="B408" s="84">
        <v>2</v>
      </c>
      <c r="C408" s="123">
        <v>0.0012461000280903516</v>
      </c>
      <c r="D408" s="84" t="s">
        <v>2903</v>
      </c>
      <c r="E408" s="84" t="b">
        <v>0</v>
      </c>
      <c r="F408" s="84" t="b">
        <v>0</v>
      </c>
      <c r="G408" s="84" t="b">
        <v>0</v>
      </c>
    </row>
    <row r="409" spans="1:7" ht="15">
      <c r="A409" s="84" t="s">
        <v>2845</v>
      </c>
      <c r="B409" s="84">
        <v>2</v>
      </c>
      <c r="C409" s="123">
        <v>0.0012461000280903516</v>
      </c>
      <c r="D409" s="84" t="s">
        <v>2903</v>
      </c>
      <c r="E409" s="84" t="b">
        <v>0</v>
      </c>
      <c r="F409" s="84" t="b">
        <v>0</v>
      </c>
      <c r="G409" s="84" t="b">
        <v>0</v>
      </c>
    </row>
    <row r="410" spans="1:7" ht="15">
      <c r="A410" s="84" t="s">
        <v>2846</v>
      </c>
      <c r="B410" s="84">
        <v>2</v>
      </c>
      <c r="C410" s="123">
        <v>0.0012461000280903516</v>
      </c>
      <c r="D410" s="84" t="s">
        <v>2903</v>
      </c>
      <c r="E410" s="84" t="b">
        <v>0</v>
      </c>
      <c r="F410" s="84" t="b">
        <v>0</v>
      </c>
      <c r="G410" s="84" t="b">
        <v>0</v>
      </c>
    </row>
    <row r="411" spans="1:7" ht="15">
      <c r="A411" s="84" t="s">
        <v>2847</v>
      </c>
      <c r="B411" s="84">
        <v>2</v>
      </c>
      <c r="C411" s="123">
        <v>0.0012461000280903516</v>
      </c>
      <c r="D411" s="84" t="s">
        <v>2903</v>
      </c>
      <c r="E411" s="84" t="b">
        <v>0</v>
      </c>
      <c r="F411" s="84" t="b">
        <v>0</v>
      </c>
      <c r="G411" s="84" t="b">
        <v>0</v>
      </c>
    </row>
    <row r="412" spans="1:7" ht="15">
      <c r="A412" s="84" t="s">
        <v>2848</v>
      </c>
      <c r="B412" s="84">
        <v>2</v>
      </c>
      <c r="C412" s="123">
        <v>0.0012461000280903516</v>
      </c>
      <c r="D412" s="84" t="s">
        <v>2903</v>
      </c>
      <c r="E412" s="84" t="b">
        <v>0</v>
      </c>
      <c r="F412" s="84" t="b">
        <v>0</v>
      </c>
      <c r="G412" s="84" t="b">
        <v>0</v>
      </c>
    </row>
    <row r="413" spans="1:7" ht="15">
      <c r="A413" s="84" t="s">
        <v>2849</v>
      </c>
      <c r="B413" s="84">
        <v>2</v>
      </c>
      <c r="C413" s="123">
        <v>0.0012461000280903516</v>
      </c>
      <c r="D413" s="84" t="s">
        <v>2903</v>
      </c>
      <c r="E413" s="84" t="b">
        <v>0</v>
      </c>
      <c r="F413" s="84" t="b">
        <v>0</v>
      </c>
      <c r="G413" s="84" t="b">
        <v>0</v>
      </c>
    </row>
    <row r="414" spans="1:7" ht="15">
      <c r="A414" s="84" t="s">
        <v>2850</v>
      </c>
      <c r="B414" s="84">
        <v>2</v>
      </c>
      <c r="C414" s="123">
        <v>0.0012461000280903516</v>
      </c>
      <c r="D414" s="84" t="s">
        <v>2903</v>
      </c>
      <c r="E414" s="84" t="b">
        <v>0</v>
      </c>
      <c r="F414" s="84" t="b">
        <v>0</v>
      </c>
      <c r="G414" s="84" t="b">
        <v>0</v>
      </c>
    </row>
    <row r="415" spans="1:7" ht="15">
      <c r="A415" s="84" t="s">
        <v>2851</v>
      </c>
      <c r="B415" s="84">
        <v>2</v>
      </c>
      <c r="C415" s="123">
        <v>0.0012461000280903516</v>
      </c>
      <c r="D415" s="84" t="s">
        <v>2903</v>
      </c>
      <c r="E415" s="84" t="b">
        <v>0</v>
      </c>
      <c r="F415" s="84" t="b">
        <v>0</v>
      </c>
      <c r="G415" s="84" t="b">
        <v>0</v>
      </c>
    </row>
    <row r="416" spans="1:7" ht="15">
      <c r="A416" s="84" t="s">
        <v>2852</v>
      </c>
      <c r="B416" s="84">
        <v>2</v>
      </c>
      <c r="C416" s="123">
        <v>0.0012461000280903516</v>
      </c>
      <c r="D416" s="84" t="s">
        <v>2903</v>
      </c>
      <c r="E416" s="84" t="b">
        <v>0</v>
      </c>
      <c r="F416" s="84" t="b">
        <v>0</v>
      </c>
      <c r="G416" s="84" t="b">
        <v>0</v>
      </c>
    </row>
    <row r="417" spans="1:7" ht="15">
      <c r="A417" s="84" t="s">
        <v>2853</v>
      </c>
      <c r="B417" s="84">
        <v>2</v>
      </c>
      <c r="C417" s="123">
        <v>0.0012461000280903516</v>
      </c>
      <c r="D417" s="84" t="s">
        <v>2903</v>
      </c>
      <c r="E417" s="84" t="b">
        <v>0</v>
      </c>
      <c r="F417" s="84" t="b">
        <v>0</v>
      </c>
      <c r="G417" s="84" t="b">
        <v>0</v>
      </c>
    </row>
    <row r="418" spans="1:7" ht="15">
      <c r="A418" s="84" t="s">
        <v>2854</v>
      </c>
      <c r="B418" s="84">
        <v>2</v>
      </c>
      <c r="C418" s="123">
        <v>0.0012461000280903516</v>
      </c>
      <c r="D418" s="84" t="s">
        <v>2903</v>
      </c>
      <c r="E418" s="84" t="b">
        <v>0</v>
      </c>
      <c r="F418" s="84" t="b">
        <v>0</v>
      </c>
      <c r="G418" s="84" t="b">
        <v>0</v>
      </c>
    </row>
    <row r="419" spans="1:7" ht="15">
      <c r="A419" s="84" t="s">
        <v>2855</v>
      </c>
      <c r="B419" s="84">
        <v>2</v>
      </c>
      <c r="C419" s="123">
        <v>0.0012461000280903516</v>
      </c>
      <c r="D419" s="84" t="s">
        <v>2903</v>
      </c>
      <c r="E419" s="84" t="b">
        <v>0</v>
      </c>
      <c r="F419" s="84" t="b">
        <v>0</v>
      </c>
      <c r="G419" s="84" t="b">
        <v>0</v>
      </c>
    </row>
    <row r="420" spans="1:7" ht="15">
      <c r="A420" s="84" t="s">
        <v>2856</v>
      </c>
      <c r="B420" s="84">
        <v>2</v>
      </c>
      <c r="C420" s="123">
        <v>0.0012461000280903516</v>
      </c>
      <c r="D420" s="84" t="s">
        <v>2903</v>
      </c>
      <c r="E420" s="84" t="b">
        <v>0</v>
      </c>
      <c r="F420" s="84" t="b">
        <v>0</v>
      </c>
      <c r="G420" s="84" t="b">
        <v>0</v>
      </c>
    </row>
    <row r="421" spans="1:7" ht="15">
      <c r="A421" s="84" t="s">
        <v>2857</v>
      </c>
      <c r="B421" s="84">
        <v>2</v>
      </c>
      <c r="C421" s="123">
        <v>0.0012461000280903516</v>
      </c>
      <c r="D421" s="84" t="s">
        <v>2903</v>
      </c>
      <c r="E421" s="84" t="b">
        <v>0</v>
      </c>
      <c r="F421" s="84" t="b">
        <v>0</v>
      </c>
      <c r="G421" s="84" t="b">
        <v>0</v>
      </c>
    </row>
    <row r="422" spans="1:7" ht="15">
      <c r="A422" s="84" t="s">
        <v>2858</v>
      </c>
      <c r="B422" s="84">
        <v>2</v>
      </c>
      <c r="C422" s="123">
        <v>0.0012461000280903516</v>
      </c>
      <c r="D422" s="84" t="s">
        <v>2903</v>
      </c>
      <c r="E422" s="84" t="b">
        <v>0</v>
      </c>
      <c r="F422" s="84" t="b">
        <v>0</v>
      </c>
      <c r="G422" s="84" t="b">
        <v>0</v>
      </c>
    </row>
    <row r="423" spans="1:7" ht="15">
      <c r="A423" s="84" t="s">
        <v>2859</v>
      </c>
      <c r="B423" s="84">
        <v>2</v>
      </c>
      <c r="C423" s="123">
        <v>0.0012461000280903516</v>
      </c>
      <c r="D423" s="84" t="s">
        <v>2903</v>
      </c>
      <c r="E423" s="84" t="b">
        <v>0</v>
      </c>
      <c r="F423" s="84" t="b">
        <v>0</v>
      </c>
      <c r="G423" s="84" t="b">
        <v>0</v>
      </c>
    </row>
    <row r="424" spans="1:7" ht="15">
      <c r="A424" s="84" t="s">
        <v>2860</v>
      </c>
      <c r="B424" s="84">
        <v>2</v>
      </c>
      <c r="C424" s="123">
        <v>0.0012461000280903516</v>
      </c>
      <c r="D424" s="84" t="s">
        <v>2903</v>
      </c>
      <c r="E424" s="84" t="b">
        <v>0</v>
      </c>
      <c r="F424" s="84" t="b">
        <v>0</v>
      </c>
      <c r="G424" s="84" t="b">
        <v>0</v>
      </c>
    </row>
    <row r="425" spans="1:7" ht="15">
      <c r="A425" s="84" t="s">
        <v>2861</v>
      </c>
      <c r="B425" s="84">
        <v>2</v>
      </c>
      <c r="C425" s="123">
        <v>0.0012461000280903516</v>
      </c>
      <c r="D425" s="84" t="s">
        <v>2903</v>
      </c>
      <c r="E425" s="84" t="b">
        <v>0</v>
      </c>
      <c r="F425" s="84" t="b">
        <v>0</v>
      </c>
      <c r="G425" s="84" t="b">
        <v>0</v>
      </c>
    </row>
    <row r="426" spans="1:7" ht="15">
      <c r="A426" s="84" t="s">
        <v>2862</v>
      </c>
      <c r="B426" s="84">
        <v>2</v>
      </c>
      <c r="C426" s="123">
        <v>0.0012461000280903516</v>
      </c>
      <c r="D426" s="84" t="s">
        <v>2903</v>
      </c>
      <c r="E426" s="84" t="b">
        <v>0</v>
      </c>
      <c r="F426" s="84" t="b">
        <v>0</v>
      </c>
      <c r="G426" s="84" t="b">
        <v>0</v>
      </c>
    </row>
    <row r="427" spans="1:7" ht="15">
      <c r="A427" s="84" t="s">
        <v>2863</v>
      </c>
      <c r="B427" s="84">
        <v>2</v>
      </c>
      <c r="C427" s="123">
        <v>0.0012461000280903516</v>
      </c>
      <c r="D427" s="84" t="s">
        <v>2903</v>
      </c>
      <c r="E427" s="84" t="b">
        <v>0</v>
      </c>
      <c r="F427" s="84" t="b">
        <v>0</v>
      </c>
      <c r="G427" s="84" t="b">
        <v>0</v>
      </c>
    </row>
    <row r="428" spans="1:7" ht="15">
      <c r="A428" s="84" t="s">
        <v>2864</v>
      </c>
      <c r="B428" s="84">
        <v>2</v>
      </c>
      <c r="C428" s="123">
        <v>0.0012461000280903516</v>
      </c>
      <c r="D428" s="84" t="s">
        <v>2903</v>
      </c>
      <c r="E428" s="84" t="b">
        <v>0</v>
      </c>
      <c r="F428" s="84" t="b">
        <v>0</v>
      </c>
      <c r="G428" s="84" t="b">
        <v>0</v>
      </c>
    </row>
    <row r="429" spans="1:7" ht="15">
      <c r="A429" s="84" t="s">
        <v>2865</v>
      </c>
      <c r="B429" s="84">
        <v>2</v>
      </c>
      <c r="C429" s="123">
        <v>0.0012461000280903516</v>
      </c>
      <c r="D429" s="84" t="s">
        <v>2903</v>
      </c>
      <c r="E429" s="84" t="b">
        <v>0</v>
      </c>
      <c r="F429" s="84" t="b">
        <v>0</v>
      </c>
      <c r="G429" s="84" t="b">
        <v>0</v>
      </c>
    </row>
    <row r="430" spans="1:7" ht="15">
      <c r="A430" s="84" t="s">
        <v>2866</v>
      </c>
      <c r="B430" s="84">
        <v>2</v>
      </c>
      <c r="C430" s="123">
        <v>0.0012461000280903516</v>
      </c>
      <c r="D430" s="84" t="s">
        <v>2903</v>
      </c>
      <c r="E430" s="84" t="b">
        <v>0</v>
      </c>
      <c r="F430" s="84" t="b">
        <v>0</v>
      </c>
      <c r="G430" s="84" t="b">
        <v>0</v>
      </c>
    </row>
    <row r="431" spans="1:7" ht="15">
      <c r="A431" s="84" t="s">
        <v>2867</v>
      </c>
      <c r="B431" s="84">
        <v>2</v>
      </c>
      <c r="C431" s="123">
        <v>0.0012461000280903516</v>
      </c>
      <c r="D431" s="84" t="s">
        <v>2903</v>
      </c>
      <c r="E431" s="84" t="b">
        <v>0</v>
      </c>
      <c r="F431" s="84" t="b">
        <v>0</v>
      </c>
      <c r="G431" s="84" t="b">
        <v>0</v>
      </c>
    </row>
    <row r="432" spans="1:7" ht="15">
      <c r="A432" s="84" t="s">
        <v>2868</v>
      </c>
      <c r="B432" s="84">
        <v>2</v>
      </c>
      <c r="C432" s="123">
        <v>0.0012461000280903516</v>
      </c>
      <c r="D432" s="84" t="s">
        <v>2903</v>
      </c>
      <c r="E432" s="84" t="b">
        <v>0</v>
      </c>
      <c r="F432" s="84" t="b">
        <v>0</v>
      </c>
      <c r="G432" s="84" t="b">
        <v>0</v>
      </c>
    </row>
    <row r="433" spans="1:7" ht="15">
      <c r="A433" s="84" t="s">
        <v>2869</v>
      </c>
      <c r="B433" s="84">
        <v>2</v>
      </c>
      <c r="C433" s="123">
        <v>0.0012461000280903516</v>
      </c>
      <c r="D433" s="84" t="s">
        <v>2903</v>
      </c>
      <c r="E433" s="84" t="b">
        <v>0</v>
      </c>
      <c r="F433" s="84" t="b">
        <v>0</v>
      </c>
      <c r="G433" s="84" t="b">
        <v>0</v>
      </c>
    </row>
    <row r="434" spans="1:7" ht="15">
      <c r="A434" s="84" t="s">
        <v>2870</v>
      </c>
      <c r="B434" s="84">
        <v>2</v>
      </c>
      <c r="C434" s="123">
        <v>0.0012461000280903516</v>
      </c>
      <c r="D434" s="84" t="s">
        <v>2903</v>
      </c>
      <c r="E434" s="84" t="b">
        <v>0</v>
      </c>
      <c r="F434" s="84" t="b">
        <v>0</v>
      </c>
      <c r="G434" s="84" t="b">
        <v>0</v>
      </c>
    </row>
    <row r="435" spans="1:7" ht="15">
      <c r="A435" s="84" t="s">
        <v>2871</v>
      </c>
      <c r="B435" s="84">
        <v>2</v>
      </c>
      <c r="C435" s="123">
        <v>0.0012461000280903516</v>
      </c>
      <c r="D435" s="84" t="s">
        <v>2903</v>
      </c>
      <c r="E435" s="84" t="b">
        <v>0</v>
      </c>
      <c r="F435" s="84" t="b">
        <v>0</v>
      </c>
      <c r="G435" s="84" t="b">
        <v>0</v>
      </c>
    </row>
    <row r="436" spans="1:7" ht="15">
      <c r="A436" s="84" t="s">
        <v>2872</v>
      </c>
      <c r="B436" s="84">
        <v>2</v>
      </c>
      <c r="C436" s="123">
        <v>0.0012461000280903516</v>
      </c>
      <c r="D436" s="84" t="s">
        <v>2903</v>
      </c>
      <c r="E436" s="84" t="b">
        <v>0</v>
      </c>
      <c r="F436" s="84" t="b">
        <v>0</v>
      </c>
      <c r="G436" s="84" t="b">
        <v>0</v>
      </c>
    </row>
    <row r="437" spans="1:7" ht="15">
      <c r="A437" s="84" t="s">
        <v>2873</v>
      </c>
      <c r="B437" s="84">
        <v>2</v>
      </c>
      <c r="C437" s="123">
        <v>0.0012461000280903516</v>
      </c>
      <c r="D437" s="84" t="s">
        <v>2903</v>
      </c>
      <c r="E437" s="84" t="b">
        <v>0</v>
      </c>
      <c r="F437" s="84" t="b">
        <v>0</v>
      </c>
      <c r="G437" s="84" t="b">
        <v>0</v>
      </c>
    </row>
    <row r="438" spans="1:7" ht="15">
      <c r="A438" s="84" t="s">
        <v>2874</v>
      </c>
      <c r="B438" s="84">
        <v>2</v>
      </c>
      <c r="C438" s="123">
        <v>0.0012461000280903516</v>
      </c>
      <c r="D438" s="84" t="s">
        <v>2903</v>
      </c>
      <c r="E438" s="84" t="b">
        <v>0</v>
      </c>
      <c r="F438" s="84" t="b">
        <v>0</v>
      </c>
      <c r="G438" s="84" t="b">
        <v>0</v>
      </c>
    </row>
    <row r="439" spans="1:7" ht="15">
      <c r="A439" s="84" t="s">
        <v>2875</v>
      </c>
      <c r="B439" s="84">
        <v>2</v>
      </c>
      <c r="C439" s="123">
        <v>0.0012461000280903516</v>
      </c>
      <c r="D439" s="84" t="s">
        <v>2903</v>
      </c>
      <c r="E439" s="84" t="b">
        <v>0</v>
      </c>
      <c r="F439" s="84" t="b">
        <v>0</v>
      </c>
      <c r="G439" s="84" t="b">
        <v>0</v>
      </c>
    </row>
    <row r="440" spans="1:7" ht="15">
      <c r="A440" s="84" t="s">
        <v>2876</v>
      </c>
      <c r="B440" s="84">
        <v>2</v>
      </c>
      <c r="C440" s="123">
        <v>0.0012461000280903516</v>
      </c>
      <c r="D440" s="84" t="s">
        <v>2903</v>
      </c>
      <c r="E440" s="84" t="b">
        <v>0</v>
      </c>
      <c r="F440" s="84" t="b">
        <v>0</v>
      </c>
      <c r="G440" s="84" t="b">
        <v>0</v>
      </c>
    </row>
    <row r="441" spans="1:7" ht="15">
      <c r="A441" s="84" t="s">
        <v>2877</v>
      </c>
      <c r="B441" s="84">
        <v>2</v>
      </c>
      <c r="C441" s="123">
        <v>0.0012461000280903516</v>
      </c>
      <c r="D441" s="84" t="s">
        <v>2903</v>
      </c>
      <c r="E441" s="84" t="b">
        <v>0</v>
      </c>
      <c r="F441" s="84" t="b">
        <v>0</v>
      </c>
      <c r="G441" s="84" t="b">
        <v>0</v>
      </c>
    </row>
    <row r="442" spans="1:7" ht="15">
      <c r="A442" s="84" t="s">
        <v>2878</v>
      </c>
      <c r="B442" s="84">
        <v>2</v>
      </c>
      <c r="C442" s="123">
        <v>0.0012461000280903516</v>
      </c>
      <c r="D442" s="84" t="s">
        <v>2903</v>
      </c>
      <c r="E442" s="84" t="b">
        <v>0</v>
      </c>
      <c r="F442" s="84" t="b">
        <v>0</v>
      </c>
      <c r="G442" s="84" t="b">
        <v>0</v>
      </c>
    </row>
    <row r="443" spans="1:7" ht="15">
      <c r="A443" s="84" t="s">
        <v>2879</v>
      </c>
      <c r="B443" s="84">
        <v>2</v>
      </c>
      <c r="C443" s="123">
        <v>0.0012461000280903516</v>
      </c>
      <c r="D443" s="84" t="s">
        <v>2903</v>
      </c>
      <c r="E443" s="84" t="b">
        <v>0</v>
      </c>
      <c r="F443" s="84" t="b">
        <v>0</v>
      </c>
      <c r="G443" s="84" t="b">
        <v>0</v>
      </c>
    </row>
    <row r="444" spans="1:7" ht="15">
      <c r="A444" s="84" t="s">
        <v>2880</v>
      </c>
      <c r="B444" s="84">
        <v>2</v>
      </c>
      <c r="C444" s="123">
        <v>0.0012461000280903516</v>
      </c>
      <c r="D444" s="84" t="s">
        <v>2903</v>
      </c>
      <c r="E444" s="84" t="b">
        <v>0</v>
      </c>
      <c r="F444" s="84" t="b">
        <v>0</v>
      </c>
      <c r="G444" s="84" t="b">
        <v>0</v>
      </c>
    </row>
    <row r="445" spans="1:7" ht="15">
      <c r="A445" s="84" t="s">
        <v>2881</v>
      </c>
      <c r="B445" s="84">
        <v>2</v>
      </c>
      <c r="C445" s="123">
        <v>0.0012461000280903516</v>
      </c>
      <c r="D445" s="84" t="s">
        <v>2903</v>
      </c>
      <c r="E445" s="84" t="b">
        <v>0</v>
      </c>
      <c r="F445" s="84" t="b">
        <v>0</v>
      </c>
      <c r="G445" s="84" t="b">
        <v>0</v>
      </c>
    </row>
    <row r="446" spans="1:7" ht="15">
      <c r="A446" s="84" t="s">
        <v>2882</v>
      </c>
      <c r="B446" s="84">
        <v>2</v>
      </c>
      <c r="C446" s="123">
        <v>0.0012461000280903516</v>
      </c>
      <c r="D446" s="84" t="s">
        <v>2903</v>
      </c>
      <c r="E446" s="84" t="b">
        <v>0</v>
      </c>
      <c r="F446" s="84" t="b">
        <v>0</v>
      </c>
      <c r="G446" s="84" t="b">
        <v>0</v>
      </c>
    </row>
    <row r="447" spans="1:7" ht="15">
      <c r="A447" s="84" t="s">
        <v>2883</v>
      </c>
      <c r="B447" s="84">
        <v>2</v>
      </c>
      <c r="C447" s="123">
        <v>0.0012461000280903516</v>
      </c>
      <c r="D447" s="84" t="s">
        <v>2903</v>
      </c>
      <c r="E447" s="84" t="b">
        <v>0</v>
      </c>
      <c r="F447" s="84" t="b">
        <v>0</v>
      </c>
      <c r="G447" s="84" t="b">
        <v>0</v>
      </c>
    </row>
    <row r="448" spans="1:7" ht="15">
      <c r="A448" s="84" t="s">
        <v>2884</v>
      </c>
      <c r="B448" s="84">
        <v>2</v>
      </c>
      <c r="C448" s="123">
        <v>0.0012461000280903516</v>
      </c>
      <c r="D448" s="84" t="s">
        <v>2903</v>
      </c>
      <c r="E448" s="84" t="b">
        <v>0</v>
      </c>
      <c r="F448" s="84" t="b">
        <v>0</v>
      </c>
      <c r="G448" s="84" t="b">
        <v>0</v>
      </c>
    </row>
    <row r="449" spans="1:7" ht="15">
      <c r="A449" s="84" t="s">
        <v>2885</v>
      </c>
      <c r="B449" s="84">
        <v>2</v>
      </c>
      <c r="C449" s="123">
        <v>0.0012461000280903516</v>
      </c>
      <c r="D449" s="84" t="s">
        <v>2903</v>
      </c>
      <c r="E449" s="84" t="b">
        <v>0</v>
      </c>
      <c r="F449" s="84" t="b">
        <v>0</v>
      </c>
      <c r="G449" s="84" t="b">
        <v>0</v>
      </c>
    </row>
    <row r="450" spans="1:7" ht="15">
      <c r="A450" s="84" t="s">
        <v>2886</v>
      </c>
      <c r="B450" s="84">
        <v>2</v>
      </c>
      <c r="C450" s="123">
        <v>0.0012461000280903516</v>
      </c>
      <c r="D450" s="84" t="s">
        <v>2903</v>
      </c>
      <c r="E450" s="84" t="b">
        <v>0</v>
      </c>
      <c r="F450" s="84" t="b">
        <v>0</v>
      </c>
      <c r="G450" s="84" t="b">
        <v>0</v>
      </c>
    </row>
    <row r="451" spans="1:7" ht="15">
      <c r="A451" s="84" t="s">
        <v>2887</v>
      </c>
      <c r="B451" s="84">
        <v>2</v>
      </c>
      <c r="C451" s="123">
        <v>0.0012461000280903516</v>
      </c>
      <c r="D451" s="84" t="s">
        <v>2903</v>
      </c>
      <c r="E451" s="84" t="b">
        <v>0</v>
      </c>
      <c r="F451" s="84" t="b">
        <v>0</v>
      </c>
      <c r="G451" s="84" t="b">
        <v>0</v>
      </c>
    </row>
    <row r="452" spans="1:7" ht="15">
      <c r="A452" s="84" t="s">
        <v>2888</v>
      </c>
      <c r="B452" s="84">
        <v>2</v>
      </c>
      <c r="C452" s="123">
        <v>0.0012461000280903516</v>
      </c>
      <c r="D452" s="84" t="s">
        <v>2903</v>
      </c>
      <c r="E452" s="84" t="b">
        <v>0</v>
      </c>
      <c r="F452" s="84" t="b">
        <v>0</v>
      </c>
      <c r="G452" s="84" t="b">
        <v>0</v>
      </c>
    </row>
    <row r="453" spans="1:7" ht="15">
      <c r="A453" s="84" t="s">
        <v>2889</v>
      </c>
      <c r="B453" s="84">
        <v>2</v>
      </c>
      <c r="C453" s="123">
        <v>0.0012461000280903516</v>
      </c>
      <c r="D453" s="84" t="s">
        <v>2903</v>
      </c>
      <c r="E453" s="84" t="b">
        <v>0</v>
      </c>
      <c r="F453" s="84" t="b">
        <v>0</v>
      </c>
      <c r="G453" s="84" t="b">
        <v>0</v>
      </c>
    </row>
    <row r="454" spans="1:7" ht="15">
      <c r="A454" s="84" t="s">
        <v>2890</v>
      </c>
      <c r="B454" s="84">
        <v>2</v>
      </c>
      <c r="C454" s="123">
        <v>0.0012461000280903516</v>
      </c>
      <c r="D454" s="84" t="s">
        <v>2903</v>
      </c>
      <c r="E454" s="84" t="b">
        <v>0</v>
      </c>
      <c r="F454" s="84" t="b">
        <v>0</v>
      </c>
      <c r="G454" s="84" t="b">
        <v>0</v>
      </c>
    </row>
    <row r="455" spans="1:7" ht="15">
      <c r="A455" s="84" t="s">
        <v>2891</v>
      </c>
      <c r="B455" s="84">
        <v>2</v>
      </c>
      <c r="C455" s="123">
        <v>0.0012461000280903516</v>
      </c>
      <c r="D455" s="84" t="s">
        <v>2903</v>
      </c>
      <c r="E455" s="84" t="b">
        <v>0</v>
      </c>
      <c r="F455" s="84" t="b">
        <v>0</v>
      </c>
      <c r="G455" s="84" t="b">
        <v>0</v>
      </c>
    </row>
    <row r="456" spans="1:7" ht="15">
      <c r="A456" s="84" t="s">
        <v>2892</v>
      </c>
      <c r="B456" s="84">
        <v>2</v>
      </c>
      <c r="C456" s="123">
        <v>0.0012461000280903516</v>
      </c>
      <c r="D456" s="84" t="s">
        <v>2903</v>
      </c>
      <c r="E456" s="84" t="b">
        <v>0</v>
      </c>
      <c r="F456" s="84" t="b">
        <v>0</v>
      </c>
      <c r="G456" s="84" t="b">
        <v>0</v>
      </c>
    </row>
    <row r="457" spans="1:7" ht="15">
      <c r="A457" s="84" t="s">
        <v>2893</v>
      </c>
      <c r="B457" s="84">
        <v>2</v>
      </c>
      <c r="C457" s="123">
        <v>0.0012461000280903516</v>
      </c>
      <c r="D457" s="84" t="s">
        <v>2903</v>
      </c>
      <c r="E457" s="84" t="b">
        <v>0</v>
      </c>
      <c r="F457" s="84" t="b">
        <v>0</v>
      </c>
      <c r="G457" s="84" t="b">
        <v>0</v>
      </c>
    </row>
    <row r="458" spans="1:7" ht="15">
      <c r="A458" s="84" t="s">
        <v>2894</v>
      </c>
      <c r="B458" s="84">
        <v>2</v>
      </c>
      <c r="C458" s="123">
        <v>0.0012461000280903516</v>
      </c>
      <c r="D458" s="84" t="s">
        <v>2903</v>
      </c>
      <c r="E458" s="84" t="b">
        <v>0</v>
      </c>
      <c r="F458" s="84" t="b">
        <v>0</v>
      </c>
      <c r="G458" s="84" t="b">
        <v>0</v>
      </c>
    </row>
    <row r="459" spans="1:7" ht="15">
      <c r="A459" s="84" t="s">
        <v>2895</v>
      </c>
      <c r="B459" s="84">
        <v>2</v>
      </c>
      <c r="C459" s="123">
        <v>0.0012461000280903516</v>
      </c>
      <c r="D459" s="84" t="s">
        <v>2903</v>
      </c>
      <c r="E459" s="84" t="b">
        <v>0</v>
      </c>
      <c r="F459" s="84" t="b">
        <v>0</v>
      </c>
      <c r="G459" s="84" t="b">
        <v>0</v>
      </c>
    </row>
    <row r="460" spans="1:7" ht="15">
      <c r="A460" s="84" t="s">
        <v>2896</v>
      </c>
      <c r="B460" s="84">
        <v>2</v>
      </c>
      <c r="C460" s="123">
        <v>0.0012461000280903516</v>
      </c>
      <c r="D460" s="84" t="s">
        <v>2903</v>
      </c>
      <c r="E460" s="84" t="b">
        <v>0</v>
      </c>
      <c r="F460" s="84" t="b">
        <v>0</v>
      </c>
      <c r="G460" s="84" t="b">
        <v>0</v>
      </c>
    </row>
    <row r="461" spans="1:7" ht="15">
      <c r="A461" s="84" t="s">
        <v>2897</v>
      </c>
      <c r="B461" s="84">
        <v>2</v>
      </c>
      <c r="C461" s="123">
        <v>0.0012461000280903516</v>
      </c>
      <c r="D461" s="84" t="s">
        <v>2903</v>
      </c>
      <c r="E461" s="84" t="b">
        <v>0</v>
      </c>
      <c r="F461" s="84" t="b">
        <v>0</v>
      </c>
      <c r="G461" s="84" t="b">
        <v>0</v>
      </c>
    </row>
    <row r="462" spans="1:7" ht="15">
      <c r="A462" s="84" t="s">
        <v>2898</v>
      </c>
      <c r="B462" s="84">
        <v>2</v>
      </c>
      <c r="C462" s="123">
        <v>0.0012461000280903516</v>
      </c>
      <c r="D462" s="84" t="s">
        <v>2903</v>
      </c>
      <c r="E462" s="84" t="b">
        <v>0</v>
      </c>
      <c r="F462" s="84" t="b">
        <v>0</v>
      </c>
      <c r="G462" s="84" t="b">
        <v>0</v>
      </c>
    </row>
    <row r="463" spans="1:7" ht="15">
      <c r="A463" s="84" t="s">
        <v>2899</v>
      </c>
      <c r="B463" s="84">
        <v>2</v>
      </c>
      <c r="C463" s="123">
        <v>0.0012461000280903516</v>
      </c>
      <c r="D463" s="84" t="s">
        <v>2903</v>
      </c>
      <c r="E463" s="84" t="b">
        <v>0</v>
      </c>
      <c r="F463" s="84" t="b">
        <v>0</v>
      </c>
      <c r="G463" s="84" t="b">
        <v>0</v>
      </c>
    </row>
    <row r="464" spans="1:7" ht="15">
      <c r="A464" s="84" t="s">
        <v>2900</v>
      </c>
      <c r="B464" s="84">
        <v>2</v>
      </c>
      <c r="C464" s="123">
        <v>0.0012461000280903516</v>
      </c>
      <c r="D464" s="84" t="s">
        <v>2903</v>
      </c>
      <c r="E464" s="84" t="b">
        <v>0</v>
      </c>
      <c r="F464" s="84" t="b">
        <v>0</v>
      </c>
      <c r="G464" s="84" t="b">
        <v>0</v>
      </c>
    </row>
    <row r="465" spans="1:7" ht="15">
      <c r="A465" s="84" t="s">
        <v>2250</v>
      </c>
      <c r="B465" s="84">
        <v>138</v>
      </c>
      <c r="C465" s="123">
        <v>0.0027908409325963783</v>
      </c>
      <c r="D465" s="84" t="s">
        <v>2165</v>
      </c>
      <c r="E465" s="84" t="b">
        <v>0</v>
      </c>
      <c r="F465" s="84" t="b">
        <v>0</v>
      </c>
      <c r="G465" s="84" t="b">
        <v>0</v>
      </c>
    </row>
    <row r="466" spans="1:7" ht="15">
      <c r="A466" s="84" t="s">
        <v>2251</v>
      </c>
      <c r="B466" s="84">
        <v>48</v>
      </c>
      <c r="C466" s="123">
        <v>0.01354211789303758</v>
      </c>
      <c r="D466" s="84" t="s">
        <v>2165</v>
      </c>
      <c r="E466" s="84" t="b">
        <v>0</v>
      </c>
      <c r="F466" s="84" t="b">
        <v>0</v>
      </c>
      <c r="G466" s="84" t="b">
        <v>0</v>
      </c>
    </row>
    <row r="467" spans="1:7" ht="15">
      <c r="A467" s="84" t="s">
        <v>2252</v>
      </c>
      <c r="B467" s="84">
        <v>47</v>
      </c>
      <c r="C467" s="123">
        <v>0.012047602612400036</v>
      </c>
      <c r="D467" s="84" t="s">
        <v>2165</v>
      </c>
      <c r="E467" s="84" t="b">
        <v>0</v>
      </c>
      <c r="F467" s="84" t="b">
        <v>0</v>
      </c>
      <c r="G467" s="84" t="b">
        <v>0</v>
      </c>
    </row>
    <row r="468" spans="1:7" ht="15">
      <c r="A468" s="84" t="s">
        <v>2222</v>
      </c>
      <c r="B468" s="84">
        <v>36</v>
      </c>
      <c r="C468" s="123">
        <v>0.010994807834402305</v>
      </c>
      <c r="D468" s="84" t="s">
        <v>2165</v>
      </c>
      <c r="E468" s="84" t="b">
        <v>0</v>
      </c>
      <c r="F468" s="84" t="b">
        <v>0</v>
      </c>
      <c r="G468" s="84" t="b">
        <v>0</v>
      </c>
    </row>
    <row r="469" spans="1:7" ht="15">
      <c r="A469" s="84" t="s">
        <v>2255</v>
      </c>
      <c r="B469" s="84">
        <v>26</v>
      </c>
      <c r="C469" s="123">
        <v>0.00920220129007855</v>
      </c>
      <c r="D469" s="84" t="s">
        <v>2165</v>
      </c>
      <c r="E469" s="84" t="b">
        <v>0</v>
      </c>
      <c r="F469" s="84" t="b">
        <v>0</v>
      </c>
      <c r="G469" s="84" t="b">
        <v>0</v>
      </c>
    </row>
    <row r="470" spans="1:7" ht="15">
      <c r="A470" s="84" t="s">
        <v>259</v>
      </c>
      <c r="B470" s="84">
        <v>24</v>
      </c>
      <c r="C470" s="123">
        <v>0.009310279676544532</v>
      </c>
      <c r="D470" s="84" t="s">
        <v>2165</v>
      </c>
      <c r="E470" s="84" t="b">
        <v>0</v>
      </c>
      <c r="F470" s="84" t="b">
        <v>0</v>
      </c>
      <c r="G470" s="84" t="b">
        <v>0</v>
      </c>
    </row>
    <row r="471" spans="1:7" ht="15">
      <c r="A471" s="84" t="s">
        <v>2256</v>
      </c>
      <c r="B471" s="84">
        <v>23</v>
      </c>
      <c r="C471" s="123">
        <v>0.00871428267370168</v>
      </c>
      <c r="D471" s="84" t="s">
        <v>2165</v>
      </c>
      <c r="E471" s="84" t="b">
        <v>0</v>
      </c>
      <c r="F471" s="84" t="b">
        <v>0</v>
      </c>
      <c r="G471" s="84" t="b">
        <v>0</v>
      </c>
    </row>
    <row r="472" spans="1:7" ht="15">
      <c r="A472" s="84" t="s">
        <v>2257</v>
      </c>
      <c r="B472" s="84">
        <v>23</v>
      </c>
      <c r="C472" s="123">
        <v>0.00871428267370168</v>
      </c>
      <c r="D472" s="84" t="s">
        <v>2165</v>
      </c>
      <c r="E472" s="84" t="b">
        <v>0</v>
      </c>
      <c r="F472" s="84" t="b">
        <v>0</v>
      </c>
      <c r="G472" s="84" t="b">
        <v>0</v>
      </c>
    </row>
    <row r="473" spans="1:7" ht="15">
      <c r="A473" s="84" t="s">
        <v>2258</v>
      </c>
      <c r="B473" s="84">
        <v>21</v>
      </c>
      <c r="C473" s="123">
        <v>0.008553826670267339</v>
      </c>
      <c r="D473" s="84" t="s">
        <v>2165</v>
      </c>
      <c r="E473" s="84" t="b">
        <v>0</v>
      </c>
      <c r="F473" s="84" t="b">
        <v>0</v>
      </c>
      <c r="G473" s="84" t="b">
        <v>0</v>
      </c>
    </row>
    <row r="474" spans="1:7" ht="15">
      <c r="A474" s="84" t="s">
        <v>2259</v>
      </c>
      <c r="B474" s="84">
        <v>21</v>
      </c>
      <c r="C474" s="123">
        <v>0.008345309669110497</v>
      </c>
      <c r="D474" s="84" t="s">
        <v>2165</v>
      </c>
      <c r="E474" s="84" t="b">
        <v>0</v>
      </c>
      <c r="F474" s="84" t="b">
        <v>0</v>
      </c>
      <c r="G474" s="84" t="b">
        <v>0</v>
      </c>
    </row>
    <row r="475" spans="1:7" ht="15">
      <c r="A475" s="84" t="s">
        <v>2562</v>
      </c>
      <c r="B475" s="84">
        <v>19</v>
      </c>
      <c r="C475" s="123">
        <v>0.007937513671227948</v>
      </c>
      <c r="D475" s="84" t="s">
        <v>2165</v>
      </c>
      <c r="E475" s="84" t="b">
        <v>0</v>
      </c>
      <c r="F475" s="84" t="b">
        <v>0</v>
      </c>
      <c r="G475" s="84" t="b">
        <v>0</v>
      </c>
    </row>
    <row r="476" spans="1:7" ht="15">
      <c r="A476" s="84" t="s">
        <v>2264</v>
      </c>
      <c r="B476" s="84">
        <v>19</v>
      </c>
      <c r="C476" s="123">
        <v>0.007937513671227948</v>
      </c>
      <c r="D476" s="84" t="s">
        <v>2165</v>
      </c>
      <c r="E476" s="84" t="b">
        <v>0</v>
      </c>
      <c r="F476" s="84" t="b">
        <v>0</v>
      </c>
      <c r="G476" s="84" t="b">
        <v>0</v>
      </c>
    </row>
    <row r="477" spans="1:7" ht="15">
      <c r="A477" s="84" t="s">
        <v>2261</v>
      </c>
      <c r="B477" s="84">
        <v>17</v>
      </c>
      <c r="C477" s="123">
        <v>0.007486793579326906</v>
      </c>
      <c r="D477" s="84" t="s">
        <v>2165</v>
      </c>
      <c r="E477" s="84" t="b">
        <v>0</v>
      </c>
      <c r="F477" s="84" t="b">
        <v>0</v>
      </c>
      <c r="G477" s="84" t="b">
        <v>0</v>
      </c>
    </row>
    <row r="478" spans="1:7" ht="15">
      <c r="A478" s="84" t="s">
        <v>2253</v>
      </c>
      <c r="B478" s="84">
        <v>17</v>
      </c>
      <c r="C478" s="123">
        <v>0.00791982087992863</v>
      </c>
      <c r="D478" s="84" t="s">
        <v>2165</v>
      </c>
      <c r="E478" s="84" t="b">
        <v>0</v>
      </c>
      <c r="F478" s="84" t="b">
        <v>0</v>
      </c>
      <c r="G478" s="84" t="b">
        <v>0</v>
      </c>
    </row>
    <row r="479" spans="1:7" ht="15">
      <c r="A479" s="84" t="s">
        <v>2265</v>
      </c>
      <c r="B479" s="84">
        <v>16</v>
      </c>
      <c r="C479" s="123">
        <v>0.008774220921424236</v>
      </c>
      <c r="D479" s="84" t="s">
        <v>2165</v>
      </c>
      <c r="E479" s="84" t="b">
        <v>0</v>
      </c>
      <c r="F479" s="84" t="b">
        <v>0</v>
      </c>
      <c r="G479" s="84" t="b">
        <v>0</v>
      </c>
    </row>
    <row r="480" spans="1:7" ht="15">
      <c r="A480" s="84" t="s">
        <v>2558</v>
      </c>
      <c r="B480" s="84">
        <v>16</v>
      </c>
      <c r="C480" s="123">
        <v>0.007243799308258914</v>
      </c>
      <c r="D480" s="84" t="s">
        <v>2165</v>
      </c>
      <c r="E480" s="84" t="b">
        <v>0</v>
      </c>
      <c r="F480" s="84" t="b">
        <v>0</v>
      </c>
      <c r="G480" s="84" t="b">
        <v>0</v>
      </c>
    </row>
    <row r="481" spans="1:7" ht="15">
      <c r="A481" s="84" t="s">
        <v>2560</v>
      </c>
      <c r="B481" s="84">
        <v>16</v>
      </c>
      <c r="C481" s="123">
        <v>0.007243799308258914</v>
      </c>
      <c r="D481" s="84" t="s">
        <v>2165</v>
      </c>
      <c r="E481" s="84" t="b">
        <v>0</v>
      </c>
      <c r="F481" s="84" t="b">
        <v>0</v>
      </c>
      <c r="G481" s="84" t="b">
        <v>0</v>
      </c>
    </row>
    <row r="482" spans="1:7" ht="15">
      <c r="A482" s="84" t="s">
        <v>2564</v>
      </c>
      <c r="B482" s="84">
        <v>16</v>
      </c>
      <c r="C482" s="123">
        <v>0.007243799308258914</v>
      </c>
      <c r="D482" s="84" t="s">
        <v>2165</v>
      </c>
      <c r="E482" s="84" t="b">
        <v>0</v>
      </c>
      <c r="F482" s="84" t="b">
        <v>0</v>
      </c>
      <c r="G482" s="84" t="b">
        <v>0</v>
      </c>
    </row>
    <row r="483" spans="1:7" ht="15">
      <c r="A483" s="84" t="s">
        <v>2557</v>
      </c>
      <c r="B483" s="84">
        <v>15</v>
      </c>
      <c r="C483" s="123">
        <v>0.007198690344775441</v>
      </c>
      <c r="D483" s="84" t="s">
        <v>2165</v>
      </c>
      <c r="E483" s="84" t="b">
        <v>0</v>
      </c>
      <c r="F483" s="84" t="b">
        <v>0</v>
      </c>
      <c r="G483" s="84" t="b">
        <v>0</v>
      </c>
    </row>
    <row r="484" spans="1:7" ht="15">
      <c r="A484" s="84" t="s">
        <v>2572</v>
      </c>
      <c r="B484" s="84">
        <v>15</v>
      </c>
      <c r="C484" s="123">
        <v>0.006988077246995849</v>
      </c>
      <c r="D484" s="84" t="s">
        <v>2165</v>
      </c>
      <c r="E484" s="84" t="b">
        <v>0</v>
      </c>
      <c r="F484" s="84" t="b">
        <v>0</v>
      </c>
      <c r="G484" s="84" t="b">
        <v>0</v>
      </c>
    </row>
    <row r="485" spans="1:7" ht="15">
      <c r="A485" s="84" t="s">
        <v>2563</v>
      </c>
      <c r="B485" s="84">
        <v>14</v>
      </c>
      <c r="C485" s="123">
        <v>0.006718777655123744</v>
      </c>
      <c r="D485" s="84" t="s">
        <v>2165</v>
      </c>
      <c r="E485" s="84" t="b">
        <v>0</v>
      </c>
      <c r="F485" s="84" t="b">
        <v>0</v>
      </c>
      <c r="G485" s="84" t="b">
        <v>0</v>
      </c>
    </row>
    <row r="486" spans="1:7" ht="15">
      <c r="A486" s="84" t="s">
        <v>2289</v>
      </c>
      <c r="B486" s="84">
        <v>14</v>
      </c>
      <c r="C486" s="123">
        <v>0.006718777655123744</v>
      </c>
      <c r="D486" s="84" t="s">
        <v>2165</v>
      </c>
      <c r="E486" s="84" t="b">
        <v>0</v>
      </c>
      <c r="F486" s="84" t="b">
        <v>0</v>
      </c>
      <c r="G486" s="84" t="b">
        <v>0</v>
      </c>
    </row>
    <row r="487" spans="1:7" ht="15">
      <c r="A487" s="84" t="s">
        <v>330</v>
      </c>
      <c r="B487" s="84">
        <v>13</v>
      </c>
      <c r="C487" s="123">
        <v>0.006434929109721447</v>
      </c>
      <c r="D487" s="84" t="s">
        <v>2165</v>
      </c>
      <c r="E487" s="84" t="b">
        <v>0</v>
      </c>
      <c r="F487" s="84" t="b">
        <v>0</v>
      </c>
      <c r="G487" s="84" t="b">
        <v>0</v>
      </c>
    </row>
    <row r="488" spans="1:7" ht="15">
      <c r="A488" s="84" t="s">
        <v>2263</v>
      </c>
      <c r="B488" s="84">
        <v>13</v>
      </c>
      <c r="C488" s="123">
        <v>0.006434929109721447</v>
      </c>
      <c r="D488" s="84" t="s">
        <v>2165</v>
      </c>
      <c r="E488" s="84" t="b">
        <v>0</v>
      </c>
      <c r="F488" s="84" t="b">
        <v>0</v>
      </c>
      <c r="G488" s="84" t="b">
        <v>0</v>
      </c>
    </row>
    <row r="489" spans="1:7" ht="15">
      <c r="A489" s="84" t="s">
        <v>2221</v>
      </c>
      <c r="B489" s="84">
        <v>12</v>
      </c>
      <c r="C489" s="123">
        <v>0.006135410324352386</v>
      </c>
      <c r="D489" s="84" t="s">
        <v>2165</v>
      </c>
      <c r="E489" s="84" t="b">
        <v>0</v>
      </c>
      <c r="F489" s="84" t="b">
        <v>0</v>
      </c>
      <c r="G489" s="84" t="b">
        <v>0</v>
      </c>
    </row>
    <row r="490" spans="1:7" ht="15">
      <c r="A490" s="84" t="s">
        <v>2262</v>
      </c>
      <c r="B490" s="84">
        <v>12</v>
      </c>
      <c r="C490" s="123">
        <v>0.007451717012450051</v>
      </c>
      <c r="D490" s="84" t="s">
        <v>2165</v>
      </c>
      <c r="E490" s="84" t="b">
        <v>0</v>
      </c>
      <c r="F490" s="84" t="b">
        <v>0</v>
      </c>
      <c r="G490" s="84" t="b">
        <v>0</v>
      </c>
    </row>
    <row r="491" spans="1:7" ht="15">
      <c r="A491" s="84" t="s">
        <v>2267</v>
      </c>
      <c r="B491" s="84">
        <v>12</v>
      </c>
      <c r="C491" s="123">
        <v>0.006135410324352386</v>
      </c>
      <c r="D491" s="84" t="s">
        <v>2165</v>
      </c>
      <c r="E491" s="84" t="b">
        <v>0</v>
      </c>
      <c r="F491" s="84" t="b">
        <v>0</v>
      </c>
      <c r="G491" s="84" t="b">
        <v>0</v>
      </c>
    </row>
    <row r="492" spans="1:7" ht="15">
      <c r="A492" s="84" t="s">
        <v>2585</v>
      </c>
      <c r="B492" s="84">
        <v>12</v>
      </c>
      <c r="C492" s="123">
        <v>0.006580665691068177</v>
      </c>
      <c r="D492" s="84" t="s">
        <v>2165</v>
      </c>
      <c r="E492" s="84" t="b">
        <v>0</v>
      </c>
      <c r="F492" s="84" t="b">
        <v>0</v>
      </c>
      <c r="G492" s="84" t="b">
        <v>0</v>
      </c>
    </row>
    <row r="493" spans="1:7" ht="15">
      <c r="A493" s="84" t="s">
        <v>2569</v>
      </c>
      <c r="B493" s="84">
        <v>11</v>
      </c>
      <c r="C493" s="123">
        <v>0.005818912526993465</v>
      </c>
      <c r="D493" s="84" t="s">
        <v>2165</v>
      </c>
      <c r="E493" s="84" t="b">
        <v>0</v>
      </c>
      <c r="F493" s="84" t="b">
        <v>0</v>
      </c>
      <c r="G493" s="84" t="b">
        <v>0</v>
      </c>
    </row>
    <row r="494" spans="1:7" ht="15">
      <c r="A494" s="84" t="s">
        <v>2593</v>
      </c>
      <c r="B494" s="84">
        <v>11</v>
      </c>
      <c r="C494" s="123">
        <v>0.005818912526993465</v>
      </c>
      <c r="D494" s="84" t="s">
        <v>2165</v>
      </c>
      <c r="E494" s="84" t="b">
        <v>0</v>
      </c>
      <c r="F494" s="84" t="b">
        <v>0</v>
      </c>
      <c r="G494" s="84" t="b">
        <v>0</v>
      </c>
    </row>
    <row r="495" spans="1:7" ht="15">
      <c r="A495" s="84" t="s">
        <v>2570</v>
      </c>
      <c r="B495" s="84">
        <v>11</v>
      </c>
      <c r="C495" s="123">
        <v>0.005818912526993465</v>
      </c>
      <c r="D495" s="84" t="s">
        <v>2165</v>
      </c>
      <c r="E495" s="84" t="b">
        <v>0</v>
      </c>
      <c r="F495" s="84" t="b">
        <v>0</v>
      </c>
      <c r="G495" s="84" t="b">
        <v>0</v>
      </c>
    </row>
    <row r="496" spans="1:7" ht="15">
      <c r="A496" s="84" t="s">
        <v>2568</v>
      </c>
      <c r="B496" s="84">
        <v>11</v>
      </c>
      <c r="C496" s="123">
        <v>0.005818912526993465</v>
      </c>
      <c r="D496" s="84" t="s">
        <v>2165</v>
      </c>
      <c r="E496" s="84" t="b">
        <v>0</v>
      </c>
      <c r="F496" s="84" t="b">
        <v>0</v>
      </c>
      <c r="G496" s="84" t="b">
        <v>0</v>
      </c>
    </row>
    <row r="497" spans="1:7" ht="15">
      <c r="A497" s="84" t="s">
        <v>2561</v>
      </c>
      <c r="B497" s="84">
        <v>11</v>
      </c>
      <c r="C497" s="123">
        <v>0.005818912526993465</v>
      </c>
      <c r="D497" s="84" t="s">
        <v>2165</v>
      </c>
      <c r="E497" s="84" t="b">
        <v>0</v>
      </c>
      <c r="F497" s="84" t="b">
        <v>0</v>
      </c>
      <c r="G497" s="84" t="b">
        <v>0</v>
      </c>
    </row>
    <row r="498" spans="1:7" ht="15">
      <c r="A498" s="84" t="s">
        <v>241</v>
      </c>
      <c r="B498" s="84">
        <v>11</v>
      </c>
      <c r="C498" s="123">
        <v>0.005818912526993465</v>
      </c>
      <c r="D498" s="84" t="s">
        <v>2165</v>
      </c>
      <c r="E498" s="84" t="b">
        <v>0</v>
      </c>
      <c r="F498" s="84" t="b">
        <v>0</v>
      </c>
      <c r="G498" s="84" t="b">
        <v>0</v>
      </c>
    </row>
    <row r="499" spans="1:7" ht="15">
      <c r="A499" s="84" t="s">
        <v>2276</v>
      </c>
      <c r="B499" s="84">
        <v>10</v>
      </c>
      <c r="C499" s="123">
        <v>0.005483888075890148</v>
      </c>
      <c r="D499" s="84" t="s">
        <v>2165</v>
      </c>
      <c r="E499" s="84" t="b">
        <v>0</v>
      </c>
      <c r="F499" s="84" t="b">
        <v>0</v>
      </c>
      <c r="G499" s="84" t="b">
        <v>0</v>
      </c>
    </row>
    <row r="500" spans="1:7" ht="15">
      <c r="A500" s="84" t="s">
        <v>2275</v>
      </c>
      <c r="B500" s="84">
        <v>10</v>
      </c>
      <c r="C500" s="123">
        <v>0.005938011848186568</v>
      </c>
      <c r="D500" s="84" t="s">
        <v>2165</v>
      </c>
      <c r="E500" s="84" t="b">
        <v>0</v>
      </c>
      <c r="F500" s="84" t="b">
        <v>0</v>
      </c>
      <c r="G500" s="84" t="b">
        <v>0</v>
      </c>
    </row>
    <row r="501" spans="1:7" ht="15">
      <c r="A501" s="84" t="s">
        <v>2594</v>
      </c>
      <c r="B501" s="84">
        <v>10</v>
      </c>
      <c r="C501" s="123">
        <v>0.005483888075890148</v>
      </c>
      <c r="D501" s="84" t="s">
        <v>2165</v>
      </c>
      <c r="E501" s="84" t="b">
        <v>0</v>
      </c>
      <c r="F501" s="84" t="b">
        <v>0</v>
      </c>
      <c r="G501" s="84" t="b">
        <v>0</v>
      </c>
    </row>
    <row r="502" spans="1:7" ht="15">
      <c r="A502" s="84" t="s">
        <v>2559</v>
      </c>
      <c r="B502" s="84">
        <v>10</v>
      </c>
      <c r="C502" s="123">
        <v>0.005483888075890148</v>
      </c>
      <c r="D502" s="84" t="s">
        <v>2165</v>
      </c>
      <c r="E502" s="84" t="b">
        <v>0</v>
      </c>
      <c r="F502" s="84" t="b">
        <v>0</v>
      </c>
      <c r="G502" s="84" t="b">
        <v>0</v>
      </c>
    </row>
    <row r="503" spans="1:7" ht="15">
      <c r="A503" s="84" t="s">
        <v>2576</v>
      </c>
      <c r="B503" s="84">
        <v>9</v>
      </c>
      <c r="C503" s="123">
        <v>0.005128478375632939</v>
      </c>
      <c r="D503" s="84" t="s">
        <v>2165</v>
      </c>
      <c r="E503" s="84" t="b">
        <v>0</v>
      </c>
      <c r="F503" s="84" t="b">
        <v>0</v>
      </c>
      <c r="G503" s="84" t="b">
        <v>0</v>
      </c>
    </row>
    <row r="504" spans="1:7" ht="15">
      <c r="A504" s="84" t="s">
        <v>2609</v>
      </c>
      <c r="B504" s="84">
        <v>9</v>
      </c>
      <c r="C504" s="123">
        <v>0.005128478375632939</v>
      </c>
      <c r="D504" s="84" t="s">
        <v>2165</v>
      </c>
      <c r="E504" s="84" t="b">
        <v>0</v>
      </c>
      <c r="F504" s="84" t="b">
        <v>0</v>
      </c>
      <c r="G504" s="84" t="b">
        <v>0</v>
      </c>
    </row>
    <row r="505" spans="1:7" ht="15">
      <c r="A505" s="84" t="s">
        <v>2566</v>
      </c>
      <c r="B505" s="84">
        <v>9</v>
      </c>
      <c r="C505" s="123">
        <v>0.005128478375632939</v>
      </c>
      <c r="D505" s="84" t="s">
        <v>2165</v>
      </c>
      <c r="E505" s="84" t="b">
        <v>0</v>
      </c>
      <c r="F505" s="84" t="b">
        <v>0</v>
      </c>
      <c r="G505" s="84" t="b">
        <v>0</v>
      </c>
    </row>
    <row r="506" spans="1:7" ht="15">
      <c r="A506" s="84" t="s">
        <v>2579</v>
      </c>
      <c r="B506" s="84">
        <v>9</v>
      </c>
      <c r="C506" s="123">
        <v>0.005128478375632939</v>
      </c>
      <c r="D506" s="84" t="s">
        <v>2165</v>
      </c>
      <c r="E506" s="84" t="b">
        <v>0</v>
      </c>
      <c r="F506" s="84" t="b">
        <v>0</v>
      </c>
      <c r="G506" s="84" t="b">
        <v>0</v>
      </c>
    </row>
    <row r="507" spans="1:7" ht="15">
      <c r="A507" s="84" t="s">
        <v>2580</v>
      </c>
      <c r="B507" s="84">
        <v>9</v>
      </c>
      <c r="C507" s="123">
        <v>0.005128478375632939</v>
      </c>
      <c r="D507" s="84" t="s">
        <v>2165</v>
      </c>
      <c r="E507" s="84" t="b">
        <v>0</v>
      </c>
      <c r="F507" s="84" t="b">
        <v>0</v>
      </c>
      <c r="G507" s="84" t="b">
        <v>0</v>
      </c>
    </row>
    <row r="508" spans="1:7" ht="15">
      <c r="A508" s="84" t="s">
        <v>2270</v>
      </c>
      <c r="B508" s="84">
        <v>9</v>
      </c>
      <c r="C508" s="123">
        <v>0.005128478375632939</v>
      </c>
      <c r="D508" s="84" t="s">
        <v>2165</v>
      </c>
      <c r="E508" s="84" t="b">
        <v>0</v>
      </c>
      <c r="F508" s="84" t="b">
        <v>0</v>
      </c>
      <c r="G508" s="84" t="b">
        <v>0</v>
      </c>
    </row>
    <row r="509" spans="1:7" ht="15">
      <c r="A509" s="84" t="s">
        <v>2272</v>
      </c>
      <c r="B509" s="84">
        <v>8</v>
      </c>
      <c r="C509" s="123">
        <v>0.004750409478549255</v>
      </c>
      <c r="D509" s="84" t="s">
        <v>2165</v>
      </c>
      <c r="E509" s="84" t="b">
        <v>0</v>
      </c>
      <c r="F509" s="84" t="b">
        <v>0</v>
      </c>
      <c r="G509" s="84" t="b">
        <v>0</v>
      </c>
    </row>
    <row r="510" spans="1:7" ht="15">
      <c r="A510" s="84" t="s">
        <v>2600</v>
      </c>
      <c r="B510" s="84">
        <v>8</v>
      </c>
      <c r="C510" s="123">
        <v>0.004750409478549255</v>
      </c>
      <c r="D510" s="84" t="s">
        <v>2165</v>
      </c>
      <c r="E510" s="84" t="b">
        <v>0</v>
      </c>
      <c r="F510" s="84" t="b">
        <v>0</v>
      </c>
      <c r="G510" s="84" t="b">
        <v>0</v>
      </c>
    </row>
    <row r="511" spans="1:7" ht="15">
      <c r="A511" s="84" t="s">
        <v>2574</v>
      </c>
      <c r="B511" s="84">
        <v>8</v>
      </c>
      <c r="C511" s="123">
        <v>0.004750409478549255</v>
      </c>
      <c r="D511" s="84" t="s">
        <v>2165</v>
      </c>
      <c r="E511" s="84" t="b">
        <v>0</v>
      </c>
      <c r="F511" s="84" t="b">
        <v>0</v>
      </c>
      <c r="G511" s="84" t="b">
        <v>0</v>
      </c>
    </row>
    <row r="512" spans="1:7" ht="15">
      <c r="A512" s="84" t="s">
        <v>2577</v>
      </c>
      <c r="B512" s="84">
        <v>8</v>
      </c>
      <c r="C512" s="123">
        <v>0.004750409478549255</v>
      </c>
      <c r="D512" s="84" t="s">
        <v>2165</v>
      </c>
      <c r="E512" s="84" t="b">
        <v>0</v>
      </c>
      <c r="F512" s="84" t="b">
        <v>0</v>
      </c>
      <c r="G512" s="84" t="b">
        <v>0</v>
      </c>
    </row>
    <row r="513" spans="1:7" ht="15">
      <c r="A513" s="84" t="s">
        <v>2582</v>
      </c>
      <c r="B513" s="84">
        <v>8</v>
      </c>
      <c r="C513" s="123">
        <v>0.004750409478549255</v>
      </c>
      <c r="D513" s="84" t="s">
        <v>2165</v>
      </c>
      <c r="E513" s="84" t="b">
        <v>0</v>
      </c>
      <c r="F513" s="84" t="b">
        <v>0</v>
      </c>
      <c r="G513" s="84" t="b">
        <v>0</v>
      </c>
    </row>
    <row r="514" spans="1:7" ht="15">
      <c r="A514" s="84" t="s">
        <v>2567</v>
      </c>
      <c r="B514" s="84">
        <v>8</v>
      </c>
      <c r="C514" s="123">
        <v>0.004750409478549255</v>
      </c>
      <c r="D514" s="84" t="s">
        <v>2165</v>
      </c>
      <c r="E514" s="84" t="b">
        <v>0</v>
      </c>
      <c r="F514" s="84" t="b">
        <v>0</v>
      </c>
      <c r="G514" s="84" t="b">
        <v>0</v>
      </c>
    </row>
    <row r="515" spans="1:7" ht="15">
      <c r="A515" s="84" t="s">
        <v>2617</v>
      </c>
      <c r="B515" s="84">
        <v>8</v>
      </c>
      <c r="C515" s="123">
        <v>0.005218783373988056</v>
      </c>
      <c r="D515" s="84" t="s">
        <v>2165</v>
      </c>
      <c r="E515" s="84" t="b">
        <v>0</v>
      </c>
      <c r="F515" s="84" t="b">
        <v>0</v>
      </c>
      <c r="G515" s="84" t="b">
        <v>0</v>
      </c>
    </row>
    <row r="516" spans="1:7" ht="15">
      <c r="A516" s="84" t="s">
        <v>2288</v>
      </c>
      <c r="B516" s="84">
        <v>8</v>
      </c>
      <c r="C516" s="123">
        <v>0.0049678113416333665</v>
      </c>
      <c r="D516" s="84" t="s">
        <v>2165</v>
      </c>
      <c r="E516" s="84" t="b">
        <v>0</v>
      </c>
      <c r="F516" s="84" t="b">
        <v>0</v>
      </c>
      <c r="G516" s="84" t="b">
        <v>0</v>
      </c>
    </row>
    <row r="517" spans="1:7" ht="15">
      <c r="A517" s="84" t="s">
        <v>2618</v>
      </c>
      <c r="B517" s="84">
        <v>8</v>
      </c>
      <c r="C517" s="123">
        <v>0.005218783373988056</v>
      </c>
      <c r="D517" s="84" t="s">
        <v>2165</v>
      </c>
      <c r="E517" s="84" t="b">
        <v>0</v>
      </c>
      <c r="F517" s="84" t="b">
        <v>0</v>
      </c>
      <c r="G517" s="84" t="b">
        <v>0</v>
      </c>
    </row>
    <row r="518" spans="1:7" ht="15">
      <c r="A518" s="84" t="s">
        <v>2599</v>
      </c>
      <c r="B518" s="84">
        <v>8</v>
      </c>
      <c r="C518" s="123">
        <v>0.005878919302969053</v>
      </c>
      <c r="D518" s="84" t="s">
        <v>2165</v>
      </c>
      <c r="E518" s="84" t="b">
        <v>0</v>
      </c>
      <c r="F518" s="84" t="b">
        <v>0</v>
      </c>
      <c r="G518" s="84" t="b">
        <v>0</v>
      </c>
    </row>
    <row r="519" spans="1:7" ht="15">
      <c r="A519" s="84" t="s">
        <v>240</v>
      </c>
      <c r="B519" s="84">
        <v>8</v>
      </c>
      <c r="C519" s="123">
        <v>0.0049678113416333665</v>
      </c>
      <c r="D519" s="84" t="s">
        <v>2165</v>
      </c>
      <c r="E519" s="84" t="b">
        <v>0</v>
      </c>
      <c r="F519" s="84" t="b">
        <v>0</v>
      </c>
      <c r="G519" s="84" t="b">
        <v>0</v>
      </c>
    </row>
    <row r="520" spans="1:7" ht="15">
      <c r="A520" s="84" t="s">
        <v>2273</v>
      </c>
      <c r="B520" s="84">
        <v>7</v>
      </c>
      <c r="C520" s="123">
        <v>0.004346834923929195</v>
      </c>
      <c r="D520" s="84" t="s">
        <v>2165</v>
      </c>
      <c r="E520" s="84" t="b">
        <v>0</v>
      </c>
      <c r="F520" s="84" t="b">
        <v>0</v>
      </c>
      <c r="G520" s="84" t="b">
        <v>0</v>
      </c>
    </row>
    <row r="521" spans="1:7" ht="15">
      <c r="A521" s="84" t="s">
        <v>2581</v>
      </c>
      <c r="B521" s="84">
        <v>7</v>
      </c>
      <c r="C521" s="123">
        <v>0.004346834923929195</v>
      </c>
      <c r="D521" s="84" t="s">
        <v>2165</v>
      </c>
      <c r="E521" s="84" t="b">
        <v>0</v>
      </c>
      <c r="F521" s="84" t="b">
        <v>0</v>
      </c>
      <c r="G521" s="84" t="b">
        <v>0</v>
      </c>
    </row>
    <row r="522" spans="1:7" ht="15">
      <c r="A522" s="84" t="s">
        <v>2622</v>
      </c>
      <c r="B522" s="84">
        <v>7</v>
      </c>
      <c r="C522" s="123">
        <v>0.0048261677494904264</v>
      </c>
      <c r="D522" s="84" t="s">
        <v>2165</v>
      </c>
      <c r="E522" s="84" t="b">
        <v>0</v>
      </c>
      <c r="F522" s="84" t="b">
        <v>0</v>
      </c>
      <c r="G522" s="84" t="b">
        <v>0</v>
      </c>
    </row>
    <row r="523" spans="1:7" ht="15">
      <c r="A523" s="84" t="s">
        <v>2586</v>
      </c>
      <c r="B523" s="84">
        <v>7</v>
      </c>
      <c r="C523" s="123">
        <v>0.004346834923929195</v>
      </c>
      <c r="D523" s="84" t="s">
        <v>2165</v>
      </c>
      <c r="E523" s="84" t="b">
        <v>0</v>
      </c>
      <c r="F523" s="84" t="b">
        <v>0</v>
      </c>
      <c r="G523" s="84" t="b">
        <v>0</v>
      </c>
    </row>
    <row r="524" spans="1:7" ht="15">
      <c r="A524" s="84" t="s">
        <v>2608</v>
      </c>
      <c r="B524" s="84">
        <v>7</v>
      </c>
      <c r="C524" s="123">
        <v>0.004346834923929195</v>
      </c>
      <c r="D524" s="84" t="s">
        <v>2165</v>
      </c>
      <c r="E524" s="84" t="b">
        <v>0</v>
      </c>
      <c r="F524" s="84" t="b">
        <v>0</v>
      </c>
      <c r="G524" s="84" t="b">
        <v>0</v>
      </c>
    </row>
    <row r="525" spans="1:7" ht="15">
      <c r="A525" s="84" t="s">
        <v>261</v>
      </c>
      <c r="B525" s="84">
        <v>7</v>
      </c>
      <c r="C525" s="123">
        <v>0.004346834923929195</v>
      </c>
      <c r="D525" s="84" t="s">
        <v>2165</v>
      </c>
      <c r="E525" s="84" t="b">
        <v>0</v>
      </c>
      <c r="F525" s="84" t="b">
        <v>0</v>
      </c>
      <c r="G525" s="84" t="b">
        <v>0</v>
      </c>
    </row>
    <row r="526" spans="1:7" ht="15">
      <c r="A526" s="84" t="s">
        <v>2571</v>
      </c>
      <c r="B526" s="84">
        <v>6</v>
      </c>
      <c r="C526" s="123">
        <v>0.003914087530491042</v>
      </c>
      <c r="D526" s="84" t="s">
        <v>2165</v>
      </c>
      <c r="E526" s="84" t="b">
        <v>0</v>
      </c>
      <c r="F526" s="84" t="b">
        <v>0</v>
      </c>
      <c r="G526" s="84" t="b">
        <v>0</v>
      </c>
    </row>
    <row r="527" spans="1:7" ht="15">
      <c r="A527" s="84" t="s">
        <v>2587</v>
      </c>
      <c r="B527" s="84">
        <v>6</v>
      </c>
      <c r="C527" s="123">
        <v>0.003914087530491042</v>
      </c>
      <c r="D527" s="84" t="s">
        <v>2165</v>
      </c>
      <c r="E527" s="84" t="b">
        <v>0</v>
      </c>
      <c r="F527" s="84" t="b">
        <v>0</v>
      </c>
      <c r="G527" s="84" t="b">
        <v>0</v>
      </c>
    </row>
    <row r="528" spans="1:7" ht="15">
      <c r="A528" s="84" t="s">
        <v>2588</v>
      </c>
      <c r="B528" s="84">
        <v>6</v>
      </c>
      <c r="C528" s="123">
        <v>0.003914087530491042</v>
      </c>
      <c r="D528" s="84" t="s">
        <v>2165</v>
      </c>
      <c r="E528" s="84" t="b">
        <v>0</v>
      </c>
      <c r="F528" s="84" t="b">
        <v>0</v>
      </c>
      <c r="G528" s="84" t="b">
        <v>0</v>
      </c>
    </row>
    <row r="529" spans="1:7" ht="15">
      <c r="A529" s="84" t="s">
        <v>2591</v>
      </c>
      <c r="B529" s="84">
        <v>6</v>
      </c>
      <c r="C529" s="123">
        <v>0.003914087530491042</v>
      </c>
      <c r="D529" s="84" t="s">
        <v>2165</v>
      </c>
      <c r="E529" s="84" t="b">
        <v>0</v>
      </c>
      <c r="F529" s="84" t="b">
        <v>0</v>
      </c>
      <c r="G529" s="84" t="b">
        <v>0</v>
      </c>
    </row>
    <row r="530" spans="1:7" ht="15">
      <c r="A530" s="84" t="s">
        <v>2592</v>
      </c>
      <c r="B530" s="84">
        <v>6</v>
      </c>
      <c r="C530" s="123">
        <v>0.003914087530491042</v>
      </c>
      <c r="D530" s="84" t="s">
        <v>2165</v>
      </c>
      <c r="E530" s="84" t="b">
        <v>0</v>
      </c>
      <c r="F530" s="84" t="b">
        <v>0</v>
      </c>
      <c r="G530" s="84" t="b">
        <v>0</v>
      </c>
    </row>
    <row r="531" spans="1:7" ht="15">
      <c r="A531" s="84" t="s">
        <v>2583</v>
      </c>
      <c r="B531" s="84">
        <v>6</v>
      </c>
      <c r="C531" s="123">
        <v>0.003914087530491042</v>
      </c>
      <c r="D531" s="84" t="s">
        <v>2165</v>
      </c>
      <c r="E531" s="84" t="b">
        <v>0</v>
      </c>
      <c r="F531" s="84" t="b">
        <v>0</v>
      </c>
      <c r="G531" s="84" t="b">
        <v>0</v>
      </c>
    </row>
    <row r="532" spans="1:7" ht="15">
      <c r="A532" s="84" t="s">
        <v>2631</v>
      </c>
      <c r="B532" s="84">
        <v>6</v>
      </c>
      <c r="C532" s="123">
        <v>0.00440918947722679</v>
      </c>
      <c r="D532" s="84" t="s">
        <v>2165</v>
      </c>
      <c r="E532" s="84" t="b">
        <v>0</v>
      </c>
      <c r="F532" s="84" t="b">
        <v>0</v>
      </c>
      <c r="G532" s="84" t="b">
        <v>0</v>
      </c>
    </row>
    <row r="533" spans="1:7" ht="15">
      <c r="A533" s="84" t="s">
        <v>2636</v>
      </c>
      <c r="B533" s="84">
        <v>6</v>
      </c>
      <c r="C533" s="123">
        <v>0.003914087530491042</v>
      </c>
      <c r="D533" s="84" t="s">
        <v>2165</v>
      </c>
      <c r="E533" s="84" t="b">
        <v>0</v>
      </c>
      <c r="F533" s="84" t="b">
        <v>0</v>
      </c>
      <c r="G533" s="84" t="b">
        <v>0</v>
      </c>
    </row>
    <row r="534" spans="1:7" ht="15">
      <c r="A534" s="84" t="s">
        <v>2284</v>
      </c>
      <c r="B534" s="84">
        <v>6</v>
      </c>
      <c r="C534" s="123">
        <v>0.003914087530491042</v>
      </c>
      <c r="D534" s="84" t="s">
        <v>2165</v>
      </c>
      <c r="E534" s="84" t="b">
        <v>0</v>
      </c>
      <c r="F534" s="84" t="b">
        <v>0</v>
      </c>
      <c r="G534" s="84" t="b">
        <v>0</v>
      </c>
    </row>
    <row r="535" spans="1:7" ht="15">
      <c r="A535" s="84" t="s">
        <v>2632</v>
      </c>
      <c r="B535" s="84">
        <v>6</v>
      </c>
      <c r="C535" s="123">
        <v>0.004136715213848937</v>
      </c>
      <c r="D535" s="84" t="s">
        <v>2165</v>
      </c>
      <c r="E535" s="84" t="b">
        <v>0</v>
      </c>
      <c r="F535" s="84" t="b">
        <v>0</v>
      </c>
      <c r="G535" s="84" t="b">
        <v>0</v>
      </c>
    </row>
    <row r="536" spans="1:7" ht="15">
      <c r="A536" s="84" t="s">
        <v>2620</v>
      </c>
      <c r="B536" s="84">
        <v>6</v>
      </c>
      <c r="C536" s="123">
        <v>0.003914087530491042</v>
      </c>
      <c r="D536" s="84" t="s">
        <v>2165</v>
      </c>
      <c r="E536" s="84" t="b">
        <v>0</v>
      </c>
      <c r="F536" s="84" t="b">
        <v>0</v>
      </c>
      <c r="G536" s="84" t="b">
        <v>0</v>
      </c>
    </row>
    <row r="537" spans="1:7" ht="15">
      <c r="A537" s="84" t="s">
        <v>2635</v>
      </c>
      <c r="B537" s="84">
        <v>6</v>
      </c>
      <c r="C537" s="123">
        <v>0.004136715213848937</v>
      </c>
      <c r="D537" s="84" t="s">
        <v>2165</v>
      </c>
      <c r="E537" s="84" t="b">
        <v>0</v>
      </c>
      <c r="F537" s="84" t="b">
        <v>0</v>
      </c>
      <c r="G537" s="84" t="b">
        <v>0</v>
      </c>
    </row>
    <row r="538" spans="1:7" ht="15">
      <c r="A538" s="84" t="s">
        <v>2644</v>
      </c>
      <c r="B538" s="84">
        <v>6</v>
      </c>
      <c r="C538" s="123">
        <v>0.00476046989880589</v>
      </c>
      <c r="D538" s="84" t="s">
        <v>2165</v>
      </c>
      <c r="E538" s="84" t="b">
        <v>0</v>
      </c>
      <c r="F538" s="84" t="b">
        <v>0</v>
      </c>
      <c r="G538" s="84" t="b">
        <v>0</v>
      </c>
    </row>
    <row r="539" spans="1:7" ht="15">
      <c r="A539" s="84" t="s">
        <v>2645</v>
      </c>
      <c r="B539" s="84">
        <v>6</v>
      </c>
      <c r="C539" s="123">
        <v>0.00476046989880589</v>
      </c>
      <c r="D539" s="84" t="s">
        <v>2165</v>
      </c>
      <c r="E539" s="84" t="b">
        <v>0</v>
      </c>
      <c r="F539" s="84" t="b">
        <v>0</v>
      </c>
      <c r="G539" s="84" t="b">
        <v>0</v>
      </c>
    </row>
    <row r="540" spans="1:7" ht="15">
      <c r="A540" s="84" t="s">
        <v>2565</v>
      </c>
      <c r="B540" s="84">
        <v>6</v>
      </c>
      <c r="C540" s="123">
        <v>0.003914087530491042</v>
      </c>
      <c r="D540" s="84" t="s">
        <v>2165</v>
      </c>
      <c r="E540" s="84" t="b">
        <v>0</v>
      </c>
      <c r="F540" s="84" t="b">
        <v>0</v>
      </c>
      <c r="G540" s="84" t="b">
        <v>0</v>
      </c>
    </row>
    <row r="541" spans="1:7" ht="15">
      <c r="A541" s="84" t="s">
        <v>2633</v>
      </c>
      <c r="B541" s="84">
        <v>6</v>
      </c>
      <c r="C541" s="123">
        <v>0.00440918947722679</v>
      </c>
      <c r="D541" s="84" t="s">
        <v>2165</v>
      </c>
      <c r="E541" s="84" t="b">
        <v>0</v>
      </c>
      <c r="F541" s="84" t="b">
        <v>0</v>
      </c>
      <c r="G541" s="84" t="b">
        <v>0</v>
      </c>
    </row>
    <row r="542" spans="1:7" ht="15">
      <c r="A542" s="84" t="s">
        <v>2634</v>
      </c>
      <c r="B542" s="84">
        <v>6</v>
      </c>
      <c r="C542" s="123">
        <v>0.00440918947722679</v>
      </c>
      <c r="D542" s="84" t="s">
        <v>2165</v>
      </c>
      <c r="E542" s="84" t="b">
        <v>0</v>
      </c>
      <c r="F542" s="84" t="b">
        <v>0</v>
      </c>
      <c r="G542" s="84" t="b">
        <v>0</v>
      </c>
    </row>
    <row r="543" spans="1:7" ht="15">
      <c r="A543" s="84" t="s">
        <v>265</v>
      </c>
      <c r="B543" s="84">
        <v>6</v>
      </c>
      <c r="C543" s="123">
        <v>0.004136715213848937</v>
      </c>
      <c r="D543" s="84" t="s">
        <v>2165</v>
      </c>
      <c r="E543" s="84" t="b">
        <v>0</v>
      </c>
      <c r="F543" s="84" t="b">
        <v>0</v>
      </c>
      <c r="G543" s="84" t="b">
        <v>0</v>
      </c>
    </row>
    <row r="544" spans="1:7" ht="15">
      <c r="A544" s="84" t="s">
        <v>2613</v>
      </c>
      <c r="B544" s="84">
        <v>6</v>
      </c>
      <c r="C544" s="123">
        <v>0.00476046989880589</v>
      </c>
      <c r="D544" s="84" t="s">
        <v>2165</v>
      </c>
      <c r="E544" s="84" t="b">
        <v>0</v>
      </c>
      <c r="F544" s="84" t="b">
        <v>0</v>
      </c>
      <c r="G544" s="84" t="b">
        <v>0</v>
      </c>
    </row>
    <row r="545" spans="1:7" ht="15">
      <c r="A545" s="84" t="s">
        <v>2279</v>
      </c>
      <c r="B545" s="84">
        <v>5</v>
      </c>
      <c r="C545" s="123">
        <v>0.003447262678207447</v>
      </c>
      <c r="D545" s="84" t="s">
        <v>2165</v>
      </c>
      <c r="E545" s="84" t="b">
        <v>0</v>
      </c>
      <c r="F545" s="84" t="b">
        <v>0</v>
      </c>
      <c r="G545" s="84" t="b">
        <v>0</v>
      </c>
    </row>
    <row r="546" spans="1:7" ht="15">
      <c r="A546" s="84" t="s">
        <v>2280</v>
      </c>
      <c r="B546" s="84">
        <v>5</v>
      </c>
      <c r="C546" s="123">
        <v>0.003447262678207447</v>
      </c>
      <c r="D546" s="84" t="s">
        <v>2165</v>
      </c>
      <c r="E546" s="84" t="b">
        <v>0</v>
      </c>
      <c r="F546" s="84" t="b">
        <v>0</v>
      </c>
      <c r="G546" s="84" t="b">
        <v>0</v>
      </c>
    </row>
    <row r="547" spans="1:7" ht="15">
      <c r="A547" s="84" t="s">
        <v>2650</v>
      </c>
      <c r="B547" s="84">
        <v>5</v>
      </c>
      <c r="C547" s="123">
        <v>0.003447262678207447</v>
      </c>
      <c r="D547" s="84" t="s">
        <v>2165</v>
      </c>
      <c r="E547" s="84" t="b">
        <v>0</v>
      </c>
      <c r="F547" s="84" t="b">
        <v>0</v>
      </c>
      <c r="G547" s="84" t="b">
        <v>0</v>
      </c>
    </row>
    <row r="548" spans="1:7" ht="15">
      <c r="A548" s="84" t="s">
        <v>2658</v>
      </c>
      <c r="B548" s="84">
        <v>5</v>
      </c>
      <c r="C548" s="123">
        <v>0.003447262678207447</v>
      </c>
      <c r="D548" s="84" t="s">
        <v>2165</v>
      </c>
      <c r="E548" s="84" t="b">
        <v>0</v>
      </c>
      <c r="F548" s="84" t="b">
        <v>0</v>
      </c>
      <c r="G548" s="84" t="b">
        <v>0</v>
      </c>
    </row>
    <row r="549" spans="1:7" ht="15">
      <c r="A549" s="84" t="s">
        <v>2630</v>
      </c>
      <c r="B549" s="84">
        <v>5</v>
      </c>
      <c r="C549" s="123">
        <v>0.003447262678207447</v>
      </c>
      <c r="D549" s="84" t="s">
        <v>2165</v>
      </c>
      <c r="E549" s="84" t="b">
        <v>0</v>
      </c>
      <c r="F549" s="84" t="b">
        <v>0</v>
      </c>
      <c r="G549" s="84" t="b">
        <v>0</v>
      </c>
    </row>
    <row r="550" spans="1:7" ht="15">
      <c r="A550" s="84" t="s">
        <v>2651</v>
      </c>
      <c r="B550" s="84">
        <v>5</v>
      </c>
      <c r="C550" s="123">
        <v>0.003447262678207447</v>
      </c>
      <c r="D550" s="84" t="s">
        <v>2165</v>
      </c>
      <c r="E550" s="84" t="b">
        <v>0</v>
      </c>
      <c r="F550" s="84" t="b">
        <v>0</v>
      </c>
      <c r="G550" s="84" t="b">
        <v>0</v>
      </c>
    </row>
    <row r="551" spans="1:7" ht="15">
      <c r="A551" s="84" t="s">
        <v>2653</v>
      </c>
      <c r="B551" s="84">
        <v>5</v>
      </c>
      <c r="C551" s="123">
        <v>0.003447262678207447</v>
      </c>
      <c r="D551" s="84" t="s">
        <v>2165</v>
      </c>
      <c r="E551" s="84" t="b">
        <v>0</v>
      </c>
      <c r="F551" s="84" t="b">
        <v>0</v>
      </c>
      <c r="G551" s="84" t="b">
        <v>0</v>
      </c>
    </row>
    <row r="552" spans="1:7" ht="15">
      <c r="A552" s="84" t="s">
        <v>2598</v>
      </c>
      <c r="B552" s="84">
        <v>5</v>
      </c>
      <c r="C552" s="123">
        <v>0.003967058249004908</v>
      </c>
      <c r="D552" s="84" t="s">
        <v>2165</v>
      </c>
      <c r="E552" s="84" t="b">
        <v>0</v>
      </c>
      <c r="F552" s="84" t="b">
        <v>0</v>
      </c>
      <c r="G552" s="84" t="b">
        <v>0</v>
      </c>
    </row>
    <row r="553" spans="1:7" ht="15">
      <c r="A553" s="84" t="s">
        <v>2578</v>
      </c>
      <c r="B553" s="84">
        <v>5</v>
      </c>
      <c r="C553" s="123">
        <v>0.003447262678207447</v>
      </c>
      <c r="D553" s="84" t="s">
        <v>2165</v>
      </c>
      <c r="E553" s="84" t="b">
        <v>0</v>
      </c>
      <c r="F553" s="84" t="b">
        <v>0</v>
      </c>
      <c r="G553" s="84" t="b">
        <v>0</v>
      </c>
    </row>
    <row r="554" spans="1:7" ht="15">
      <c r="A554" s="84" t="s">
        <v>251</v>
      </c>
      <c r="B554" s="84">
        <v>5</v>
      </c>
      <c r="C554" s="123">
        <v>0.003447262678207447</v>
      </c>
      <c r="D554" s="84" t="s">
        <v>2165</v>
      </c>
      <c r="E554" s="84" t="b">
        <v>0</v>
      </c>
      <c r="F554" s="84" t="b">
        <v>0</v>
      </c>
      <c r="G554" s="84" t="b">
        <v>0</v>
      </c>
    </row>
    <row r="555" spans="1:7" ht="15">
      <c r="A555" s="84" t="s">
        <v>250</v>
      </c>
      <c r="B555" s="84">
        <v>5</v>
      </c>
      <c r="C555" s="123">
        <v>0.003447262678207447</v>
      </c>
      <c r="D555" s="84" t="s">
        <v>2165</v>
      </c>
      <c r="E555" s="84" t="b">
        <v>0</v>
      </c>
      <c r="F555" s="84" t="b">
        <v>0</v>
      </c>
      <c r="G555" s="84" t="b">
        <v>0</v>
      </c>
    </row>
    <row r="556" spans="1:7" ht="15">
      <c r="A556" s="84" t="s">
        <v>2601</v>
      </c>
      <c r="B556" s="84">
        <v>5</v>
      </c>
      <c r="C556" s="123">
        <v>0.003447262678207447</v>
      </c>
      <c r="D556" s="84" t="s">
        <v>2165</v>
      </c>
      <c r="E556" s="84" t="b">
        <v>0</v>
      </c>
      <c r="F556" s="84" t="b">
        <v>0</v>
      </c>
      <c r="G556" s="84" t="b">
        <v>0</v>
      </c>
    </row>
    <row r="557" spans="1:7" ht="15">
      <c r="A557" s="84" t="s">
        <v>2602</v>
      </c>
      <c r="B557" s="84">
        <v>5</v>
      </c>
      <c r="C557" s="123">
        <v>0.003447262678207447</v>
      </c>
      <c r="D557" s="84" t="s">
        <v>2165</v>
      </c>
      <c r="E557" s="84" t="b">
        <v>0</v>
      </c>
      <c r="F557" s="84" t="b">
        <v>0</v>
      </c>
      <c r="G557" s="84" t="b">
        <v>0</v>
      </c>
    </row>
    <row r="558" spans="1:7" ht="15">
      <c r="A558" s="84" t="s">
        <v>2603</v>
      </c>
      <c r="B558" s="84">
        <v>5</v>
      </c>
      <c r="C558" s="123">
        <v>0.003447262678207447</v>
      </c>
      <c r="D558" s="84" t="s">
        <v>2165</v>
      </c>
      <c r="E558" s="84" t="b">
        <v>0</v>
      </c>
      <c r="F558" s="84" t="b">
        <v>0</v>
      </c>
      <c r="G558" s="84" t="b">
        <v>0</v>
      </c>
    </row>
    <row r="559" spans="1:7" ht="15">
      <c r="A559" s="84" t="s">
        <v>2604</v>
      </c>
      <c r="B559" s="84">
        <v>5</v>
      </c>
      <c r="C559" s="123">
        <v>0.003447262678207447</v>
      </c>
      <c r="D559" s="84" t="s">
        <v>2165</v>
      </c>
      <c r="E559" s="84" t="b">
        <v>0</v>
      </c>
      <c r="F559" s="84" t="b">
        <v>0</v>
      </c>
      <c r="G559" s="84" t="b">
        <v>0</v>
      </c>
    </row>
    <row r="560" spans="1:7" ht="15">
      <c r="A560" s="84" t="s">
        <v>2217</v>
      </c>
      <c r="B560" s="84">
        <v>5</v>
      </c>
      <c r="C560" s="123">
        <v>0.003447262678207447</v>
      </c>
      <c r="D560" s="84" t="s">
        <v>2165</v>
      </c>
      <c r="E560" s="84" t="b">
        <v>0</v>
      </c>
      <c r="F560" s="84" t="b">
        <v>0</v>
      </c>
      <c r="G560" s="84" t="b">
        <v>0</v>
      </c>
    </row>
    <row r="561" spans="1:7" ht="15">
      <c r="A561" s="84" t="s">
        <v>273</v>
      </c>
      <c r="B561" s="84">
        <v>5</v>
      </c>
      <c r="C561" s="123">
        <v>0.003447262678207447</v>
      </c>
      <c r="D561" s="84" t="s">
        <v>2165</v>
      </c>
      <c r="E561" s="84" t="b">
        <v>0</v>
      </c>
      <c r="F561" s="84" t="b">
        <v>0</v>
      </c>
      <c r="G561" s="84" t="b">
        <v>0</v>
      </c>
    </row>
    <row r="562" spans="1:7" ht="15">
      <c r="A562" s="84" t="s">
        <v>2621</v>
      </c>
      <c r="B562" s="84">
        <v>5</v>
      </c>
      <c r="C562" s="123">
        <v>0.003447262678207447</v>
      </c>
      <c r="D562" s="84" t="s">
        <v>2165</v>
      </c>
      <c r="E562" s="84" t="b">
        <v>0</v>
      </c>
      <c r="F562" s="84" t="b">
        <v>0</v>
      </c>
      <c r="G562" s="84" t="b">
        <v>0</v>
      </c>
    </row>
    <row r="563" spans="1:7" ht="15">
      <c r="A563" s="84" t="s">
        <v>280</v>
      </c>
      <c r="B563" s="84">
        <v>5</v>
      </c>
      <c r="C563" s="123">
        <v>0.003447262678207447</v>
      </c>
      <c r="D563" s="84" t="s">
        <v>2165</v>
      </c>
      <c r="E563" s="84" t="b">
        <v>0</v>
      </c>
      <c r="F563" s="84" t="b">
        <v>0</v>
      </c>
      <c r="G563" s="84" t="b">
        <v>0</v>
      </c>
    </row>
    <row r="564" spans="1:7" ht="15">
      <c r="A564" s="84" t="s">
        <v>2595</v>
      </c>
      <c r="B564" s="84">
        <v>5</v>
      </c>
      <c r="C564" s="123">
        <v>0.003674324564355658</v>
      </c>
      <c r="D564" s="84" t="s">
        <v>2165</v>
      </c>
      <c r="E564" s="84" t="b">
        <v>0</v>
      </c>
      <c r="F564" s="84" t="b">
        <v>0</v>
      </c>
      <c r="G564" s="84" t="b">
        <v>0</v>
      </c>
    </row>
    <row r="565" spans="1:7" ht="15">
      <c r="A565" s="84" t="s">
        <v>278</v>
      </c>
      <c r="B565" s="84">
        <v>5</v>
      </c>
      <c r="C565" s="123">
        <v>0.003674324564355658</v>
      </c>
      <c r="D565" s="84" t="s">
        <v>2165</v>
      </c>
      <c r="E565" s="84" t="b">
        <v>0</v>
      </c>
      <c r="F565" s="84" t="b">
        <v>0</v>
      </c>
      <c r="G565" s="84" t="b">
        <v>0</v>
      </c>
    </row>
    <row r="566" spans="1:7" ht="15">
      <c r="A566" s="84" t="s">
        <v>2589</v>
      </c>
      <c r="B566" s="84">
        <v>5</v>
      </c>
      <c r="C566" s="123">
        <v>0.003447262678207447</v>
      </c>
      <c r="D566" s="84" t="s">
        <v>2165</v>
      </c>
      <c r="E566" s="84" t="b">
        <v>0</v>
      </c>
      <c r="F566" s="84" t="b">
        <v>0</v>
      </c>
      <c r="G566" s="84" t="b">
        <v>0</v>
      </c>
    </row>
    <row r="567" spans="1:7" ht="15">
      <c r="A567" s="84" t="s">
        <v>2619</v>
      </c>
      <c r="B567" s="84">
        <v>5</v>
      </c>
      <c r="C567" s="123">
        <v>0.003967058249004908</v>
      </c>
      <c r="D567" s="84" t="s">
        <v>2165</v>
      </c>
      <c r="E567" s="84" t="b">
        <v>0</v>
      </c>
      <c r="F567" s="84" t="b">
        <v>0</v>
      </c>
      <c r="G567" s="84" t="b">
        <v>0</v>
      </c>
    </row>
    <row r="568" spans="1:7" ht="15">
      <c r="A568" s="84" t="s">
        <v>2607</v>
      </c>
      <c r="B568" s="84">
        <v>5</v>
      </c>
      <c r="C568" s="123">
        <v>0.003447262678207447</v>
      </c>
      <c r="D568" s="84" t="s">
        <v>2165</v>
      </c>
      <c r="E568" s="84" t="b">
        <v>0</v>
      </c>
      <c r="F568" s="84" t="b">
        <v>0</v>
      </c>
      <c r="G568" s="84" t="b">
        <v>0</v>
      </c>
    </row>
    <row r="569" spans="1:7" ht="15">
      <c r="A569" s="84" t="s">
        <v>2573</v>
      </c>
      <c r="B569" s="84">
        <v>4</v>
      </c>
      <c r="C569" s="123">
        <v>0.0029394596514845267</v>
      </c>
      <c r="D569" s="84" t="s">
        <v>2165</v>
      </c>
      <c r="E569" s="84" t="b">
        <v>0</v>
      </c>
      <c r="F569" s="84" t="b">
        <v>0</v>
      </c>
      <c r="G569" s="84" t="b">
        <v>0</v>
      </c>
    </row>
    <row r="570" spans="1:7" ht="15">
      <c r="A570" s="84" t="s">
        <v>2694</v>
      </c>
      <c r="B570" s="84">
        <v>4</v>
      </c>
      <c r="C570" s="123">
        <v>0.0029394596514845267</v>
      </c>
      <c r="D570" s="84" t="s">
        <v>2165</v>
      </c>
      <c r="E570" s="84" t="b">
        <v>0</v>
      </c>
      <c r="F570" s="84" t="b">
        <v>0</v>
      </c>
      <c r="G570" s="84" t="b">
        <v>0</v>
      </c>
    </row>
    <row r="571" spans="1:7" ht="15">
      <c r="A571" s="84" t="s">
        <v>2664</v>
      </c>
      <c r="B571" s="84">
        <v>4</v>
      </c>
      <c r="C571" s="123">
        <v>0.0029394596514845267</v>
      </c>
      <c r="D571" s="84" t="s">
        <v>2165</v>
      </c>
      <c r="E571" s="84" t="b">
        <v>0</v>
      </c>
      <c r="F571" s="84" t="b">
        <v>0</v>
      </c>
      <c r="G571" s="84" t="b">
        <v>0</v>
      </c>
    </row>
    <row r="572" spans="1:7" ht="15">
      <c r="A572" s="84" t="s">
        <v>2703</v>
      </c>
      <c r="B572" s="84">
        <v>4</v>
      </c>
      <c r="C572" s="123">
        <v>0.0029394596514845267</v>
      </c>
      <c r="D572" s="84" t="s">
        <v>2165</v>
      </c>
      <c r="E572" s="84" t="b">
        <v>0</v>
      </c>
      <c r="F572" s="84" t="b">
        <v>0</v>
      </c>
      <c r="G572" s="84" t="b">
        <v>0</v>
      </c>
    </row>
    <row r="573" spans="1:7" ht="15">
      <c r="A573" s="84" t="s">
        <v>2700</v>
      </c>
      <c r="B573" s="84">
        <v>4</v>
      </c>
      <c r="C573" s="123">
        <v>0.0029394596514845267</v>
      </c>
      <c r="D573" s="84" t="s">
        <v>2165</v>
      </c>
      <c r="E573" s="84" t="b">
        <v>0</v>
      </c>
      <c r="F573" s="84" t="b">
        <v>0</v>
      </c>
      <c r="G573" s="84" t="b">
        <v>0</v>
      </c>
    </row>
    <row r="574" spans="1:7" ht="15">
      <c r="A574" s="84" t="s">
        <v>2701</v>
      </c>
      <c r="B574" s="84">
        <v>4</v>
      </c>
      <c r="C574" s="123">
        <v>0.0029394596514845267</v>
      </c>
      <c r="D574" s="84" t="s">
        <v>2165</v>
      </c>
      <c r="E574" s="84" t="b">
        <v>0</v>
      </c>
      <c r="F574" s="84" t="b">
        <v>0</v>
      </c>
      <c r="G574" s="84" t="b">
        <v>0</v>
      </c>
    </row>
    <row r="575" spans="1:7" ht="15">
      <c r="A575" s="84" t="s">
        <v>2702</v>
      </c>
      <c r="B575" s="84">
        <v>4</v>
      </c>
      <c r="C575" s="123">
        <v>0.0029394596514845267</v>
      </c>
      <c r="D575" s="84" t="s">
        <v>2165</v>
      </c>
      <c r="E575" s="84" t="b">
        <v>0</v>
      </c>
      <c r="F575" s="84" t="b">
        <v>0</v>
      </c>
      <c r="G575" s="84" t="b">
        <v>0</v>
      </c>
    </row>
    <row r="576" spans="1:7" ht="15">
      <c r="A576" s="84" t="s">
        <v>2698</v>
      </c>
      <c r="B576" s="84">
        <v>4</v>
      </c>
      <c r="C576" s="123">
        <v>0.0029394596514845267</v>
      </c>
      <c r="D576" s="84" t="s">
        <v>2165</v>
      </c>
      <c r="E576" s="84" t="b">
        <v>0</v>
      </c>
      <c r="F576" s="84" t="b">
        <v>0</v>
      </c>
      <c r="G576" s="84" t="b">
        <v>0</v>
      </c>
    </row>
    <row r="577" spans="1:7" ht="15">
      <c r="A577" s="84" t="s">
        <v>2704</v>
      </c>
      <c r="B577" s="84">
        <v>4</v>
      </c>
      <c r="C577" s="123">
        <v>0.0029394596514845267</v>
      </c>
      <c r="D577" s="84" t="s">
        <v>2165</v>
      </c>
      <c r="E577" s="84" t="b">
        <v>0</v>
      </c>
      <c r="F577" s="84" t="b">
        <v>0</v>
      </c>
      <c r="G577" s="84" t="b">
        <v>0</v>
      </c>
    </row>
    <row r="578" spans="1:7" ht="15">
      <c r="A578" s="84" t="s">
        <v>2695</v>
      </c>
      <c r="B578" s="84">
        <v>4</v>
      </c>
      <c r="C578" s="123">
        <v>0.0029394596514845267</v>
      </c>
      <c r="D578" s="84" t="s">
        <v>2165</v>
      </c>
      <c r="E578" s="84" t="b">
        <v>0</v>
      </c>
      <c r="F578" s="84" t="b">
        <v>0</v>
      </c>
      <c r="G578" s="84" t="b">
        <v>0</v>
      </c>
    </row>
    <row r="579" spans="1:7" ht="15">
      <c r="A579" s="84" t="s">
        <v>2696</v>
      </c>
      <c r="B579" s="84">
        <v>4</v>
      </c>
      <c r="C579" s="123">
        <v>0.0029394596514845267</v>
      </c>
      <c r="D579" s="84" t="s">
        <v>2165</v>
      </c>
      <c r="E579" s="84" t="b">
        <v>0</v>
      </c>
      <c r="F579" s="84" t="b">
        <v>0</v>
      </c>
      <c r="G579" s="84" t="b">
        <v>0</v>
      </c>
    </row>
    <row r="580" spans="1:7" ht="15">
      <c r="A580" s="84" t="s">
        <v>2697</v>
      </c>
      <c r="B580" s="84">
        <v>4</v>
      </c>
      <c r="C580" s="123">
        <v>0.0029394596514845267</v>
      </c>
      <c r="D580" s="84" t="s">
        <v>2165</v>
      </c>
      <c r="E580" s="84" t="b">
        <v>0</v>
      </c>
      <c r="F580" s="84" t="b">
        <v>0</v>
      </c>
      <c r="G580" s="84" t="b">
        <v>0</v>
      </c>
    </row>
    <row r="581" spans="1:7" ht="15">
      <c r="A581" s="84" t="s">
        <v>2699</v>
      </c>
      <c r="B581" s="84">
        <v>4</v>
      </c>
      <c r="C581" s="123">
        <v>0.0029394596514845267</v>
      </c>
      <c r="D581" s="84" t="s">
        <v>2165</v>
      </c>
      <c r="E581" s="84" t="b">
        <v>0</v>
      </c>
      <c r="F581" s="84" t="b">
        <v>0</v>
      </c>
      <c r="G581" s="84" t="b">
        <v>0</v>
      </c>
    </row>
    <row r="582" spans="1:7" ht="15">
      <c r="A582" s="84" t="s">
        <v>2610</v>
      </c>
      <c r="B582" s="84">
        <v>4</v>
      </c>
      <c r="C582" s="123">
        <v>0.0029394596514845267</v>
      </c>
      <c r="D582" s="84" t="s">
        <v>2165</v>
      </c>
      <c r="E582" s="84" t="b">
        <v>0</v>
      </c>
      <c r="F582" s="84" t="b">
        <v>0</v>
      </c>
      <c r="G582" s="84" t="b">
        <v>0</v>
      </c>
    </row>
    <row r="583" spans="1:7" ht="15">
      <c r="A583" s="84" t="s">
        <v>2611</v>
      </c>
      <c r="B583" s="84">
        <v>4</v>
      </c>
      <c r="C583" s="123">
        <v>0.0029394596514845267</v>
      </c>
      <c r="D583" s="84" t="s">
        <v>2165</v>
      </c>
      <c r="E583" s="84" t="b">
        <v>0</v>
      </c>
      <c r="F583" s="84" t="b">
        <v>0</v>
      </c>
      <c r="G583" s="84" t="b">
        <v>0</v>
      </c>
    </row>
    <row r="584" spans="1:7" ht="15">
      <c r="A584" s="84" t="s">
        <v>2612</v>
      </c>
      <c r="B584" s="84">
        <v>4</v>
      </c>
      <c r="C584" s="123">
        <v>0.0029394596514845267</v>
      </c>
      <c r="D584" s="84" t="s">
        <v>2165</v>
      </c>
      <c r="E584" s="84" t="b">
        <v>0</v>
      </c>
      <c r="F584" s="84" t="b">
        <v>0</v>
      </c>
      <c r="G584" s="84" t="b">
        <v>0</v>
      </c>
    </row>
    <row r="585" spans="1:7" ht="15">
      <c r="A585" s="84" t="s">
        <v>2294</v>
      </c>
      <c r="B585" s="84">
        <v>4</v>
      </c>
      <c r="C585" s="123">
        <v>0.0029394596514845267</v>
      </c>
      <c r="D585" s="84" t="s">
        <v>2165</v>
      </c>
      <c r="E585" s="84" t="b">
        <v>0</v>
      </c>
      <c r="F585" s="84" t="b">
        <v>0</v>
      </c>
      <c r="G585" s="84" t="b">
        <v>0</v>
      </c>
    </row>
    <row r="586" spans="1:7" ht="15">
      <c r="A586" s="84" t="s">
        <v>2292</v>
      </c>
      <c r="B586" s="84">
        <v>4</v>
      </c>
      <c r="C586" s="123">
        <v>0.0029394596514845267</v>
      </c>
      <c r="D586" s="84" t="s">
        <v>2165</v>
      </c>
      <c r="E586" s="84" t="b">
        <v>0</v>
      </c>
      <c r="F586" s="84" t="b">
        <v>0</v>
      </c>
      <c r="G586" s="84" t="b">
        <v>0</v>
      </c>
    </row>
    <row r="587" spans="1:7" ht="15">
      <c r="A587" s="84" t="s">
        <v>2673</v>
      </c>
      <c r="B587" s="84">
        <v>4</v>
      </c>
      <c r="C587" s="123">
        <v>0.0029394596514845267</v>
      </c>
      <c r="D587" s="84" t="s">
        <v>2165</v>
      </c>
      <c r="E587" s="84" t="b">
        <v>0</v>
      </c>
      <c r="F587" s="84" t="b">
        <v>0</v>
      </c>
      <c r="G587" s="84" t="b">
        <v>0</v>
      </c>
    </row>
    <row r="588" spans="1:7" ht="15">
      <c r="A588" s="84" t="s">
        <v>2674</v>
      </c>
      <c r="B588" s="84">
        <v>4</v>
      </c>
      <c r="C588" s="123">
        <v>0.0029394596514845267</v>
      </c>
      <c r="D588" s="84" t="s">
        <v>2165</v>
      </c>
      <c r="E588" s="84" t="b">
        <v>0</v>
      </c>
      <c r="F588" s="84" t="b">
        <v>0</v>
      </c>
      <c r="G588" s="84" t="b">
        <v>0</v>
      </c>
    </row>
    <row r="589" spans="1:7" ht="15">
      <c r="A589" s="84" t="s">
        <v>2224</v>
      </c>
      <c r="B589" s="84">
        <v>4</v>
      </c>
      <c r="C589" s="123">
        <v>0.0029394596514845267</v>
      </c>
      <c r="D589" s="84" t="s">
        <v>2165</v>
      </c>
      <c r="E589" s="84" t="b">
        <v>0</v>
      </c>
      <c r="F589" s="84" t="b">
        <v>0</v>
      </c>
      <c r="G589" s="84" t="b">
        <v>0</v>
      </c>
    </row>
    <row r="590" spans="1:7" ht="15">
      <c r="A590" s="84" t="s">
        <v>2670</v>
      </c>
      <c r="B590" s="84">
        <v>4</v>
      </c>
      <c r="C590" s="123">
        <v>0.0029394596514845267</v>
      </c>
      <c r="D590" s="84" t="s">
        <v>2165</v>
      </c>
      <c r="E590" s="84" t="b">
        <v>0</v>
      </c>
      <c r="F590" s="84" t="b">
        <v>0</v>
      </c>
      <c r="G590" s="84" t="b">
        <v>0</v>
      </c>
    </row>
    <row r="591" spans="1:7" ht="15">
      <c r="A591" s="84" t="s">
        <v>2268</v>
      </c>
      <c r="B591" s="84">
        <v>4</v>
      </c>
      <c r="C591" s="123">
        <v>0.0029394596514845267</v>
      </c>
      <c r="D591" s="84" t="s">
        <v>2165</v>
      </c>
      <c r="E591" s="84" t="b">
        <v>0</v>
      </c>
      <c r="F591" s="84" t="b">
        <v>0</v>
      </c>
      <c r="G591" s="84" t="b">
        <v>0</v>
      </c>
    </row>
    <row r="592" spans="1:7" ht="15">
      <c r="A592" s="84" t="s">
        <v>2575</v>
      </c>
      <c r="B592" s="84">
        <v>4</v>
      </c>
      <c r="C592" s="123">
        <v>0.0029394596514845267</v>
      </c>
      <c r="D592" s="84" t="s">
        <v>2165</v>
      </c>
      <c r="E592" s="84" t="b">
        <v>0</v>
      </c>
      <c r="F592" s="84" t="b">
        <v>0</v>
      </c>
      <c r="G592" s="84" t="b">
        <v>0</v>
      </c>
    </row>
    <row r="593" spans="1:7" ht="15">
      <c r="A593" s="84" t="s">
        <v>2661</v>
      </c>
      <c r="B593" s="84">
        <v>4</v>
      </c>
      <c r="C593" s="123">
        <v>0.0029394596514845267</v>
      </c>
      <c r="D593" s="84" t="s">
        <v>2165</v>
      </c>
      <c r="E593" s="84" t="b">
        <v>0</v>
      </c>
      <c r="F593" s="84" t="b">
        <v>0</v>
      </c>
      <c r="G593" s="84" t="b">
        <v>0</v>
      </c>
    </row>
    <row r="594" spans="1:7" ht="15">
      <c r="A594" s="84" t="s">
        <v>2637</v>
      </c>
      <c r="B594" s="84">
        <v>4</v>
      </c>
      <c r="C594" s="123">
        <v>0.0029394596514845267</v>
      </c>
      <c r="D594" s="84" t="s">
        <v>2165</v>
      </c>
      <c r="E594" s="84" t="b">
        <v>0</v>
      </c>
      <c r="F594" s="84" t="b">
        <v>0</v>
      </c>
      <c r="G594" s="84" t="b">
        <v>0</v>
      </c>
    </row>
    <row r="595" spans="1:7" ht="15">
      <c r="A595" s="84" t="s">
        <v>2638</v>
      </c>
      <c r="B595" s="84">
        <v>4</v>
      </c>
      <c r="C595" s="123">
        <v>0.0029394596514845267</v>
      </c>
      <c r="D595" s="84" t="s">
        <v>2165</v>
      </c>
      <c r="E595" s="84" t="b">
        <v>0</v>
      </c>
      <c r="F595" s="84" t="b">
        <v>0</v>
      </c>
      <c r="G595" s="84" t="b">
        <v>0</v>
      </c>
    </row>
    <row r="596" spans="1:7" ht="15">
      <c r="A596" s="84" t="s">
        <v>2639</v>
      </c>
      <c r="B596" s="84">
        <v>4</v>
      </c>
      <c r="C596" s="123">
        <v>0.0029394596514845267</v>
      </c>
      <c r="D596" s="84" t="s">
        <v>2165</v>
      </c>
      <c r="E596" s="84" t="b">
        <v>0</v>
      </c>
      <c r="F596" s="84" t="b">
        <v>0</v>
      </c>
      <c r="G596" s="84" t="b">
        <v>0</v>
      </c>
    </row>
    <row r="597" spans="1:7" ht="15">
      <c r="A597" s="84" t="s">
        <v>2640</v>
      </c>
      <c r="B597" s="84">
        <v>4</v>
      </c>
      <c r="C597" s="123">
        <v>0.0029394596514845267</v>
      </c>
      <c r="D597" s="84" t="s">
        <v>2165</v>
      </c>
      <c r="E597" s="84" t="b">
        <v>0</v>
      </c>
      <c r="F597" s="84" t="b">
        <v>0</v>
      </c>
      <c r="G597" s="84" t="b">
        <v>0</v>
      </c>
    </row>
    <row r="598" spans="1:7" ht="15">
      <c r="A598" s="84" t="s">
        <v>2641</v>
      </c>
      <c r="B598" s="84">
        <v>4</v>
      </c>
      <c r="C598" s="123">
        <v>0.0029394596514845267</v>
      </c>
      <c r="D598" s="84" t="s">
        <v>2165</v>
      </c>
      <c r="E598" s="84" t="b">
        <v>0</v>
      </c>
      <c r="F598" s="84" t="b">
        <v>0</v>
      </c>
      <c r="G598" s="84" t="b">
        <v>0</v>
      </c>
    </row>
    <row r="599" spans="1:7" ht="15">
      <c r="A599" s="84" t="s">
        <v>2642</v>
      </c>
      <c r="B599" s="84">
        <v>4</v>
      </c>
      <c r="C599" s="123">
        <v>0.0029394596514845267</v>
      </c>
      <c r="D599" s="84" t="s">
        <v>2165</v>
      </c>
      <c r="E599" s="84" t="b">
        <v>0</v>
      </c>
      <c r="F599" s="84" t="b">
        <v>0</v>
      </c>
      <c r="G599" s="84" t="b">
        <v>0</v>
      </c>
    </row>
    <row r="600" spans="1:7" ht="15">
      <c r="A600" s="84" t="s">
        <v>2643</v>
      </c>
      <c r="B600" s="84">
        <v>4</v>
      </c>
      <c r="C600" s="123">
        <v>0.0029394596514845267</v>
      </c>
      <c r="D600" s="84" t="s">
        <v>2165</v>
      </c>
      <c r="E600" s="84" t="b">
        <v>0</v>
      </c>
      <c r="F600" s="84" t="b">
        <v>0</v>
      </c>
      <c r="G600" s="84" t="b">
        <v>0</v>
      </c>
    </row>
    <row r="601" spans="1:7" ht="15">
      <c r="A601" s="84" t="s">
        <v>2678</v>
      </c>
      <c r="B601" s="84">
        <v>4</v>
      </c>
      <c r="C601" s="123">
        <v>0.0029394596514845267</v>
      </c>
      <c r="D601" s="84" t="s">
        <v>2165</v>
      </c>
      <c r="E601" s="84" t="b">
        <v>0</v>
      </c>
      <c r="F601" s="84" t="b">
        <v>0</v>
      </c>
      <c r="G601" s="84" t="b">
        <v>0</v>
      </c>
    </row>
    <row r="602" spans="1:7" ht="15">
      <c r="A602" s="84" t="s">
        <v>2679</v>
      </c>
      <c r="B602" s="84">
        <v>4</v>
      </c>
      <c r="C602" s="123">
        <v>0.0029394596514845267</v>
      </c>
      <c r="D602" s="84" t="s">
        <v>2165</v>
      </c>
      <c r="E602" s="84" t="b">
        <v>0</v>
      </c>
      <c r="F602" s="84" t="b">
        <v>0</v>
      </c>
      <c r="G602" s="84" t="b">
        <v>0</v>
      </c>
    </row>
    <row r="603" spans="1:7" ht="15">
      <c r="A603" s="84" t="s">
        <v>2680</v>
      </c>
      <c r="B603" s="84">
        <v>4</v>
      </c>
      <c r="C603" s="123">
        <v>0.0029394596514845267</v>
      </c>
      <c r="D603" s="84" t="s">
        <v>2165</v>
      </c>
      <c r="E603" s="84" t="b">
        <v>0</v>
      </c>
      <c r="F603" s="84" t="b">
        <v>0</v>
      </c>
      <c r="G603" s="84" t="b">
        <v>0</v>
      </c>
    </row>
    <row r="604" spans="1:7" ht="15">
      <c r="A604" s="84" t="s">
        <v>2667</v>
      </c>
      <c r="B604" s="84">
        <v>4</v>
      </c>
      <c r="C604" s="123">
        <v>0.0029394596514845267</v>
      </c>
      <c r="D604" s="84" t="s">
        <v>2165</v>
      </c>
      <c r="E604" s="84" t="b">
        <v>0</v>
      </c>
      <c r="F604" s="84" t="b">
        <v>0</v>
      </c>
      <c r="G604" s="84" t="b">
        <v>0</v>
      </c>
    </row>
    <row r="605" spans="1:7" ht="15">
      <c r="A605" s="84" t="s">
        <v>2590</v>
      </c>
      <c r="B605" s="84">
        <v>4</v>
      </c>
      <c r="C605" s="123">
        <v>0.0029394596514845267</v>
      </c>
      <c r="D605" s="84" t="s">
        <v>2165</v>
      </c>
      <c r="E605" s="84" t="b">
        <v>0</v>
      </c>
      <c r="F605" s="84" t="b">
        <v>0</v>
      </c>
      <c r="G605" s="84" t="b">
        <v>0</v>
      </c>
    </row>
    <row r="606" spans="1:7" ht="15">
      <c r="A606" s="84" t="s">
        <v>2662</v>
      </c>
      <c r="B606" s="84">
        <v>4</v>
      </c>
      <c r="C606" s="123">
        <v>0.003173646599203927</v>
      </c>
      <c r="D606" s="84" t="s">
        <v>2165</v>
      </c>
      <c r="E606" s="84" t="b">
        <v>0</v>
      </c>
      <c r="F606" s="84" t="b">
        <v>0</v>
      </c>
      <c r="G606" s="84" t="b">
        <v>0</v>
      </c>
    </row>
    <row r="607" spans="1:7" ht="15">
      <c r="A607" s="84" t="s">
        <v>302</v>
      </c>
      <c r="B607" s="84">
        <v>4</v>
      </c>
      <c r="C607" s="123">
        <v>0.003173646599203927</v>
      </c>
      <c r="D607" s="84" t="s">
        <v>2165</v>
      </c>
      <c r="E607" s="84" t="b">
        <v>0</v>
      </c>
      <c r="F607" s="84" t="b">
        <v>0</v>
      </c>
      <c r="G607" s="84" t="b">
        <v>0</v>
      </c>
    </row>
    <row r="608" spans="1:7" ht="15">
      <c r="A608" s="84" t="s">
        <v>2675</v>
      </c>
      <c r="B608" s="84">
        <v>4</v>
      </c>
      <c r="C608" s="123">
        <v>0.003503714563694426</v>
      </c>
      <c r="D608" s="84" t="s">
        <v>2165</v>
      </c>
      <c r="E608" s="84" t="b">
        <v>0</v>
      </c>
      <c r="F608" s="84" t="b">
        <v>0</v>
      </c>
      <c r="G608" s="84" t="b">
        <v>0</v>
      </c>
    </row>
    <row r="609" spans="1:7" ht="15">
      <c r="A609" s="84" t="s">
        <v>2671</v>
      </c>
      <c r="B609" s="84">
        <v>4</v>
      </c>
      <c r="C609" s="123">
        <v>0.0029394596514845267</v>
      </c>
      <c r="D609" s="84" t="s">
        <v>2165</v>
      </c>
      <c r="E609" s="84" t="b">
        <v>0</v>
      </c>
      <c r="F609" s="84" t="b">
        <v>0</v>
      </c>
      <c r="G609" s="84" t="b">
        <v>0</v>
      </c>
    </row>
    <row r="610" spans="1:7" ht="15">
      <c r="A610" s="84" t="s">
        <v>2672</v>
      </c>
      <c r="B610" s="84">
        <v>4</v>
      </c>
      <c r="C610" s="123">
        <v>0.0029394596514845267</v>
      </c>
      <c r="D610" s="84" t="s">
        <v>2165</v>
      </c>
      <c r="E610" s="84" t="b">
        <v>0</v>
      </c>
      <c r="F610" s="84" t="b">
        <v>0</v>
      </c>
      <c r="G610" s="84" t="b">
        <v>0</v>
      </c>
    </row>
    <row r="611" spans="1:7" ht="15">
      <c r="A611" s="84" t="s">
        <v>2668</v>
      </c>
      <c r="B611" s="84">
        <v>4</v>
      </c>
      <c r="C611" s="123">
        <v>0.0029394596514845267</v>
      </c>
      <c r="D611" s="84" t="s">
        <v>2165</v>
      </c>
      <c r="E611" s="84" t="b">
        <v>0</v>
      </c>
      <c r="F611" s="84" t="b">
        <v>0</v>
      </c>
      <c r="G611" s="84" t="b">
        <v>0</v>
      </c>
    </row>
    <row r="612" spans="1:7" ht="15">
      <c r="A612" s="84" t="s">
        <v>2669</v>
      </c>
      <c r="B612" s="84">
        <v>4</v>
      </c>
      <c r="C612" s="123">
        <v>0.003503714563694426</v>
      </c>
      <c r="D612" s="84" t="s">
        <v>2165</v>
      </c>
      <c r="E612" s="84" t="b">
        <v>0</v>
      </c>
      <c r="F612" s="84" t="b">
        <v>0</v>
      </c>
      <c r="G612" s="84" t="b">
        <v>0</v>
      </c>
    </row>
    <row r="613" spans="1:7" ht="15">
      <c r="A613" s="84" t="s">
        <v>2660</v>
      </c>
      <c r="B613" s="84">
        <v>4</v>
      </c>
      <c r="C613" s="123">
        <v>0.0029394596514845267</v>
      </c>
      <c r="D613" s="84" t="s">
        <v>2165</v>
      </c>
      <c r="E613" s="84" t="b">
        <v>0</v>
      </c>
      <c r="F613" s="84" t="b">
        <v>0</v>
      </c>
      <c r="G613" s="84" t="b">
        <v>0</v>
      </c>
    </row>
    <row r="614" spans="1:7" ht="15">
      <c r="A614" s="84" t="s">
        <v>279</v>
      </c>
      <c r="B614" s="84">
        <v>4</v>
      </c>
      <c r="C614" s="123">
        <v>0.003173646599203927</v>
      </c>
      <c r="D614" s="84" t="s">
        <v>2165</v>
      </c>
      <c r="E614" s="84" t="b">
        <v>0</v>
      </c>
      <c r="F614" s="84" t="b">
        <v>0</v>
      </c>
      <c r="G614" s="84" t="b">
        <v>0</v>
      </c>
    </row>
    <row r="615" spans="1:7" ht="15">
      <c r="A615" s="84" t="s">
        <v>2666</v>
      </c>
      <c r="B615" s="84">
        <v>4</v>
      </c>
      <c r="C615" s="123">
        <v>0.004067969475904325</v>
      </c>
      <c r="D615" s="84" t="s">
        <v>2165</v>
      </c>
      <c r="E615" s="84" t="b">
        <v>0</v>
      </c>
      <c r="F615" s="84" t="b">
        <v>0</v>
      </c>
      <c r="G615" s="84" t="b">
        <v>0</v>
      </c>
    </row>
    <row r="616" spans="1:7" ht="15">
      <c r="A616" s="84" t="s">
        <v>2649</v>
      </c>
      <c r="B616" s="84">
        <v>4</v>
      </c>
      <c r="C616" s="123">
        <v>0.003503714563694426</v>
      </c>
      <c r="D616" s="84" t="s">
        <v>2165</v>
      </c>
      <c r="E616" s="84" t="b">
        <v>0</v>
      </c>
      <c r="F616" s="84" t="b">
        <v>0</v>
      </c>
      <c r="G616" s="84" t="b">
        <v>0</v>
      </c>
    </row>
    <row r="617" spans="1:7" ht="15">
      <c r="A617" s="84" t="s">
        <v>2277</v>
      </c>
      <c r="B617" s="84">
        <v>3</v>
      </c>
      <c r="C617" s="123">
        <v>0.002380234949402945</v>
      </c>
      <c r="D617" s="84" t="s">
        <v>2165</v>
      </c>
      <c r="E617" s="84" t="b">
        <v>0</v>
      </c>
      <c r="F617" s="84" t="b">
        <v>0</v>
      </c>
      <c r="G617" s="84" t="b">
        <v>0</v>
      </c>
    </row>
    <row r="618" spans="1:7" ht="15">
      <c r="A618" s="84" t="s">
        <v>2278</v>
      </c>
      <c r="B618" s="84">
        <v>3</v>
      </c>
      <c r="C618" s="123">
        <v>0.002380234949402945</v>
      </c>
      <c r="D618" s="84" t="s">
        <v>2165</v>
      </c>
      <c r="E618" s="84" t="b">
        <v>0</v>
      </c>
      <c r="F618" s="84" t="b">
        <v>0</v>
      </c>
      <c r="G618" s="84" t="b">
        <v>0</v>
      </c>
    </row>
    <row r="619" spans="1:7" ht="15">
      <c r="A619" s="84" t="s">
        <v>2605</v>
      </c>
      <c r="B619" s="84">
        <v>3</v>
      </c>
      <c r="C619" s="123">
        <v>0.002380234949402945</v>
      </c>
      <c r="D619" s="84" t="s">
        <v>2165</v>
      </c>
      <c r="E619" s="84" t="b">
        <v>0</v>
      </c>
      <c r="F619" s="84" t="b">
        <v>0</v>
      </c>
      <c r="G619" s="84" t="b">
        <v>0</v>
      </c>
    </row>
    <row r="620" spans="1:7" ht="15">
      <c r="A620" s="84" t="s">
        <v>2606</v>
      </c>
      <c r="B620" s="84">
        <v>3</v>
      </c>
      <c r="C620" s="123">
        <v>0.002380234949402945</v>
      </c>
      <c r="D620" s="84" t="s">
        <v>2165</v>
      </c>
      <c r="E620" s="84" t="b">
        <v>0</v>
      </c>
      <c r="F620" s="84" t="b">
        <v>0</v>
      </c>
      <c r="G620" s="84" t="b">
        <v>0</v>
      </c>
    </row>
    <row r="621" spans="1:7" ht="15">
      <c r="A621" s="84" t="s">
        <v>2735</v>
      </c>
      <c r="B621" s="84">
        <v>3</v>
      </c>
      <c r="C621" s="123">
        <v>0.002380234949402945</v>
      </c>
      <c r="D621" s="84" t="s">
        <v>2165</v>
      </c>
      <c r="E621" s="84" t="b">
        <v>0</v>
      </c>
      <c r="F621" s="84" t="b">
        <v>0</v>
      </c>
      <c r="G621" s="84" t="b">
        <v>0</v>
      </c>
    </row>
    <row r="622" spans="1:7" ht="15">
      <c r="A622" s="84" t="s">
        <v>2718</v>
      </c>
      <c r="B622" s="84">
        <v>3</v>
      </c>
      <c r="C622" s="123">
        <v>0.002380234949402945</v>
      </c>
      <c r="D622" s="84" t="s">
        <v>2165</v>
      </c>
      <c r="E622" s="84" t="b">
        <v>0</v>
      </c>
      <c r="F622" s="84" t="b">
        <v>0</v>
      </c>
      <c r="G622" s="84" t="b">
        <v>0</v>
      </c>
    </row>
    <row r="623" spans="1:7" ht="15">
      <c r="A623" s="84" t="s">
        <v>2739</v>
      </c>
      <c r="B623" s="84">
        <v>3</v>
      </c>
      <c r="C623" s="123">
        <v>0.002380234949402945</v>
      </c>
      <c r="D623" s="84" t="s">
        <v>2165</v>
      </c>
      <c r="E623" s="84" t="b">
        <v>0</v>
      </c>
      <c r="F623" s="84" t="b">
        <v>0</v>
      </c>
      <c r="G623" s="84" t="b">
        <v>0</v>
      </c>
    </row>
    <row r="624" spans="1:7" ht="15">
      <c r="A624" s="84" t="s">
        <v>2738</v>
      </c>
      <c r="B624" s="84">
        <v>3</v>
      </c>
      <c r="C624" s="123">
        <v>0.002380234949402945</v>
      </c>
      <c r="D624" s="84" t="s">
        <v>2165</v>
      </c>
      <c r="E624" s="84" t="b">
        <v>0</v>
      </c>
      <c r="F624" s="84" t="b">
        <v>0</v>
      </c>
      <c r="G624" s="84" t="b">
        <v>0</v>
      </c>
    </row>
    <row r="625" spans="1:7" ht="15">
      <c r="A625" s="84" t="s">
        <v>2736</v>
      </c>
      <c r="B625" s="84">
        <v>3</v>
      </c>
      <c r="C625" s="123">
        <v>0.002380234949402945</v>
      </c>
      <c r="D625" s="84" t="s">
        <v>2165</v>
      </c>
      <c r="E625" s="84" t="b">
        <v>0</v>
      </c>
      <c r="F625" s="84" t="b">
        <v>0</v>
      </c>
      <c r="G625" s="84" t="b">
        <v>0</v>
      </c>
    </row>
    <row r="626" spans="1:7" ht="15">
      <c r="A626" s="84" t="s">
        <v>2218</v>
      </c>
      <c r="B626" s="84">
        <v>3</v>
      </c>
      <c r="C626" s="123">
        <v>0.002380234949402945</v>
      </c>
      <c r="D626" s="84" t="s">
        <v>2165</v>
      </c>
      <c r="E626" s="84" t="b">
        <v>0</v>
      </c>
      <c r="F626" s="84" t="b">
        <v>0</v>
      </c>
      <c r="G626" s="84" t="b">
        <v>0</v>
      </c>
    </row>
    <row r="627" spans="1:7" ht="15">
      <c r="A627" s="84" t="s">
        <v>2737</v>
      </c>
      <c r="B627" s="84">
        <v>3</v>
      </c>
      <c r="C627" s="123">
        <v>0.002380234949402945</v>
      </c>
      <c r="D627" s="84" t="s">
        <v>2165</v>
      </c>
      <c r="E627" s="84" t="b">
        <v>0</v>
      </c>
      <c r="F627" s="84" t="b">
        <v>0</v>
      </c>
      <c r="G627" s="84" t="b">
        <v>0</v>
      </c>
    </row>
    <row r="628" spans="1:7" ht="15">
      <c r="A628" s="84" t="s">
        <v>2216</v>
      </c>
      <c r="B628" s="84">
        <v>3</v>
      </c>
      <c r="C628" s="123">
        <v>0.002380234949402945</v>
      </c>
      <c r="D628" s="84" t="s">
        <v>2165</v>
      </c>
      <c r="E628" s="84" t="b">
        <v>0</v>
      </c>
      <c r="F628" s="84" t="b">
        <v>0</v>
      </c>
      <c r="G628" s="84" t="b">
        <v>0</v>
      </c>
    </row>
    <row r="629" spans="1:7" ht="15">
      <c r="A629" s="84" t="s">
        <v>2681</v>
      </c>
      <c r="B629" s="84">
        <v>3</v>
      </c>
      <c r="C629" s="123">
        <v>0.002380234949402945</v>
      </c>
      <c r="D629" s="84" t="s">
        <v>2165</v>
      </c>
      <c r="E629" s="84" t="b">
        <v>0</v>
      </c>
      <c r="F629" s="84" t="b">
        <v>0</v>
      </c>
      <c r="G629" s="84" t="b">
        <v>0</v>
      </c>
    </row>
    <row r="630" spans="1:7" ht="15">
      <c r="A630" s="84" t="s">
        <v>2682</v>
      </c>
      <c r="B630" s="84">
        <v>3</v>
      </c>
      <c r="C630" s="123">
        <v>0.002380234949402945</v>
      </c>
      <c r="D630" s="84" t="s">
        <v>2165</v>
      </c>
      <c r="E630" s="84" t="b">
        <v>0</v>
      </c>
      <c r="F630" s="84" t="b">
        <v>0</v>
      </c>
      <c r="G630" s="84" t="b">
        <v>0</v>
      </c>
    </row>
    <row r="631" spans="1:7" ht="15">
      <c r="A631" s="84" t="s">
        <v>2683</v>
      </c>
      <c r="B631" s="84">
        <v>3</v>
      </c>
      <c r="C631" s="123">
        <v>0.002380234949402945</v>
      </c>
      <c r="D631" s="84" t="s">
        <v>2165</v>
      </c>
      <c r="E631" s="84" t="b">
        <v>0</v>
      </c>
      <c r="F631" s="84" t="b">
        <v>0</v>
      </c>
      <c r="G631" s="84" t="b">
        <v>0</v>
      </c>
    </row>
    <row r="632" spans="1:7" ht="15">
      <c r="A632" s="84" t="s">
        <v>2684</v>
      </c>
      <c r="B632" s="84">
        <v>3</v>
      </c>
      <c r="C632" s="123">
        <v>0.002380234949402945</v>
      </c>
      <c r="D632" s="84" t="s">
        <v>2165</v>
      </c>
      <c r="E632" s="84" t="b">
        <v>0</v>
      </c>
      <c r="F632" s="84" t="b">
        <v>0</v>
      </c>
      <c r="G632" s="84" t="b">
        <v>0</v>
      </c>
    </row>
    <row r="633" spans="1:7" ht="15">
      <c r="A633" s="84" t="s">
        <v>2685</v>
      </c>
      <c r="B633" s="84">
        <v>3</v>
      </c>
      <c r="C633" s="123">
        <v>0.002380234949402945</v>
      </c>
      <c r="D633" s="84" t="s">
        <v>2165</v>
      </c>
      <c r="E633" s="84" t="b">
        <v>0</v>
      </c>
      <c r="F633" s="84" t="b">
        <v>0</v>
      </c>
      <c r="G633" s="84" t="b">
        <v>0</v>
      </c>
    </row>
    <row r="634" spans="1:7" ht="15">
      <c r="A634" s="84" t="s">
        <v>2686</v>
      </c>
      <c r="B634" s="84">
        <v>3</v>
      </c>
      <c r="C634" s="123">
        <v>0.002380234949402945</v>
      </c>
      <c r="D634" s="84" t="s">
        <v>2165</v>
      </c>
      <c r="E634" s="84" t="b">
        <v>0</v>
      </c>
      <c r="F634" s="84" t="b">
        <v>0</v>
      </c>
      <c r="G634" s="84" t="b">
        <v>0</v>
      </c>
    </row>
    <row r="635" spans="1:7" ht="15">
      <c r="A635" s="84" t="s">
        <v>2687</v>
      </c>
      <c r="B635" s="84">
        <v>3</v>
      </c>
      <c r="C635" s="123">
        <v>0.002380234949402945</v>
      </c>
      <c r="D635" s="84" t="s">
        <v>2165</v>
      </c>
      <c r="E635" s="84" t="b">
        <v>0</v>
      </c>
      <c r="F635" s="84" t="b">
        <v>0</v>
      </c>
      <c r="G635" s="84" t="b">
        <v>0</v>
      </c>
    </row>
    <row r="636" spans="1:7" ht="15">
      <c r="A636" s="84" t="s">
        <v>2688</v>
      </c>
      <c r="B636" s="84">
        <v>3</v>
      </c>
      <c r="C636" s="123">
        <v>0.002380234949402945</v>
      </c>
      <c r="D636" s="84" t="s">
        <v>2165</v>
      </c>
      <c r="E636" s="84" t="b">
        <v>0</v>
      </c>
      <c r="F636" s="84" t="b">
        <v>0</v>
      </c>
      <c r="G636" s="84" t="b">
        <v>0</v>
      </c>
    </row>
    <row r="637" spans="1:7" ht="15">
      <c r="A637" s="84" t="s">
        <v>2689</v>
      </c>
      <c r="B637" s="84">
        <v>3</v>
      </c>
      <c r="C637" s="123">
        <v>0.002380234949402945</v>
      </c>
      <c r="D637" s="84" t="s">
        <v>2165</v>
      </c>
      <c r="E637" s="84" t="b">
        <v>0</v>
      </c>
      <c r="F637" s="84" t="b">
        <v>0</v>
      </c>
      <c r="G637" s="84" t="b">
        <v>0</v>
      </c>
    </row>
    <row r="638" spans="1:7" ht="15">
      <c r="A638" s="84" t="s">
        <v>2690</v>
      </c>
      <c r="B638" s="84">
        <v>3</v>
      </c>
      <c r="C638" s="123">
        <v>0.002380234949402945</v>
      </c>
      <c r="D638" s="84" t="s">
        <v>2165</v>
      </c>
      <c r="E638" s="84" t="b">
        <v>0</v>
      </c>
      <c r="F638" s="84" t="b">
        <v>0</v>
      </c>
      <c r="G638" s="84" t="b">
        <v>0</v>
      </c>
    </row>
    <row r="639" spans="1:7" ht="15">
      <c r="A639" s="84" t="s">
        <v>2691</v>
      </c>
      <c r="B639" s="84">
        <v>3</v>
      </c>
      <c r="C639" s="123">
        <v>0.002380234949402945</v>
      </c>
      <c r="D639" s="84" t="s">
        <v>2165</v>
      </c>
      <c r="E639" s="84" t="b">
        <v>0</v>
      </c>
      <c r="F639" s="84" t="b">
        <v>0</v>
      </c>
      <c r="G639" s="84" t="b">
        <v>0</v>
      </c>
    </row>
    <row r="640" spans="1:7" ht="15">
      <c r="A640" s="84" t="s">
        <v>2692</v>
      </c>
      <c r="B640" s="84">
        <v>3</v>
      </c>
      <c r="C640" s="123">
        <v>0.002380234949402945</v>
      </c>
      <c r="D640" s="84" t="s">
        <v>2165</v>
      </c>
      <c r="E640" s="84" t="b">
        <v>0</v>
      </c>
      <c r="F640" s="84" t="b">
        <v>0</v>
      </c>
      <c r="G640" s="84" t="b">
        <v>0</v>
      </c>
    </row>
    <row r="641" spans="1:7" ht="15">
      <c r="A641" s="84" t="s">
        <v>2693</v>
      </c>
      <c r="B641" s="84">
        <v>3</v>
      </c>
      <c r="C641" s="123">
        <v>0.002380234949402945</v>
      </c>
      <c r="D641" s="84" t="s">
        <v>2165</v>
      </c>
      <c r="E641" s="84" t="b">
        <v>0</v>
      </c>
      <c r="F641" s="84" t="b">
        <v>0</v>
      </c>
      <c r="G641" s="84" t="b">
        <v>0</v>
      </c>
    </row>
    <row r="642" spans="1:7" ht="15">
      <c r="A642" s="84" t="s">
        <v>2719</v>
      </c>
      <c r="B642" s="84">
        <v>3</v>
      </c>
      <c r="C642" s="123">
        <v>0.002380234949402945</v>
      </c>
      <c r="D642" s="84" t="s">
        <v>2165</v>
      </c>
      <c r="E642" s="84" t="b">
        <v>0</v>
      </c>
      <c r="F642" s="84" t="b">
        <v>0</v>
      </c>
      <c r="G642" s="84" t="b">
        <v>0</v>
      </c>
    </row>
    <row r="643" spans="1:7" ht="15">
      <c r="A643" s="84" t="s">
        <v>2720</v>
      </c>
      <c r="B643" s="84">
        <v>3</v>
      </c>
      <c r="C643" s="123">
        <v>0.002380234949402945</v>
      </c>
      <c r="D643" s="84" t="s">
        <v>2165</v>
      </c>
      <c r="E643" s="84" t="b">
        <v>0</v>
      </c>
      <c r="F643" s="84" t="b">
        <v>0</v>
      </c>
      <c r="G643" s="84" t="b">
        <v>0</v>
      </c>
    </row>
    <row r="644" spans="1:7" ht="15">
      <c r="A644" s="84" t="s">
        <v>2721</v>
      </c>
      <c r="B644" s="84">
        <v>3</v>
      </c>
      <c r="C644" s="123">
        <v>0.002380234949402945</v>
      </c>
      <c r="D644" s="84" t="s">
        <v>2165</v>
      </c>
      <c r="E644" s="84" t="b">
        <v>0</v>
      </c>
      <c r="F644" s="84" t="b">
        <v>0</v>
      </c>
      <c r="G644" s="84" t="b">
        <v>0</v>
      </c>
    </row>
    <row r="645" spans="1:7" ht="15">
      <c r="A645" s="84" t="s">
        <v>2722</v>
      </c>
      <c r="B645" s="84">
        <v>3</v>
      </c>
      <c r="C645" s="123">
        <v>0.002380234949402945</v>
      </c>
      <c r="D645" s="84" t="s">
        <v>2165</v>
      </c>
      <c r="E645" s="84" t="b">
        <v>0</v>
      </c>
      <c r="F645" s="84" t="b">
        <v>0</v>
      </c>
      <c r="G645" s="84" t="b">
        <v>0</v>
      </c>
    </row>
    <row r="646" spans="1:7" ht="15">
      <c r="A646" s="84" t="s">
        <v>2723</v>
      </c>
      <c r="B646" s="84">
        <v>3</v>
      </c>
      <c r="C646" s="123">
        <v>0.002380234949402945</v>
      </c>
      <c r="D646" s="84" t="s">
        <v>2165</v>
      </c>
      <c r="E646" s="84" t="b">
        <v>0</v>
      </c>
      <c r="F646" s="84" t="b">
        <v>0</v>
      </c>
      <c r="G646" s="84" t="b">
        <v>0</v>
      </c>
    </row>
    <row r="647" spans="1:7" ht="15">
      <c r="A647" s="84" t="s">
        <v>2625</v>
      </c>
      <c r="B647" s="84">
        <v>3</v>
      </c>
      <c r="C647" s="123">
        <v>0.0026277859227708195</v>
      </c>
      <c r="D647" s="84" t="s">
        <v>2165</v>
      </c>
      <c r="E647" s="84" t="b">
        <v>1</v>
      </c>
      <c r="F647" s="84" t="b">
        <v>0</v>
      </c>
      <c r="G647" s="84" t="b">
        <v>0</v>
      </c>
    </row>
    <row r="648" spans="1:7" ht="15">
      <c r="A648" s="84" t="s">
        <v>274</v>
      </c>
      <c r="B648" s="84">
        <v>3</v>
      </c>
      <c r="C648" s="123">
        <v>0.002380234949402945</v>
      </c>
      <c r="D648" s="84" t="s">
        <v>2165</v>
      </c>
      <c r="E648" s="84" t="b">
        <v>0</v>
      </c>
      <c r="F648" s="84" t="b">
        <v>0</v>
      </c>
      <c r="G648" s="84" t="b">
        <v>0</v>
      </c>
    </row>
    <row r="649" spans="1:7" ht="15">
      <c r="A649" s="84" t="s">
        <v>2709</v>
      </c>
      <c r="B649" s="84">
        <v>3</v>
      </c>
      <c r="C649" s="123">
        <v>0.002380234949402945</v>
      </c>
      <c r="D649" s="84" t="s">
        <v>2165</v>
      </c>
      <c r="E649" s="84" t="b">
        <v>0</v>
      </c>
      <c r="F649" s="84" t="b">
        <v>0</v>
      </c>
      <c r="G649" s="84" t="b">
        <v>0</v>
      </c>
    </row>
    <row r="650" spans="1:7" ht="15">
      <c r="A650" s="84" t="s">
        <v>2715</v>
      </c>
      <c r="B650" s="84">
        <v>3</v>
      </c>
      <c r="C650" s="123">
        <v>0.002380234949402945</v>
      </c>
      <c r="D650" s="84" t="s">
        <v>2165</v>
      </c>
      <c r="E650" s="84" t="b">
        <v>0</v>
      </c>
      <c r="F650" s="84" t="b">
        <v>0</v>
      </c>
      <c r="G650" s="84" t="b">
        <v>0</v>
      </c>
    </row>
    <row r="651" spans="1:7" ht="15">
      <c r="A651" s="84" t="s">
        <v>2716</v>
      </c>
      <c r="B651" s="84">
        <v>3</v>
      </c>
      <c r="C651" s="123">
        <v>0.002380234949402945</v>
      </c>
      <c r="D651" s="84" t="s">
        <v>2165</v>
      </c>
      <c r="E651" s="84" t="b">
        <v>0</v>
      </c>
      <c r="F651" s="84" t="b">
        <v>0</v>
      </c>
      <c r="G651" s="84" t="b">
        <v>0</v>
      </c>
    </row>
    <row r="652" spans="1:7" ht="15">
      <c r="A652" s="84" t="s">
        <v>2659</v>
      </c>
      <c r="B652" s="84">
        <v>3</v>
      </c>
      <c r="C652" s="123">
        <v>0.002380234949402945</v>
      </c>
      <c r="D652" s="84" t="s">
        <v>2165</v>
      </c>
      <c r="E652" s="84" t="b">
        <v>0</v>
      </c>
      <c r="F652" s="84" t="b">
        <v>0</v>
      </c>
      <c r="G652" s="84" t="b">
        <v>0</v>
      </c>
    </row>
    <row r="653" spans="1:7" ht="15">
      <c r="A653" s="84" t="s">
        <v>2711</v>
      </c>
      <c r="B653" s="84">
        <v>3</v>
      </c>
      <c r="C653" s="123">
        <v>0.002380234949402945</v>
      </c>
      <c r="D653" s="84" t="s">
        <v>2165</v>
      </c>
      <c r="E653" s="84" t="b">
        <v>0</v>
      </c>
      <c r="F653" s="84" t="b">
        <v>0</v>
      </c>
      <c r="G653" s="84" t="b">
        <v>0</v>
      </c>
    </row>
    <row r="654" spans="1:7" ht="15">
      <c r="A654" s="84" t="s">
        <v>2297</v>
      </c>
      <c r="B654" s="84">
        <v>3</v>
      </c>
      <c r="C654" s="123">
        <v>0.002380234949402945</v>
      </c>
      <c r="D654" s="84" t="s">
        <v>2165</v>
      </c>
      <c r="E654" s="84" t="b">
        <v>0</v>
      </c>
      <c r="F654" s="84" t="b">
        <v>0</v>
      </c>
      <c r="G654" s="84" t="b">
        <v>0</v>
      </c>
    </row>
    <row r="655" spans="1:7" ht="15">
      <c r="A655" s="84" t="s">
        <v>2298</v>
      </c>
      <c r="B655" s="84">
        <v>3</v>
      </c>
      <c r="C655" s="123">
        <v>0.002380234949402945</v>
      </c>
      <c r="D655" s="84" t="s">
        <v>2165</v>
      </c>
      <c r="E655" s="84" t="b">
        <v>0</v>
      </c>
      <c r="F655" s="84" t="b">
        <v>0</v>
      </c>
      <c r="G655" s="84" t="b">
        <v>0</v>
      </c>
    </row>
    <row r="656" spans="1:7" ht="15">
      <c r="A656" s="84" t="s">
        <v>2712</v>
      </c>
      <c r="B656" s="84">
        <v>3</v>
      </c>
      <c r="C656" s="123">
        <v>0.002380234949402945</v>
      </c>
      <c r="D656" s="84" t="s">
        <v>2165</v>
      </c>
      <c r="E656" s="84" t="b">
        <v>0</v>
      </c>
      <c r="F656" s="84" t="b">
        <v>0</v>
      </c>
      <c r="G656" s="84" t="b">
        <v>0</v>
      </c>
    </row>
    <row r="657" spans="1:7" ht="15">
      <c r="A657" s="84" t="s">
        <v>2713</v>
      </c>
      <c r="B657" s="84">
        <v>3</v>
      </c>
      <c r="C657" s="123">
        <v>0.002380234949402945</v>
      </c>
      <c r="D657" s="84" t="s">
        <v>2165</v>
      </c>
      <c r="E657" s="84" t="b">
        <v>0</v>
      </c>
      <c r="F657" s="84" t="b">
        <v>0</v>
      </c>
      <c r="G657" s="84" t="b">
        <v>0</v>
      </c>
    </row>
    <row r="658" spans="1:7" ht="15">
      <c r="A658" s="84" t="s">
        <v>2714</v>
      </c>
      <c r="B658" s="84">
        <v>3</v>
      </c>
      <c r="C658" s="123">
        <v>0.002380234949402945</v>
      </c>
      <c r="D658" s="84" t="s">
        <v>2165</v>
      </c>
      <c r="E658" s="84" t="b">
        <v>0</v>
      </c>
      <c r="F658" s="84" t="b">
        <v>0</v>
      </c>
      <c r="G658" s="84" t="b">
        <v>0</v>
      </c>
    </row>
    <row r="659" spans="1:7" ht="15">
      <c r="A659" s="84" t="s">
        <v>326</v>
      </c>
      <c r="B659" s="84">
        <v>3</v>
      </c>
      <c r="C659" s="123">
        <v>0.002380234949402945</v>
      </c>
      <c r="D659" s="84" t="s">
        <v>2165</v>
      </c>
      <c r="E659" s="84" t="b">
        <v>0</v>
      </c>
      <c r="F659" s="84" t="b">
        <v>0</v>
      </c>
      <c r="G659" s="84" t="b">
        <v>0</v>
      </c>
    </row>
    <row r="660" spans="1:7" ht="15">
      <c r="A660" s="84" t="s">
        <v>258</v>
      </c>
      <c r="B660" s="84">
        <v>3</v>
      </c>
      <c r="C660" s="123">
        <v>0.002380234949402945</v>
      </c>
      <c r="D660" s="84" t="s">
        <v>2165</v>
      </c>
      <c r="E660" s="84" t="b">
        <v>0</v>
      </c>
      <c r="F660" s="84" t="b">
        <v>0</v>
      </c>
      <c r="G660" s="84" t="b">
        <v>0</v>
      </c>
    </row>
    <row r="661" spans="1:7" ht="15">
      <c r="A661" s="84" t="s">
        <v>328</v>
      </c>
      <c r="B661" s="84">
        <v>3</v>
      </c>
      <c r="C661" s="123">
        <v>0.002380234949402945</v>
      </c>
      <c r="D661" s="84" t="s">
        <v>2165</v>
      </c>
      <c r="E661" s="84" t="b">
        <v>0</v>
      </c>
      <c r="F661" s="84" t="b">
        <v>0</v>
      </c>
      <c r="G661" s="84" t="b">
        <v>0</v>
      </c>
    </row>
    <row r="662" spans="1:7" ht="15">
      <c r="A662" s="84" t="s">
        <v>2706</v>
      </c>
      <c r="B662" s="84">
        <v>3</v>
      </c>
      <c r="C662" s="123">
        <v>0.002380234949402945</v>
      </c>
      <c r="D662" s="84" t="s">
        <v>2165</v>
      </c>
      <c r="E662" s="84" t="b">
        <v>0</v>
      </c>
      <c r="F662" s="84" t="b">
        <v>0</v>
      </c>
      <c r="G662" s="84" t="b">
        <v>0</v>
      </c>
    </row>
    <row r="663" spans="1:7" ht="15">
      <c r="A663" s="84" t="s">
        <v>2707</v>
      </c>
      <c r="B663" s="84">
        <v>3</v>
      </c>
      <c r="C663" s="123">
        <v>0.002380234949402945</v>
      </c>
      <c r="D663" s="84" t="s">
        <v>2165</v>
      </c>
      <c r="E663" s="84" t="b">
        <v>0</v>
      </c>
      <c r="F663" s="84" t="b">
        <v>0</v>
      </c>
      <c r="G663" s="84" t="b">
        <v>0</v>
      </c>
    </row>
    <row r="664" spans="1:7" ht="15">
      <c r="A664" s="84" t="s">
        <v>2628</v>
      </c>
      <c r="B664" s="84">
        <v>3</v>
      </c>
      <c r="C664" s="123">
        <v>0.002380234949402945</v>
      </c>
      <c r="D664" s="84" t="s">
        <v>2165</v>
      </c>
      <c r="E664" s="84" t="b">
        <v>0</v>
      </c>
      <c r="F664" s="84" t="b">
        <v>0</v>
      </c>
      <c r="G664" s="84" t="b">
        <v>0</v>
      </c>
    </row>
    <row r="665" spans="1:7" ht="15">
      <c r="A665" s="84" t="s">
        <v>2629</v>
      </c>
      <c r="B665" s="84">
        <v>3</v>
      </c>
      <c r="C665" s="123">
        <v>0.002380234949402945</v>
      </c>
      <c r="D665" s="84" t="s">
        <v>2165</v>
      </c>
      <c r="E665" s="84" t="b">
        <v>0</v>
      </c>
      <c r="F665" s="84" t="b">
        <v>0</v>
      </c>
      <c r="G665" s="84" t="b">
        <v>0</v>
      </c>
    </row>
    <row r="666" spans="1:7" ht="15">
      <c r="A666" s="84" t="s">
        <v>2614</v>
      </c>
      <c r="B666" s="84">
        <v>3</v>
      </c>
      <c r="C666" s="123">
        <v>0.002380234949402945</v>
      </c>
      <c r="D666" s="84" t="s">
        <v>2165</v>
      </c>
      <c r="E666" s="84" t="b">
        <v>0</v>
      </c>
      <c r="F666" s="84" t="b">
        <v>0</v>
      </c>
      <c r="G666" s="84" t="b">
        <v>0</v>
      </c>
    </row>
    <row r="667" spans="1:7" ht="15">
      <c r="A667" s="84" t="s">
        <v>2615</v>
      </c>
      <c r="B667" s="84">
        <v>3</v>
      </c>
      <c r="C667" s="123">
        <v>0.002380234949402945</v>
      </c>
      <c r="D667" s="84" t="s">
        <v>2165</v>
      </c>
      <c r="E667" s="84" t="b">
        <v>0</v>
      </c>
      <c r="F667" s="84" t="b">
        <v>0</v>
      </c>
      <c r="G667" s="84" t="b">
        <v>0</v>
      </c>
    </row>
    <row r="668" spans="1:7" ht="15">
      <c r="A668" s="84" t="s">
        <v>2616</v>
      </c>
      <c r="B668" s="84">
        <v>3</v>
      </c>
      <c r="C668" s="123">
        <v>0.002380234949402945</v>
      </c>
      <c r="D668" s="84" t="s">
        <v>2165</v>
      </c>
      <c r="E668" s="84" t="b">
        <v>0</v>
      </c>
      <c r="F668" s="84" t="b">
        <v>0</v>
      </c>
      <c r="G668" s="84" t="b">
        <v>0</v>
      </c>
    </row>
    <row r="669" spans="1:7" ht="15">
      <c r="A669" s="84" t="s">
        <v>2269</v>
      </c>
      <c r="B669" s="84">
        <v>3</v>
      </c>
      <c r="C669" s="123">
        <v>0.002380234949402945</v>
      </c>
      <c r="D669" s="84" t="s">
        <v>2165</v>
      </c>
      <c r="E669" s="84" t="b">
        <v>0</v>
      </c>
      <c r="F669" s="84" t="b">
        <v>0</v>
      </c>
      <c r="G669" s="84" t="b">
        <v>0</v>
      </c>
    </row>
    <row r="670" spans="1:7" ht="15">
      <c r="A670" s="84" t="s">
        <v>2271</v>
      </c>
      <c r="B670" s="84">
        <v>3</v>
      </c>
      <c r="C670" s="123">
        <v>0.002380234949402945</v>
      </c>
      <c r="D670" s="84" t="s">
        <v>2165</v>
      </c>
      <c r="E670" s="84" t="b">
        <v>0</v>
      </c>
      <c r="F670" s="84" t="b">
        <v>0</v>
      </c>
      <c r="G670" s="84" t="b">
        <v>0</v>
      </c>
    </row>
    <row r="671" spans="1:7" ht="15">
      <c r="A671" s="84" t="s">
        <v>305</v>
      </c>
      <c r="B671" s="84">
        <v>3</v>
      </c>
      <c r="C671" s="123">
        <v>0.002380234949402945</v>
      </c>
      <c r="D671" s="84" t="s">
        <v>2165</v>
      </c>
      <c r="E671" s="84" t="b">
        <v>0</v>
      </c>
      <c r="F671" s="84" t="b">
        <v>0</v>
      </c>
      <c r="G671" s="84" t="b">
        <v>0</v>
      </c>
    </row>
    <row r="672" spans="1:7" ht="15">
      <c r="A672" s="84" t="s">
        <v>243</v>
      </c>
      <c r="B672" s="84">
        <v>3</v>
      </c>
      <c r="C672" s="123">
        <v>0.002380234949402945</v>
      </c>
      <c r="D672" s="84" t="s">
        <v>2165</v>
      </c>
      <c r="E672" s="84" t="b">
        <v>0</v>
      </c>
      <c r="F672" s="84" t="b">
        <v>0</v>
      </c>
      <c r="G672" s="84" t="b">
        <v>0</v>
      </c>
    </row>
    <row r="673" spans="1:7" ht="15">
      <c r="A673" s="84" t="s">
        <v>306</v>
      </c>
      <c r="B673" s="84">
        <v>3</v>
      </c>
      <c r="C673" s="123">
        <v>0.002380234949402945</v>
      </c>
      <c r="D673" s="84" t="s">
        <v>2165</v>
      </c>
      <c r="E673" s="84" t="b">
        <v>0</v>
      </c>
      <c r="F673" s="84" t="b">
        <v>0</v>
      </c>
      <c r="G673" s="84" t="b">
        <v>0</v>
      </c>
    </row>
    <row r="674" spans="1:7" ht="15">
      <c r="A674" s="84" t="s">
        <v>2648</v>
      </c>
      <c r="B674" s="84">
        <v>3</v>
      </c>
      <c r="C674" s="123">
        <v>0.0026277859227708195</v>
      </c>
      <c r="D674" s="84" t="s">
        <v>2165</v>
      </c>
      <c r="E674" s="84" t="b">
        <v>0</v>
      </c>
      <c r="F674" s="84" t="b">
        <v>0</v>
      </c>
      <c r="G674" s="84" t="b">
        <v>0</v>
      </c>
    </row>
    <row r="675" spans="1:7" ht="15">
      <c r="A675" s="84" t="s">
        <v>2281</v>
      </c>
      <c r="B675" s="84">
        <v>2</v>
      </c>
      <c r="C675" s="123">
        <v>0.001751857281847213</v>
      </c>
      <c r="D675" s="84" t="s">
        <v>2165</v>
      </c>
      <c r="E675" s="84" t="b">
        <v>0</v>
      </c>
      <c r="F675" s="84" t="b">
        <v>0</v>
      </c>
      <c r="G675" s="84" t="b">
        <v>0</v>
      </c>
    </row>
    <row r="676" spans="1:7" ht="15">
      <c r="A676" s="84" t="s">
        <v>2819</v>
      </c>
      <c r="B676" s="84">
        <v>2</v>
      </c>
      <c r="C676" s="123">
        <v>0.001751857281847213</v>
      </c>
      <c r="D676" s="84" t="s">
        <v>2165</v>
      </c>
      <c r="E676" s="84" t="b">
        <v>0</v>
      </c>
      <c r="F676" s="84" t="b">
        <v>0</v>
      </c>
      <c r="G676" s="84" t="b">
        <v>0</v>
      </c>
    </row>
    <row r="677" spans="1:7" ht="15">
      <c r="A677" s="84" t="s">
        <v>2820</v>
      </c>
      <c r="B677" s="84">
        <v>2</v>
      </c>
      <c r="C677" s="123">
        <v>0.001751857281847213</v>
      </c>
      <c r="D677" s="84" t="s">
        <v>2165</v>
      </c>
      <c r="E677" s="84" t="b">
        <v>0</v>
      </c>
      <c r="F677" s="84" t="b">
        <v>0</v>
      </c>
      <c r="G677" s="84" t="b">
        <v>0</v>
      </c>
    </row>
    <row r="678" spans="1:7" ht="15">
      <c r="A678" s="84" t="s">
        <v>2821</v>
      </c>
      <c r="B678" s="84">
        <v>2</v>
      </c>
      <c r="C678" s="123">
        <v>0.001751857281847213</v>
      </c>
      <c r="D678" s="84" t="s">
        <v>2165</v>
      </c>
      <c r="E678" s="84" t="b">
        <v>0</v>
      </c>
      <c r="F678" s="84" t="b">
        <v>0</v>
      </c>
      <c r="G678" s="84" t="b">
        <v>0</v>
      </c>
    </row>
    <row r="679" spans="1:7" ht="15">
      <c r="A679" s="84" t="s">
        <v>2822</v>
      </c>
      <c r="B679" s="84">
        <v>2</v>
      </c>
      <c r="C679" s="123">
        <v>0.001751857281847213</v>
      </c>
      <c r="D679" s="84" t="s">
        <v>2165</v>
      </c>
      <c r="E679" s="84" t="b">
        <v>0</v>
      </c>
      <c r="F679" s="84" t="b">
        <v>0</v>
      </c>
      <c r="G679" s="84" t="b">
        <v>0</v>
      </c>
    </row>
    <row r="680" spans="1:7" ht="15">
      <c r="A680" s="84" t="s">
        <v>2823</v>
      </c>
      <c r="B680" s="84">
        <v>2</v>
      </c>
      <c r="C680" s="123">
        <v>0.001751857281847213</v>
      </c>
      <c r="D680" s="84" t="s">
        <v>2165</v>
      </c>
      <c r="E680" s="84" t="b">
        <v>0</v>
      </c>
      <c r="F680" s="84" t="b">
        <v>0</v>
      </c>
      <c r="G680" s="84" t="b">
        <v>0</v>
      </c>
    </row>
    <row r="681" spans="1:7" ht="15">
      <c r="A681" s="84" t="s">
        <v>2824</v>
      </c>
      <c r="B681" s="84">
        <v>2</v>
      </c>
      <c r="C681" s="123">
        <v>0.001751857281847213</v>
      </c>
      <c r="D681" s="84" t="s">
        <v>2165</v>
      </c>
      <c r="E681" s="84" t="b">
        <v>0</v>
      </c>
      <c r="F681" s="84" t="b">
        <v>0</v>
      </c>
      <c r="G681" s="84" t="b">
        <v>0</v>
      </c>
    </row>
    <row r="682" spans="1:7" ht="15">
      <c r="A682" s="84" t="s">
        <v>2898</v>
      </c>
      <c r="B682" s="84">
        <v>2</v>
      </c>
      <c r="C682" s="123">
        <v>0.001751857281847213</v>
      </c>
      <c r="D682" s="84" t="s">
        <v>2165</v>
      </c>
      <c r="E682" s="84" t="b">
        <v>0</v>
      </c>
      <c r="F682" s="84" t="b">
        <v>0</v>
      </c>
      <c r="G682" s="84" t="b">
        <v>0</v>
      </c>
    </row>
    <row r="683" spans="1:7" ht="15">
      <c r="A683" s="84" t="s">
        <v>2899</v>
      </c>
      <c r="B683" s="84">
        <v>2</v>
      </c>
      <c r="C683" s="123">
        <v>0.001751857281847213</v>
      </c>
      <c r="D683" s="84" t="s">
        <v>2165</v>
      </c>
      <c r="E683" s="84" t="b">
        <v>0</v>
      </c>
      <c r="F683" s="84" t="b">
        <v>0</v>
      </c>
      <c r="G683" s="84" t="b">
        <v>0</v>
      </c>
    </row>
    <row r="684" spans="1:7" ht="15">
      <c r="A684" s="84" t="s">
        <v>2900</v>
      </c>
      <c r="B684" s="84">
        <v>2</v>
      </c>
      <c r="C684" s="123">
        <v>0.001751857281847213</v>
      </c>
      <c r="D684" s="84" t="s">
        <v>2165</v>
      </c>
      <c r="E684" s="84" t="b">
        <v>0</v>
      </c>
      <c r="F684" s="84" t="b">
        <v>0</v>
      </c>
      <c r="G684" s="84" t="b">
        <v>0</v>
      </c>
    </row>
    <row r="685" spans="1:7" ht="15">
      <c r="A685" s="84" t="s">
        <v>2852</v>
      </c>
      <c r="B685" s="84">
        <v>2</v>
      </c>
      <c r="C685" s="123">
        <v>0.001751857281847213</v>
      </c>
      <c r="D685" s="84" t="s">
        <v>2165</v>
      </c>
      <c r="E685" s="84" t="b">
        <v>0</v>
      </c>
      <c r="F685" s="84" t="b">
        <v>0</v>
      </c>
      <c r="G685" s="84" t="b">
        <v>0</v>
      </c>
    </row>
    <row r="686" spans="1:7" ht="15">
      <c r="A686" s="84" t="s">
        <v>2853</v>
      </c>
      <c r="B686" s="84">
        <v>2</v>
      </c>
      <c r="C686" s="123">
        <v>0.001751857281847213</v>
      </c>
      <c r="D686" s="84" t="s">
        <v>2165</v>
      </c>
      <c r="E686" s="84" t="b">
        <v>0</v>
      </c>
      <c r="F686" s="84" t="b">
        <v>0</v>
      </c>
      <c r="G686" s="84" t="b">
        <v>0</v>
      </c>
    </row>
    <row r="687" spans="1:7" ht="15">
      <c r="A687" s="84" t="s">
        <v>2854</v>
      </c>
      <c r="B687" s="84">
        <v>2</v>
      </c>
      <c r="C687" s="123">
        <v>0.001751857281847213</v>
      </c>
      <c r="D687" s="84" t="s">
        <v>2165</v>
      </c>
      <c r="E687" s="84" t="b">
        <v>0</v>
      </c>
      <c r="F687" s="84" t="b">
        <v>0</v>
      </c>
      <c r="G687" s="84" t="b">
        <v>0</v>
      </c>
    </row>
    <row r="688" spans="1:7" ht="15">
      <c r="A688" s="84" t="s">
        <v>2855</v>
      </c>
      <c r="B688" s="84">
        <v>2</v>
      </c>
      <c r="C688" s="123">
        <v>0.001751857281847213</v>
      </c>
      <c r="D688" s="84" t="s">
        <v>2165</v>
      </c>
      <c r="E688" s="84" t="b">
        <v>0</v>
      </c>
      <c r="F688" s="84" t="b">
        <v>0</v>
      </c>
      <c r="G688" s="84" t="b">
        <v>0</v>
      </c>
    </row>
    <row r="689" spans="1:7" ht="15">
      <c r="A689" s="84" t="s">
        <v>2856</v>
      </c>
      <c r="B689" s="84">
        <v>2</v>
      </c>
      <c r="C689" s="123">
        <v>0.001751857281847213</v>
      </c>
      <c r="D689" s="84" t="s">
        <v>2165</v>
      </c>
      <c r="E689" s="84" t="b">
        <v>0</v>
      </c>
      <c r="F689" s="84" t="b">
        <v>0</v>
      </c>
      <c r="G689" s="84" t="b">
        <v>0</v>
      </c>
    </row>
    <row r="690" spans="1:7" ht="15">
      <c r="A690" s="84" t="s">
        <v>2857</v>
      </c>
      <c r="B690" s="84">
        <v>2</v>
      </c>
      <c r="C690" s="123">
        <v>0.001751857281847213</v>
      </c>
      <c r="D690" s="84" t="s">
        <v>2165</v>
      </c>
      <c r="E690" s="84" t="b">
        <v>0</v>
      </c>
      <c r="F690" s="84" t="b">
        <v>0</v>
      </c>
      <c r="G690" s="84" t="b">
        <v>0</v>
      </c>
    </row>
    <row r="691" spans="1:7" ht="15">
      <c r="A691" s="84" t="s">
        <v>2858</v>
      </c>
      <c r="B691" s="84">
        <v>2</v>
      </c>
      <c r="C691" s="123">
        <v>0.001751857281847213</v>
      </c>
      <c r="D691" s="84" t="s">
        <v>2165</v>
      </c>
      <c r="E691" s="84" t="b">
        <v>0</v>
      </c>
      <c r="F691" s="84" t="b">
        <v>0</v>
      </c>
      <c r="G691" s="84" t="b">
        <v>0</v>
      </c>
    </row>
    <row r="692" spans="1:7" ht="15">
      <c r="A692" s="84" t="s">
        <v>2859</v>
      </c>
      <c r="B692" s="84">
        <v>2</v>
      </c>
      <c r="C692" s="123">
        <v>0.001751857281847213</v>
      </c>
      <c r="D692" s="84" t="s">
        <v>2165</v>
      </c>
      <c r="E692" s="84" t="b">
        <v>0</v>
      </c>
      <c r="F692" s="84" t="b">
        <v>0</v>
      </c>
      <c r="G692" s="84" t="b">
        <v>0</v>
      </c>
    </row>
    <row r="693" spans="1:7" ht="15">
      <c r="A693" s="84" t="s">
        <v>2860</v>
      </c>
      <c r="B693" s="84">
        <v>2</v>
      </c>
      <c r="C693" s="123">
        <v>0.001751857281847213</v>
      </c>
      <c r="D693" s="84" t="s">
        <v>2165</v>
      </c>
      <c r="E693" s="84" t="b">
        <v>0</v>
      </c>
      <c r="F693" s="84" t="b">
        <v>0</v>
      </c>
      <c r="G693" s="84" t="b">
        <v>0</v>
      </c>
    </row>
    <row r="694" spans="1:7" ht="15">
      <c r="A694" s="84" t="s">
        <v>2897</v>
      </c>
      <c r="B694" s="84">
        <v>2</v>
      </c>
      <c r="C694" s="123">
        <v>0.001751857281847213</v>
      </c>
      <c r="D694" s="84" t="s">
        <v>2165</v>
      </c>
      <c r="E694" s="84" t="b">
        <v>0</v>
      </c>
      <c r="F694" s="84" t="b">
        <v>0</v>
      </c>
      <c r="G694" s="84" t="b">
        <v>0</v>
      </c>
    </row>
    <row r="695" spans="1:7" ht="15">
      <c r="A695" s="84" t="s">
        <v>2894</v>
      </c>
      <c r="B695" s="84">
        <v>2</v>
      </c>
      <c r="C695" s="123">
        <v>0.001751857281847213</v>
      </c>
      <c r="D695" s="84" t="s">
        <v>2165</v>
      </c>
      <c r="E695" s="84" t="b">
        <v>0</v>
      </c>
      <c r="F695" s="84" t="b">
        <v>0</v>
      </c>
      <c r="G695" s="84" t="b">
        <v>0</v>
      </c>
    </row>
    <row r="696" spans="1:7" ht="15">
      <c r="A696" s="84" t="s">
        <v>2895</v>
      </c>
      <c r="B696" s="84">
        <v>2</v>
      </c>
      <c r="C696" s="123">
        <v>0.001751857281847213</v>
      </c>
      <c r="D696" s="84" t="s">
        <v>2165</v>
      </c>
      <c r="E696" s="84" t="b">
        <v>0</v>
      </c>
      <c r="F696" s="84" t="b">
        <v>0</v>
      </c>
      <c r="G696" s="84" t="b">
        <v>0</v>
      </c>
    </row>
    <row r="697" spans="1:7" ht="15">
      <c r="A697" s="84" t="s">
        <v>2896</v>
      </c>
      <c r="B697" s="84">
        <v>2</v>
      </c>
      <c r="C697" s="123">
        <v>0.001751857281847213</v>
      </c>
      <c r="D697" s="84" t="s">
        <v>2165</v>
      </c>
      <c r="E697" s="84" t="b">
        <v>0</v>
      </c>
      <c r="F697" s="84" t="b">
        <v>0</v>
      </c>
      <c r="G697" s="84" t="b">
        <v>0</v>
      </c>
    </row>
    <row r="698" spans="1:7" ht="15">
      <c r="A698" s="84" t="s">
        <v>2891</v>
      </c>
      <c r="B698" s="84">
        <v>2</v>
      </c>
      <c r="C698" s="123">
        <v>0.001751857281847213</v>
      </c>
      <c r="D698" s="84" t="s">
        <v>2165</v>
      </c>
      <c r="E698" s="84" t="b">
        <v>0</v>
      </c>
      <c r="F698" s="84" t="b">
        <v>0</v>
      </c>
      <c r="G698" s="84" t="b">
        <v>0</v>
      </c>
    </row>
    <row r="699" spans="1:7" ht="15">
      <c r="A699" s="84" t="s">
        <v>2892</v>
      </c>
      <c r="B699" s="84">
        <v>2</v>
      </c>
      <c r="C699" s="123">
        <v>0.001751857281847213</v>
      </c>
      <c r="D699" s="84" t="s">
        <v>2165</v>
      </c>
      <c r="E699" s="84" t="b">
        <v>0</v>
      </c>
      <c r="F699" s="84" t="b">
        <v>0</v>
      </c>
      <c r="G699" s="84" t="b">
        <v>0</v>
      </c>
    </row>
    <row r="700" spans="1:7" ht="15">
      <c r="A700" s="84" t="s">
        <v>2893</v>
      </c>
      <c r="B700" s="84">
        <v>2</v>
      </c>
      <c r="C700" s="123">
        <v>0.001751857281847213</v>
      </c>
      <c r="D700" s="84" t="s">
        <v>2165</v>
      </c>
      <c r="E700" s="84" t="b">
        <v>0</v>
      </c>
      <c r="F700" s="84" t="b">
        <v>0</v>
      </c>
      <c r="G700" s="84" t="b">
        <v>0</v>
      </c>
    </row>
    <row r="701" spans="1:7" ht="15">
      <c r="A701" s="84" t="s">
        <v>2889</v>
      </c>
      <c r="B701" s="84">
        <v>2</v>
      </c>
      <c r="C701" s="123">
        <v>0.001751857281847213</v>
      </c>
      <c r="D701" s="84" t="s">
        <v>2165</v>
      </c>
      <c r="E701" s="84" t="b">
        <v>0</v>
      </c>
      <c r="F701" s="84" t="b">
        <v>0</v>
      </c>
      <c r="G701" s="84" t="b">
        <v>0</v>
      </c>
    </row>
    <row r="702" spans="1:7" ht="15">
      <c r="A702" s="84" t="s">
        <v>2890</v>
      </c>
      <c r="B702" s="84">
        <v>2</v>
      </c>
      <c r="C702" s="123">
        <v>0.001751857281847213</v>
      </c>
      <c r="D702" s="84" t="s">
        <v>2165</v>
      </c>
      <c r="E702" s="84" t="b">
        <v>0</v>
      </c>
      <c r="F702" s="84" t="b">
        <v>0</v>
      </c>
      <c r="G702" s="84" t="b">
        <v>0</v>
      </c>
    </row>
    <row r="703" spans="1:7" ht="15">
      <c r="A703" s="84" t="s">
        <v>2885</v>
      </c>
      <c r="B703" s="84">
        <v>2</v>
      </c>
      <c r="C703" s="123">
        <v>0.001751857281847213</v>
      </c>
      <c r="D703" s="84" t="s">
        <v>2165</v>
      </c>
      <c r="E703" s="84" t="b">
        <v>0</v>
      </c>
      <c r="F703" s="84" t="b">
        <v>0</v>
      </c>
      <c r="G703" s="84" t="b">
        <v>0</v>
      </c>
    </row>
    <row r="704" spans="1:7" ht="15">
      <c r="A704" s="84" t="s">
        <v>2886</v>
      </c>
      <c r="B704" s="84">
        <v>2</v>
      </c>
      <c r="C704" s="123">
        <v>0.001751857281847213</v>
      </c>
      <c r="D704" s="84" t="s">
        <v>2165</v>
      </c>
      <c r="E704" s="84" t="b">
        <v>0</v>
      </c>
      <c r="F704" s="84" t="b">
        <v>0</v>
      </c>
      <c r="G704" s="84" t="b">
        <v>0</v>
      </c>
    </row>
    <row r="705" spans="1:7" ht="15">
      <c r="A705" s="84" t="s">
        <v>2887</v>
      </c>
      <c r="B705" s="84">
        <v>2</v>
      </c>
      <c r="C705" s="123">
        <v>0.001751857281847213</v>
      </c>
      <c r="D705" s="84" t="s">
        <v>2165</v>
      </c>
      <c r="E705" s="84" t="b">
        <v>0</v>
      </c>
      <c r="F705" s="84" t="b">
        <v>0</v>
      </c>
      <c r="G705" s="84" t="b">
        <v>0</v>
      </c>
    </row>
    <row r="706" spans="1:7" ht="15">
      <c r="A706" s="84" t="s">
        <v>2888</v>
      </c>
      <c r="B706" s="84">
        <v>2</v>
      </c>
      <c r="C706" s="123">
        <v>0.001751857281847213</v>
      </c>
      <c r="D706" s="84" t="s">
        <v>2165</v>
      </c>
      <c r="E706" s="84" t="b">
        <v>0</v>
      </c>
      <c r="F706" s="84" t="b">
        <v>0</v>
      </c>
      <c r="G706" s="84" t="b">
        <v>0</v>
      </c>
    </row>
    <row r="707" spans="1:7" ht="15">
      <c r="A707" s="84" t="s">
        <v>2881</v>
      </c>
      <c r="B707" s="84">
        <v>2</v>
      </c>
      <c r="C707" s="123">
        <v>0.001751857281847213</v>
      </c>
      <c r="D707" s="84" t="s">
        <v>2165</v>
      </c>
      <c r="E707" s="84" t="b">
        <v>0</v>
      </c>
      <c r="F707" s="84" t="b">
        <v>0</v>
      </c>
      <c r="G707" s="84" t="b">
        <v>0</v>
      </c>
    </row>
    <row r="708" spans="1:7" ht="15">
      <c r="A708" s="84" t="s">
        <v>2882</v>
      </c>
      <c r="B708" s="84">
        <v>2</v>
      </c>
      <c r="C708" s="123">
        <v>0.001751857281847213</v>
      </c>
      <c r="D708" s="84" t="s">
        <v>2165</v>
      </c>
      <c r="E708" s="84" t="b">
        <v>0</v>
      </c>
      <c r="F708" s="84" t="b">
        <v>0</v>
      </c>
      <c r="G708" s="84" t="b">
        <v>0</v>
      </c>
    </row>
    <row r="709" spans="1:7" ht="15">
      <c r="A709" s="84" t="s">
        <v>2883</v>
      </c>
      <c r="B709" s="84">
        <v>2</v>
      </c>
      <c r="C709" s="123">
        <v>0.001751857281847213</v>
      </c>
      <c r="D709" s="84" t="s">
        <v>2165</v>
      </c>
      <c r="E709" s="84" t="b">
        <v>0</v>
      </c>
      <c r="F709" s="84" t="b">
        <v>0</v>
      </c>
      <c r="G709" s="84" t="b">
        <v>0</v>
      </c>
    </row>
    <row r="710" spans="1:7" ht="15">
      <c r="A710" s="84" t="s">
        <v>2884</v>
      </c>
      <c r="B710" s="84">
        <v>2</v>
      </c>
      <c r="C710" s="123">
        <v>0.001751857281847213</v>
      </c>
      <c r="D710" s="84" t="s">
        <v>2165</v>
      </c>
      <c r="E710" s="84" t="b">
        <v>0</v>
      </c>
      <c r="F710" s="84" t="b">
        <v>0</v>
      </c>
      <c r="G710" s="84" t="b">
        <v>0</v>
      </c>
    </row>
    <row r="711" spans="1:7" ht="15">
      <c r="A711" s="84" t="s">
        <v>2831</v>
      </c>
      <c r="B711" s="84">
        <v>2</v>
      </c>
      <c r="C711" s="123">
        <v>0.001751857281847213</v>
      </c>
      <c r="D711" s="84" t="s">
        <v>2165</v>
      </c>
      <c r="E711" s="84" t="b">
        <v>0</v>
      </c>
      <c r="F711" s="84" t="b">
        <v>0</v>
      </c>
      <c r="G711" s="84" t="b">
        <v>0</v>
      </c>
    </row>
    <row r="712" spans="1:7" ht="15">
      <c r="A712" s="84" t="s">
        <v>2832</v>
      </c>
      <c r="B712" s="84">
        <v>2</v>
      </c>
      <c r="C712" s="123">
        <v>0.001751857281847213</v>
      </c>
      <c r="D712" s="84" t="s">
        <v>2165</v>
      </c>
      <c r="E712" s="84" t="b">
        <v>0</v>
      </c>
      <c r="F712" s="84" t="b">
        <v>0</v>
      </c>
      <c r="G712" s="84" t="b">
        <v>0</v>
      </c>
    </row>
    <row r="713" spans="1:7" ht="15">
      <c r="A713" s="84" t="s">
        <v>2833</v>
      </c>
      <c r="B713" s="84">
        <v>2</v>
      </c>
      <c r="C713" s="123">
        <v>0.001751857281847213</v>
      </c>
      <c r="D713" s="84" t="s">
        <v>2165</v>
      </c>
      <c r="E713" s="84" t="b">
        <v>0</v>
      </c>
      <c r="F713" s="84" t="b">
        <v>0</v>
      </c>
      <c r="G713" s="84" t="b">
        <v>0</v>
      </c>
    </row>
    <row r="714" spans="1:7" ht="15">
      <c r="A714" s="84" t="s">
        <v>2825</v>
      </c>
      <c r="B714" s="84">
        <v>2</v>
      </c>
      <c r="C714" s="123">
        <v>0.001751857281847213</v>
      </c>
      <c r="D714" s="84" t="s">
        <v>2165</v>
      </c>
      <c r="E714" s="84" t="b">
        <v>0</v>
      </c>
      <c r="F714" s="84" t="b">
        <v>0</v>
      </c>
      <c r="G714" s="84" t="b">
        <v>0</v>
      </c>
    </row>
    <row r="715" spans="1:7" ht="15">
      <c r="A715" s="84" t="s">
        <v>2826</v>
      </c>
      <c r="B715" s="84">
        <v>2</v>
      </c>
      <c r="C715" s="123">
        <v>0.001751857281847213</v>
      </c>
      <c r="D715" s="84" t="s">
        <v>2165</v>
      </c>
      <c r="E715" s="84" t="b">
        <v>0</v>
      </c>
      <c r="F715" s="84" t="b">
        <v>0</v>
      </c>
      <c r="G715" s="84" t="b">
        <v>0</v>
      </c>
    </row>
    <row r="716" spans="1:7" ht="15">
      <c r="A716" s="84" t="s">
        <v>2876</v>
      </c>
      <c r="B716" s="84">
        <v>2</v>
      </c>
      <c r="C716" s="123">
        <v>0.001751857281847213</v>
      </c>
      <c r="D716" s="84" t="s">
        <v>2165</v>
      </c>
      <c r="E716" s="84" t="b">
        <v>0</v>
      </c>
      <c r="F716" s="84" t="b">
        <v>0</v>
      </c>
      <c r="G716" s="84" t="b">
        <v>0</v>
      </c>
    </row>
    <row r="717" spans="1:7" ht="15">
      <c r="A717" s="84" t="s">
        <v>2877</v>
      </c>
      <c r="B717" s="84">
        <v>2</v>
      </c>
      <c r="C717" s="123">
        <v>0.001751857281847213</v>
      </c>
      <c r="D717" s="84" t="s">
        <v>2165</v>
      </c>
      <c r="E717" s="84" t="b">
        <v>0</v>
      </c>
      <c r="F717" s="84" t="b">
        <v>0</v>
      </c>
      <c r="G717" s="84" t="b">
        <v>0</v>
      </c>
    </row>
    <row r="718" spans="1:7" ht="15">
      <c r="A718" s="84" t="s">
        <v>2878</v>
      </c>
      <c r="B718" s="84">
        <v>2</v>
      </c>
      <c r="C718" s="123">
        <v>0.001751857281847213</v>
      </c>
      <c r="D718" s="84" t="s">
        <v>2165</v>
      </c>
      <c r="E718" s="84" t="b">
        <v>0</v>
      </c>
      <c r="F718" s="84" t="b">
        <v>0</v>
      </c>
      <c r="G718" s="84" t="b">
        <v>0</v>
      </c>
    </row>
    <row r="719" spans="1:7" ht="15">
      <c r="A719" s="84" t="s">
        <v>2879</v>
      </c>
      <c r="B719" s="84">
        <v>2</v>
      </c>
      <c r="C719" s="123">
        <v>0.001751857281847213</v>
      </c>
      <c r="D719" s="84" t="s">
        <v>2165</v>
      </c>
      <c r="E719" s="84" t="b">
        <v>0</v>
      </c>
      <c r="F719" s="84" t="b">
        <v>0</v>
      </c>
      <c r="G719" s="84" t="b">
        <v>0</v>
      </c>
    </row>
    <row r="720" spans="1:7" ht="15">
      <c r="A720" s="84" t="s">
        <v>2880</v>
      </c>
      <c r="B720" s="84">
        <v>2</v>
      </c>
      <c r="C720" s="123">
        <v>0.001751857281847213</v>
      </c>
      <c r="D720" s="84" t="s">
        <v>2165</v>
      </c>
      <c r="E720" s="84" t="b">
        <v>0</v>
      </c>
      <c r="F720" s="84" t="b">
        <v>0</v>
      </c>
      <c r="G720" s="84" t="b">
        <v>0</v>
      </c>
    </row>
    <row r="721" spans="1:7" ht="15">
      <c r="A721" s="84" t="s">
        <v>2815</v>
      </c>
      <c r="B721" s="84">
        <v>2</v>
      </c>
      <c r="C721" s="123">
        <v>0.001751857281847213</v>
      </c>
      <c r="D721" s="84" t="s">
        <v>2165</v>
      </c>
      <c r="E721" s="84" t="b">
        <v>0</v>
      </c>
      <c r="F721" s="84" t="b">
        <v>0</v>
      </c>
      <c r="G721" s="84" t="b">
        <v>0</v>
      </c>
    </row>
    <row r="722" spans="1:7" ht="15">
      <c r="A722" s="84" t="s">
        <v>2874</v>
      </c>
      <c r="B722" s="84">
        <v>2</v>
      </c>
      <c r="C722" s="123">
        <v>0.001751857281847213</v>
      </c>
      <c r="D722" s="84" t="s">
        <v>2165</v>
      </c>
      <c r="E722" s="84" t="b">
        <v>0</v>
      </c>
      <c r="F722" s="84" t="b">
        <v>0</v>
      </c>
      <c r="G722" s="84" t="b">
        <v>0</v>
      </c>
    </row>
    <row r="723" spans="1:7" ht="15">
      <c r="A723" s="84" t="s">
        <v>2875</v>
      </c>
      <c r="B723" s="84">
        <v>2</v>
      </c>
      <c r="C723" s="123">
        <v>0.001751857281847213</v>
      </c>
      <c r="D723" s="84" t="s">
        <v>2165</v>
      </c>
      <c r="E723" s="84" t="b">
        <v>0</v>
      </c>
      <c r="F723" s="84" t="b">
        <v>0</v>
      </c>
      <c r="G723" s="84" t="b">
        <v>0</v>
      </c>
    </row>
    <row r="724" spans="1:7" ht="15">
      <c r="A724" s="84" t="s">
        <v>2872</v>
      </c>
      <c r="B724" s="84">
        <v>2</v>
      </c>
      <c r="C724" s="123">
        <v>0.001751857281847213</v>
      </c>
      <c r="D724" s="84" t="s">
        <v>2165</v>
      </c>
      <c r="E724" s="84" t="b">
        <v>0</v>
      </c>
      <c r="F724" s="84" t="b">
        <v>0</v>
      </c>
      <c r="G724" s="84" t="b">
        <v>0</v>
      </c>
    </row>
    <row r="725" spans="1:7" ht="15">
      <c r="A725" s="84" t="s">
        <v>2873</v>
      </c>
      <c r="B725" s="84">
        <v>2</v>
      </c>
      <c r="C725" s="123">
        <v>0.001751857281847213</v>
      </c>
      <c r="D725" s="84" t="s">
        <v>2165</v>
      </c>
      <c r="E725" s="84" t="b">
        <v>0</v>
      </c>
      <c r="F725" s="84" t="b">
        <v>0</v>
      </c>
      <c r="G725" s="84" t="b">
        <v>0</v>
      </c>
    </row>
    <row r="726" spans="1:7" ht="15">
      <c r="A726" s="84" t="s">
        <v>2732</v>
      </c>
      <c r="B726" s="84">
        <v>2</v>
      </c>
      <c r="C726" s="123">
        <v>0.001751857281847213</v>
      </c>
      <c r="D726" s="84" t="s">
        <v>2165</v>
      </c>
      <c r="E726" s="84" t="b">
        <v>0</v>
      </c>
      <c r="F726" s="84" t="b">
        <v>0</v>
      </c>
      <c r="G726" s="84" t="b">
        <v>0</v>
      </c>
    </row>
    <row r="727" spans="1:7" ht="15">
      <c r="A727" s="84" t="s">
        <v>2733</v>
      </c>
      <c r="B727" s="84">
        <v>2</v>
      </c>
      <c r="C727" s="123">
        <v>0.001751857281847213</v>
      </c>
      <c r="D727" s="84" t="s">
        <v>2165</v>
      </c>
      <c r="E727" s="84" t="b">
        <v>0</v>
      </c>
      <c r="F727" s="84" t="b">
        <v>0</v>
      </c>
      <c r="G727" s="84" t="b">
        <v>0</v>
      </c>
    </row>
    <row r="728" spans="1:7" ht="15">
      <c r="A728" s="84" t="s">
        <v>2734</v>
      </c>
      <c r="B728" s="84">
        <v>2</v>
      </c>
      <c r="C728" s="123">
        <v>0.001751857281847213</v>
      </c>
      <c r="D728" s="84" t="s">
        <v>2165</v>
      </c>
      <c r="E728" s="84" t="b">
        <v>0</v>
      </c>
      <c r="F728" s="84" t="b">
        <v>0</v>
      </c>
      <c r="G728" s="84" t="b">
        <v>0</v>
      </c>
    </row>
    <row r="729" spans="1:7" ht="15">
      <c r="A729" s="84" t="s">
        <v>2710</v>
      </c>
      <c r="B729" s="84">
        <v>2</v>
      </c>
      <c r="C729" s="123">
        <v>0.001751857281847213</v>
      </c>
      <c r="D729" s="84" t="s">
        <v>2165</v>
      </c>
      <c r="E729" s="84" t="b">
        <v>0</v>
      </c>
      <c r="F729" s="84" t="b">
        <v>0</v>
      </c>
      <c r="G729" s="84" t="b">
        <v>0</v>
      </c>
    </row>
    <row r="730" spans="1:7" ht="15">
      <c r="A730" s="84" t="s">
        <v>2742</v>
      </c>
      <c r="B730" s="84">
        <v>2</v>
      </c>
      <c r="C730" s="123">
        <v>0.001751857281847213</v>
      </c>
      <c r="D730" s="84" t="s">
        <v>2165</v>
      </c>
      <c r="E730" s="84" t="b">
        <v>0</v>
      </c>
      <c r="F730" s="84" t="b">
        <v>0</v>
      </c>
      <c r="G730" s="84" t="b">
        <v>0</v>
      </c>
    </row>
    <row r="731" spans="1:7" ht="15">
      <c r="A731" s="84" t="s">
        <v>2871</v>
      </c>
      <c r="B731" s="84">
        <v>2</v>
      </c>
      <c r="C731" s="123">
        <v>0.001751857281847213</v>
      </c>
      <c r="D731" s="84" t="s">
        <v>2165</v>
      </c>
      <c r="E731" s="84" t="b">
        <v>0</v>
      </c>
      <c r="F731" s="84" t="b">
        <v>0</v>
      </c>
      <c r="G731" s="84" t="b">
        <v>0</v>
      </c>
    </row>
    <row r="732" spans="1:7" ht="15">
      <c r="A732" s="84" t="s">
        <v>2864</v>
      </c>
      <c r="B732" s="84">
        <v>2</v>
      </c>
      <c r="C732" s="123">
        <v>0.001751857281847213</v>
      </c>
      <c r="D732" s="84" t="s">
        <v>2165</v>
      </c>
      <c r="E732" s="84" t="b">
        <v>0</v>
      </c>
      <c r="F732" s="84" t="b">
        <v>0</v>
      </c>
      <c r="G732" s="84" t="b">
        <v>0</v>
      </c>
    </row>
    <row r="733" spans="1:7" ht="15">
      <c r="A733" s="84" t="s">
        <v>2865</v>
      </c>
      <c r="B733" s="84">
        <v>2</v>
      </c>
      <c r="C733" s="123">
        <v>0.001751857281847213</v>
      </c>
      <c r="D733" s="84" t="s">
        <v>2165</v>
      </c>
      <c r="E733" s="84" t="b">
        <v>0</v>
      </c>
      <c r="F733" s="84" t="b">
        <v>0</v>
      </c>
      <c r="G733" s="84" t="b">
        <v>0</v>
      </c>
    </row>
    <row r="734" spans="1:7" ht="15">
      <c r="A734" s="84" t="s">
        <v>2866</v>
      </c>
      <c r="B734" s="84">
        <v>2</v>
      </c>
      <c r="C734" s="123">
        <v>0.001751857281847213</v>
      </c>
      <c r="D734" s="84" t="s">
        <v>2165</v>
      </c>
      <c r="E734" s="84" t="b">
        <v>0</v>
      </c>
      <c r="F734" s="84" t="b">
        <v>0</v>
      </c>
      <c r="G734" s="84" t="b">
        <v>0</v>
      </c>
    </row>
    <row r="735" spans="1:7" ht="15">
      <c r="A735" s="84" t="s">
        <v>2867</v>
      </c>
      <c r="B735" s="84">
        <v>2</v>
      </c>
      <c r="C735" s="123">
        <v>0.001751857281847213</v>
      </c>
      <c r="D735" s="84" t="s">
        <v>2165</v>
      </c>
      <c r="E735" s="84" t="b">
        <v>0</v>
      </c>
      <c r="F735" s="84" t="b">
        <v>0</v>
      </c>
      <c r="G735" s="84" t="b">
        <v>0</v>
      </c>
    </row>
    <row r="736" spans="1:7" ht="15">
      <c r="A736" s="84" t="s">
        <v>2868</v>
      </c>
      <c r="B736" s="84">
        <v>2</v>
      </c>
      <c r="C736" s="123">
        <v>0.001751857281847213</v>
      </c>
      <c r="D736" s="84" t="s">
        <v>2165</v>
      </c>
      <c r="E736" s="84" t="b">
        <v>0</v>
      </c>
      <c r="F736" s="84" t="b">
        <v>0</v>
      </c>
      <c r="G736" s="84" t="b">
        <v>0</v>
      </c>
    </row>
    <row r="737" spans="1:7" ht="15">
      <c r="A737" s="84" t="s">
        <v>2869</v>
      </c>
      <c r="B737" s="84">
        <v>2</v>
      </c>
      <c r="C737" s="123">
        <v>0.001751857281847213</v>
      </c>
      <c r="D737" s="84" t="s">
        <v>2165</v>
      </c>
      <c r="E737" s="84" t="b">
        <v>0</v>
      </c>
      <c r="F737" s="84" t="b">
        <v>0</v>
      </c>
      <c r="G737" s="84" t="b">
        <v>0</v>
      </c>
    </row>
    <row r="738" spans="1:7" ht="15">
      <c r="A738" s="84" t="s">
        <v>2870</v>
      </c>
      <c r="B738" s="84">
        <v>2</v>
      </c>
      <c r="C738" s="123">
        <v>0.001751857281847213</v>
      </c>
      <c r="D738" s="84" t="s">
        <v>2165</v>
      </c>
      <c r="E738" s="84" t="b">
        <v>0</v>
      </c>
      <c r="F738" s="84" t="b">
        <v>0</v>
      </c>
      <c r="G738" s="84" t="b">
        <v>0</v>
      </c>
    </row>
    <row r="739" spans="1:7" ht="15">
      <c r="A739" s="84" t="s">
        <v>2724</v>
      </c>
      <c r="B739" s="84">
        <v>2</v>
      </c>
      <c r="C739" s="123">
        <v>0.001751857281847213</v>
      </c>
      <c r="D739" s="84" t="s">
        <v>2165</v>
      </c>
      <c r="E739" s="84" t="b">
        <v>0</v>
      </c>
      <c r="F739" s="84" t="b">
        <v>0</v>
      </c>
      <c r="G739" s="84" t="b">
        <v>0</v>
      </c>
    </row>
    <row r="740" spans="1:7" ht="15">
      <c r="A740" s="84" t="s">
        <v>2725</v>
      </c>
      <c r="B740" s="84">
        <v>2</v>
      </c>
      <c r="C740" s="123">
        <v>0.001751857281847213</v>
      </c>
      <c r="D740" s="84" t="s">
        <v>2165</v>
      </c>
      <c r="E740" s="84" t="b">
        <v>0</v>
      </c>
      <c r="F740" s="84" t="b">
        <v>0</v>
      </c>
      <c r="G740" s="84" t="b">
        <v>0</v>
      </c>
    </row>
    <row r="741" spans="1:7" ht="15">
      <c r="A741" s="84" t="s">
        <v>2726</v>
      </c>
      <c r="B741" s="84">
        <v>2</v>
      </c>
      <c r="C741" s="123">
        <v>0.001751857281847213</v>
      </c>
      <c r="D741" s="84" t="s">
        <v>2165</v>
      </c>
      <c r="E741" s="84" t="b">
        <v>0</v>
      </c>
      <c r="F741" s="84" t="b">
        <v>0</v>
      </c>
      <c r="G741" s="84" t="b">
        <v>0</v>
      </c>
    </row>
    <row r="742" spans="1:7" ht="15">
      <c r="A742" s="84" t="s">
        <v>2727</v>
      </c>
      <c r="B742" s="84">
        <v>2</v>
      </c>
      <c r="C742" s="123">
        <v>0.001751857281847213</v>
      </c>
      <c r="D742" s="84" t="s">
        <v>2165</v>
      </c>
      <c r="E742" s="84" t="b">
        <v>0</v>
      </c>
      <c r="F742" s="84" t="b">
        <v>0</v>
      </c>
      <c r="G742" s="84" t="b">
        <v>0</v>
      </c>
    </row>
    <row r="743" spans="1:7" ht="15">
      <c r="A743" s="84" t="s">
        <v>2728</v>
      </c>
      <c r="B743" s="84">
        <v>2</v>
      </c>
      <c r="C743" s="123">
        <v>0.001751857281847213</v>
      </c>
      <c r="D743" s="84" t="s">
        <v>2165</v>
      </c>
      <c r="E743" s="84" t="b">
        <v>0</v>
      </c>
      <c r="F743" s="84" t="b">
        <v>0</v>
      </c>
      <c r="G743" s="84" t="b">
        <v>0</v>
      </c>
    </row>
    <row r="744" spans="1:7" ht="15">
      <c r="A744" s="84" t="s">
        <v>2746</v>
      </c>
      <c r="B744" s="84">
        <v>2</v>
      </c>
      <c r="C744" s="123">
        <v>0.001751857281847213</v>
      </c>
      <c r="D744" s="84" t="s">
        <v>2165</v>
      </c>
      <c r="E744" s="84" t="b">
        <v>0</v>
      </c>
      <c r="F744" s="84" t="b">
        <v>0</v>
      </c>
      <c r="G744" s="84" t="b">
        <v>0</v>
      </c>
    </row>
    <row r="745" spans="1:7" ht="15">
      <c r="A745" s="84" t="s">
        <v>2861</v>
      </c>
      <c r="B745" s="84">
        <v>2</v>
      </c>
      <c r="C745" s="123">
        <v>0.001751857281847213</v>
      </c>
      <c r="D745" s="84" t="s">
        <v>2165</v>
      </c>
      <c r="E745" s="84" t="b">
        <v>0</v>
      </c>
      <c r="F745" s="84" t="b">
        <v>0</v>
      </c>
      <c r="G745" s="84" t="b">
        <v>0</v>
      </c>
    </row>
    <row r="746" spans="1:7" ht="15">
      <c r="A746" s="84" t="s">
        <v>2862</v>
      </c>
      <c r="B746" s="84">
        <v>2</v>
      </c>
      <c r="C746" s="123">
        <v>0.001751857281847213</v>
      </c>
      <c r="D746" s="84" t="s">
        <v>2165</v>
      </c>
      <c r="E746" s="84" t="b">
        <v>0</v>
      </c>
      <c r="F746" s="84" t="b">
        <v>0</v>
      </c>
      <c r="G746" s="84" t="b">
        <v>0</v>
      </c>
    </row>
    <row r="747" spans="1:7" ht="15">
      <c r="A747" s="84" t="s">
        <v>2863</v>
      </c>
      <c r="B747" s="84">
        <v>2</v>
      </c>
      <c r="C747" s="123">
        <v>0.001751857281847213</v>
      </c>
      <c r="D747" s="84" t="s">
        <v>2165</v>
      </c>
      <c r="E747" s="84" t="b">
        <v>0</v>
      </c>
      <c r="F747" s="84" t="b">
        <v>0</v>
      </c>
      <c r="G747" s="84" t="b">
        <v>0</v>
      </c>
    </row>
    <row r="748" spans="1:7" ht="15">
      <c r="A748" s="84" t="s">
        <v>2846</v>
      </c>
      <c r="B748" s="84">
        <v>2</v>
      </c>
      <c r="C748" s="123">
        <v>0.001751857281847213</v>
      </c>
      <c r="D748" s="84" t="s">
        <v>2165</v>
      </c>
      <c r="E748" s="84" t="b">
        <v>0</v>
      </c>
      <c r="F748" s="84" t="b">
        <v>0</v>
      </c>
      <c r="G748" s="84" t="b">
        <v>0</v>
      </c>
    </row>
    <row r="749" spans="1:7" ht="15">
      <c r="A749" s="84" t="s">
        <v>2847</v>
      </c>
      <c r="B749" s="84">
        <v>2</v>
      </c>
      <c r="C749" s="123">
        <v>0.001751857281847213</v>
      </c>
      <c r="D749" s="84" t="s">
        <v>2165</v>
      </c>
      <c r="E749" s="84" t="b">
        <v>0</v>
      </c>
      <c r="F749" s="84" t="b">
        <v>0</v>
      </c>
      <c r="G749" s="84" t="b">
        <v>0</v>
      </c>
    </row>
    <row r="750" spans="1:7" ht="15">
      <c r="A750" s="84" t="s">
        <v>2848</v>
      </c>
      <c r="B750" s="84">
        <v>2</v>
      </c>
      <c r="C750" s="123">
        <v>0.001751857281847213</v>
      </c>
      <c r="D750" s="84" t="s">
        <v>2165</v>
      </c>
      <c r="E750" s="84" t="b">
        <v>0</v>
      </c>
      <c r="F750" s="84" t="b">
        <v>0</v>
      </c>
      <c r="G750" s="84" t="b">
        <v>0</v>
      </c>
    </row>
    <row r="751" spans="1:7" ht="15">
      <c r="A751" s="84" t="s">
        <v>2849</v>
      </c>
      <c r="B751" s="84">
        <v>2</v>
      </c>
      <c r="C751" s="123">
        <v>0.001751857281847213</v>
      </c>
      <c r="D751" s="84" t="s">
        <v>2165</v>
      </c>
      <c r="E751" s="84" t="b">
        <v>0</v>
      </c>
      <c r="F751" s="84" t="b">
        <v>0</v>
      </c>
      <c r="G751" s="84" t="b">
        <v>0</v>
      </c>
    </row>
    <row r="752" spans="1:7" ht="15">
      <c r="A752" s="84" t="s">
        <v>2850</v>
      </c>
      <c r="B752" s="84">
        <v>2</v>
      </c>
      <c r="C752" s="123">
        <v>0.001751857281847213</v>
      </c>
      <c r="D752" s="84" t="s">
        <v>2165</v>
      </c>
      <c r="E752" s="84" t="b">
        <v>0</v>
      </c>
      <c r="F752" s="84" t="b">
        <v>0</v>
      </c>
      <c r="G752" s="84" t="b">
        <v>0</v>
      </c>
    </row>
    <row r="753" spans="1:7" ht="15">
      <c r="A753" s="84" t="s">
        <v>2851</v>
      </c>
      <c r="B753" s="84">
        <v>2</v>
      </c>
      <c r="C753" s="123">
        <v>0.001751857281847213</v>
      </c>
      <c r="D753" s="84" t="s">
        <v>2165</v>
      </c>
      <c r="E753" s="84" t="b">
        <v>0</v>
      </c>
      <c r="F753" s="84" t="b">
        <v>0</v>
      </c>
      <c r="G753" s="84" t="b">
        <v>0</v>
      </c>
    </row>
    <row r="754" spans="1:7" ht="15">
      <c r="A754" s="84" t="s">
        <v>2845</v>
      </c>
      <c r="B754" s="84">
        <v>2</v>
      </c>
      <c r="C754" s="123">
        <v>0.001751857281847213</v>
      </c>
      <c r="D754" s="84" t="s">
        <v>2165</v>
      </c>
      <c r="E754" s="84" t="b">
        <v>0</v>
      </c>
      <c r="F754" s="84" t="b">
        <v>0</v>
      </c>
      <c r="G754" s="84" t="b">
        <v>0</v>
      </c>
    </row>
    <row r="755" spans="1:7" ht="15">
      <c r="A755" s="84" t="s">
        <v>2839</v>
      </c>
      <c r="B755" s="84">
        <v>2</v>
      </c>
      <c r="C755" s="123">
        <v>0.001751857281847213</v>
      </c>
      <c r="D755" s="84" t="s">
        <v>2165</v>
      </c>
      <c r="E755" s="84" t="b">
        <v>0</v>
      </c>
      <c r="F755" s="84" t="b">
        <v>0</v>
      </c>
      <c r="G755" s="84" t="b">
        <v>0</v>
      </c>
    </row>
    <row r="756" spans="1:7" ht="15">
      <c r="A756" s="84" t="s">
        <v>2840</v>
      </c>
      <c r="B756" s="84">
        <v>2</v>
      </c>
      <c r="C756" s="123">
        <v>0.001751857281847213</v>
      </c>
      <c r="D756" s="84" t="s">
        <v>2165</v>
      </c>
      <c r="E756" s="84" t="b">
        <v>0</v>
      </c>
      <c r="F756" s="84" t="b">
        <v>0</v>
      </c>
      <c r="G756" s="84" t="b">
        <v>0</v>
      </c>
    </row>
    <row r="757" spans="1:7" ht="15">
      <c r="A757" s="84" t="s">
        <v>2841</v>
      </c>
      <c r="B757" s="84">
        <v>2</v>
      </c>
      <c r="C757" s="123">
        <v>0.001751857281847213</v>
      </c>
      <c r="D757" s="84" t="s">
        <v>2165</v>
      </c>
      <c r="E757" s="84" t="b">
        <v>0</v>
      </c>
      <c r="F757" s="84" t="b">
        <v>0</v>
      </c>
      <c r="G757" s="84" t="b">
        <v>0</v>
      </c>
    </row>
    <row r="758" spans="1:7" ht="15">
      <c r="A758" s="84" t="s">
        <v>2842</v>
      </c>
      <c r="B758" s="84">
        <v>2</v>
      </c>
      <c r="C758" s="123">
        <v>0.001751857281847213</v>
      </c>
      <c r="D758" s="84" t="s">
        <v>2165</v>
      </c>
      <c r="E758" s="84" t="b">
        <v>0</v>
      </c>
      <c r="F758" s="84" t="b">
        <v>0</v>
      </c>
      <c r="G758" s="84" t="b">
        <v>0</v>
      </c>
    </row>
    <row r="759" spans="1:7" ht="15">
      <c r="A759" s="84" t="s">
        <v>2843</v>
      </c>
      <c r="B759" s="84">
        <v>2</v>
      </c>
      <c r="C759" s="123">
        <v>0.001751857281847213</v>
      </c>
      <c r="D759" s="84" t="s">
        <v>2165</v>
      </c>
      <c r="E759" s="84" t="b">
        <v>0</v>
      </c>
      <c r="F759" s="84" t="b">
        <v>0</v>
      </c>
      <c r="G759" s="84" t="b">
        <v>0</v>
      </c>
    </row>
    <row r="760" spans="1:7" ht="15">
      <c r="A760" s="84" t="s">
        <v>2844</v>
      </c>
      <c r="B760" s="84">
        <v>2</v>
      </c>
      <c r="C760" s="123">
        <v>0.001751857281847213</v>
      </c>
      <c r="D760" s="84" t="s">
        <v>2165</v>
      </c>
      <c r="E760" s="84" t="b">
        <v>0</v>
      </c>
      <c r="F760" s="84" t="b">
        <v>0</v>
      </c>
      <c r="G760" s="84" t="b">
        <v>0</v>
      </c>
    </row>
    <row r="761" spans="1:7" ht="15">
      <c r="A761" s="84" t="s">
        <v>2834</v>
      </c>
      <c r="B761" s="84">
        <v>2</v>
      </c>
      <c r="C761" s="123">
        <v>0.001751857281847213</v>
      </c>
      <c r="D761" s="84" t="s">
        <v>2165</v>
      </c>
      <c r="E761" s="84" t="b">
        <v>0</v>
      </c>
      <c r="F761" s="84" t="b">
        <v>0</v>
      </c>
      <c r="G761" s="84" t="b">
        <v>0</v>
      </c>
    </row>
    <row r="762" spans="1:7" ht="15">
      <c r="A762" s="84" t="s">
        <v>2835</v>
      </c>
      <c r="B762" s="84">
        <v>2</v>
      </c>
      <c r="C762" s="123">
        <v>0.001751857281847213</v>
      </c>
      <c r="D762" s="84" t="s">
        <v>2165</v>
      </c>
      <c r="E762" s="84" t="b">
        <v>0</v>
      </c>
      <c r="F762" s="84" t="b">
        <v>0</v>
      </c>
      <c r="G762" s="84" t="b">
        <v>0</v>
      </c>
    </row>
    <row r="763" spans="1:7" ht="15">
      <c r="A763" s="84" t="s">
        <v>2836</v>
      </c>
      <c r="B763" s="84">
        <v>2</v>
      </c>
      <c r="C763" s="123">
        <v>0.001751857281847213</v>
      </c>
      <c r="D763" s="84" t="s">
        <v>2165</v>
      </c>
      <c r="E763" s="84" t="b">
        <v>0</v>
      </c>
      <c r="F763" s="84" t="b">
        <v>0</v>
      </c>
      <c r="G763" s="84" t="b">
        <v>0</v>
      </c>
    </row>
    <row r="764" spans="1:7" ht="15">
      <c r="A764" s="84" t="s">
        <v>2837</v>
      </c>
      <c r="B764" s="84">
        <v>2</v>
      </c>
      <c r="C764" s="123">
        <v>0.001751857281847213</v>
      </c>
      <c r="D764" s="84" t="s">
        <v>2165</v>
      </c>
      <c r="E764" s="84" t="b">
        <v>0</v>
      </c>
      <c r="F764" s="84" t="b">
        <v>0</v>
      </c>
      <c r="G764" s="84" t="b">
        <v>0</v>
      </c>
    </row>
    <row r="765" spans="1:7" ht="15">
      <c r="A765" s="84" t="s">
        <v>2838</v>
      </c>
      <c r="B765" s="84">
        <v>2</v>
      </c>
      <c r="C765" s="123">
        <v>0.001751857281847213</v>
      </c>
      <c r="D765" s="84" t="s">
        <v>2165</v>
      </c>
      <c r="E765" s="84" t="b">
        <v>0</v>
      </c>
      <c r="F765" s="84" t="b">
        <v>0</v>
      </c>
      <c r="G765" s="84" t="b">
        <v>0</v>
      </c>
    </row>
    <row r="766" spans="1:7" ht="15">
      <c r="A766" s="84" t="s">
        <v>2827</v>
      </c>
      <c r="B766" s="84">
        <v>2</v>
      </c>
      <c r="C766" s="123">
        <v>0.001751857281847213</v>
      </c>
      <c r="D766" s="84" t="s">
        <v>2165</v>
      </c>
      <c r="E766" s="84" t="b">
        <v>0</v>
      </c>
      <c r="F766" s="84" t="b">
        <v>0</v>
      </c>
      <c r="G766" s="84" t="b">
        <v>0</v>
      </c>
    </row>
    <row r="767" spans="1:7" ht="15">
      <c r="A767" s="84" t="s">
        <v>2828</v>
      </c>
      <c r="B767" s="84">
        <v>2</v>
      </c>
      <c r="C767" s="123">
        <v>0.001751857281847213</v>
      </c>
      <c r="D767" s="84" t="s">
        <v>2165</v>
      </c>
      <c r="E767" s="84" t="b">
        <v>0</v>
      </c>
      <c r="F767" s="84" t="b">
        <v>0</v>
      </c>
      <c r="G767" s="84" t="b">
        <v>0</v>
      </c>
    </row>
    <row r="768" spans="1:7" ht="15">
      <c r="A768" s="84" t="s">
        <v>2829</v>
      </c>
      <c r="B768" s="84">
        <v>2</v>
      </c>
      <c r="C768" s="123">
        <v>0.001751857281847213</v>
      </c>
      <c r="D768" s="84" t="s">
        <v>2165</v>
      </c>
      <c r="E768" s="84" t="b">
        <v>0</v>
      </c>
      <c r="F768" s="84" t="b">
        <v>0</v>
      </c>
      <c r="G768" s="84" t="b">
        <v>0</v>
      </c>
    </row>
    <row r="769" spans="1:7" ht="15">
      <c r="A769" s="84" t="s">
        <v>2830</v>
      </c>
      <c r="B769" s="84">
        <v>2</v>
      </c>
      <c r="C769" s="123">
        <v>0.001751857281847213</v>
      </c>
      <c r="D769" s="84" t="s">
        <v>2165</v>
      </c>
      <c r="E769" s="84" t="b">
        <v>0</v>
      </c>
      <c r="F769" s="84" t="b">
        <v>0</v>
      </c>
      <c r="G769" s="84" t="b">
        <v>0</v>
      </c>
    </row>
    <row r="770" spans="1:7" ht="15">
      <c r="A770" s="84" t="s">
        <v>2777</v>
      </c>
      <c r="B770" s="84">
        <v>2</v>
      </c>
      <c r="C770" s="123">
        <v>0.001751857281847213</v>
      </c>
      <c r="D770" s="84" t="s">
        <v>2165</v>
      </c>
      <c r="E770" s="84" t="b">
        <v>0</v>
      </c>
      <c r="F770" s="84" t="b">
        <v>0</v>
      </c>
      <c r="G770" s="84" t="b">
        <v>0</v>
      </c>
    </row>
    <row r="771" spans="1:7" ht="15">
      <c r="A771" s="84" t="s">
        <v>2778</v>
      </c>
      <c r="B771" s="84">
        <v>2</v>
      </c>
      <c r="C771" s="123">
        <v>0.001751857281847213</v>
      </c>
      <c r="D771" s="84" t="s">
        <v>2165</v>
      </c>
      <c r="E771" s="84" t="b">
        <v>0</v>
      </c>
      <c r="F771" s="84" t="b">
        <v>0</v>
      </c>
      <c r="G771" s="84" t="b">
        <v>0</v>
      </c>
    </row>
    <row r="772" spans="1:7" ht="15">
      <c r="A772" s="84" t="s">
        <v>2779</v>
      </c>
      <c r="B772" s="84">
        <v>2</v>
      </c>
      <c r="C772" s="123">
        <v>0.001751857281847213</v>
      </c>
      <c r="D772" s="84" t="s">
        <v>2165</v>
      </c>
      <c r="E772" s="84" t="b">
        <v>0</v>
      </c>
      <c r="F772" s="84" t="b">
        <v>0</v>
      </c>
      <c r="G772" s="84" t="b">
        <v>0</v>
      </c>
    </row>
    <row r="773" spans="1:7" ht="15">
      <c r="A773" s="84" t="s">
        <v>2780</v>
      </c>
      <c r="B773" s="84">
        <v>2</v>
      </c>
      <c r="C773" s="123">
        <v>0.001751857281847213</v>
      </c>
      <c r="D773" s="84" t="s">
        <v>2165</v>
      </c>
      <c r="E773" s="84" t="b">
        <v>0</v>
      </c>
      <c r="F773" s="84" t="b">
        <v>0</v>
      </c>
      <c r="G773" s="84" t="b">
        <v>0</v>
      </c>
    </row>
    <row r="774" spans="1:7" ht="15">
      <c r="A774" s="84" t="s">
        <v>2781</v>
      </c>
      <c r="B774" s="84">
        <v>2</v>
      </c>
      <c r="C774" s="123">
        <v>0.001751857281847213</v>
      </c>
      <c r="D774" s="84" t="s">
        <v>2165</v>
      </c>
      <c r="E774" s="84" t="b">
        <v>0</v>
      </c>
      <c r="F774" s="84" t="b">
        <v>0</v>
      </c>
      <c r="G774" s="84" t="b">
        <v>0</v>
      </c>
    </row>
    <row r="775" spans="1:7" ht="15">
      <c r="A775" s="84" t="s">
        <v>2782</v>
      </c>
      <c r="B775" s="84">
        <v>2</v>
      </c>
      <c r="C775" s="123">
        <v>0.001751857281847213</v>
      </c>
      <c r="D775" s="84" t="s">
        <v>2165</v>
      </c>
      <c r="E775" s="84" t="b">
        <v>0</v>
      </c>
      <c r="F775" s="84" t="b">
        <v>0</v>
      </c>
      <c r="G775" s="84" t="b">
        <v>0</v>
      </c>
    </row>
    <row r="776" spans="1:7" ht="15">
      <c r="A776" s="84" t="s">
        <v>2623</v>
      </c>
      <c r="B776" s="84">
        <v>2</v>
      </c>
      <c r="C776" s="123">
        <v>0.001751857281847213</v>
      </c>
      <c r="D776" s="84" t="s">
        <v>2165</v>
      </c>
      <c r="E776" s="84" t="b">
        <v>0</v>
      </c>
      <c r="F776" s="84" t="b">
        <v>0</v>
      </c>
      <c r="G776" s="84" t="b">
        <v>0</v>
      </c>
    </row>
    <row r="777" spans="1:7" ht="15">
      <c r="A777" s="84" t="s">
        <v>2800</v>
      </c>
      <c r="B777" s="84">
        <v>2</v>
      </c>
      <c r="C777" s="123">
        <v>0.001751857281847213</v>
      </c>
      <c r="D777" s="84" t="s">
        <v>2165</v>
      </c>
      <c r="E777" s="84" t="b">
        <v>0</v>
      </c>
      <c r="F777" s="84" t="b">
        <v>0</v>
      </c>
      <c r="G777" s="84" t="b">
        <v>0</v>
      </c>
    </row>
    <row r="778" spans="1:7" ht="15">
      <c r="A778" s="84" t="s">
        <v>2801</v>
      </c>
      <c r="B778" s="84">
        <v>2</v>
      </c>
      <c r="C778" s="123">
        <v>0.001751857281847213</v>
      </c>
      <c r="D778" s="84" t="s">
        <v>2165</v>
      </c>
      <c r="E778" s="84" t="b">
        <v>0</v>
      </c>
      <c r="F778" s="84" t="b">
        <v>0</v>
      </c>
      <c r="G778" s="84" t="b">
        <v>0</v>
      </c>
    </row>
    <row r="779" spans="1:7" ht="15">
      <c r="A779" s="84" t="s">
        <v>2802</v>
      </c>
      <c r="B779" s="84">
        <v>2</v>
      </c>
      <c r="C779" s="123">
        <v>0.001751857281847213</v>
      </c>
      <c r="D779" s="84" t="s">
        <v>2165</v>
      </c>
      <c r="E779" s="84" t="b">
        <v>0</v>
      </c>
      <c r="F779" s="84" t="b">
        <v>0</v>
      </c>
      <c r="G779" s="84" t="b">
        <v>0</v>
      </c>
    </row>
    <row r="780" spans="1:7" ht="15">
      <c r="A780" s="84" t="s">
        <v>2803</v>
      </c>
      <c r="B780" s="84">
        <v>2</v>
      </c>
      <c r="C780" s="123">
        <v>0.001751857281847213</v>
      </c>
      <c r="D780" s="84" t="s">
        <v>2165</v>
      </c>
      <c r="E780" s="84" t="b">
        <v>0</v>
      </c>
      <c r="F780" s="84" t="b">
        <v>0</v>
      </c>
      <c r="G780" s="84" t="b">
        <v>0</v>
      </c>
    </row>
    <row r="781" spans="1:7" ht="15">
      <c r="A781" s="84" t="s">
        <v>2663</v>
      </c>
      <c r="B781" s="84">
        <v>2</v>
      </c>
      <c r="C781" s="123">
        <v>0.001751857281847213</v>
      </c>
      <c r="D781" s="84" t="s">
        <v>2165</v>
      </c>
      <c r="E781" s="84" t="b">
        <v>0</v>
      </c>
      <c r="F781" s="84" t="b">
        <v>0</v>
      </c>
      <c r="G781" s="84" t="b">
        <v>0</v>
      </c>
    </row>
    <row r="782" spans="1:7" ht="15">
      <c r="A782" s="84" t="s">
        <v>2811</v>
      </c>
      <c r="B782" s="84">
        <v>2</v>
      </c>
      <c r="C782" s="123">
        <v>0.001751857281847213</v>
      </c>
      <c r="D782" s="84" t="s">
        <v>2165</v>
      </c>
      <c r="E782" s="84" t="b">
        <v>0</v>
      </c>
      <c r="F782" s="84" t="b">
        <v>0</v>
      </c>
      <c r="G782" s="84" t="b">
        <v>0</v>
      </c>
    </row>
    <row r="783" spans="1:7" ht="15">
      <c r="A783" s="84" t="s">
        <v>2814</v>
      </c>
      <c r="B783" s="84">
        <v>2</v>
      </c>
      <c r="C783" s="123">
        <v>0.0020339847379521625</v>
      </c>
      <c r="D783" s="84" t="s">
        <v>2165</v>
      </c>
      <c r="E783" s="84" t="b">
        <v>0</v>
      </c>
      <c r="F783" s="84" t="b">
        <v>0</v>
      </c>
      <c r="G783" s="84" t="b">
        <v>0</v>
      </c>
    </row>
    <row r="784" spans="1:7" ht="15">
      <c r="A784" s="84" t="s">
        <v>291</v>
      </c>
      <c r="B784" s="84">
        <v>2</v>
      </c>
      <c r="C784" s="123">
        <v>0.001751857281847213</v>
      </c>
      <c r="D784" s="84" t="s">
        <v>2165</v>
      </c>
      <c r="E784" s="84" t="b">
        <v>0</v>
      </c>
      <c r="F784" s="84" t="b">
        <v>0</v>
      </c>
      <c r="G784" s="84" t="b">
        <v>0</v>
      </c>
    </row>
    <row r="785" spans="1:7" ht="15">
      <c r="A785" s="84" t="s">
        <v>2812</v>
      </c>
      <c r="B785" s="84">
        <v>2</v>
      </c>
      <c r="C785" s="123">
        <v>0.001751857281847213</v>
      </c>
      <c r="D785" s="84" t="s">
        <v>2165</v>
      </c>
      <c r="E785" s="84" t="b">
        <v>0</v>
      </c>
      <c r="F785" s="84" t="b">
        <v>0</v>
      </c>
      <c r="G785" s="84" t="b">
        <v>0</v>
      </c>
    </row>
    <row r="786" spans="1:7" ht="15">
      <c r="A786" s="84" t="s">
        <v>2813</v>
      </c>
      <c r="B786" s="84">
        <v>2</v>
      </c>
      <c r="C786" s="123">
        <v>0.001751857281847213</v>
      </c>
      <c r="D786" s="84" t="s">
        <v>2165</v>
      </c>
      <c r="E786" s="84" t="b">
        <v>0</v>
      </c>
      <c r="F786" s="84" t="b">
        <v>0</v>
      </c>
      <c r="G786" s="84" t="b">
        <v>0</v>
      </c>
    </row>
    <row r="787" spans="1:7" ht="15">
      <c r="A787" s="84" t="s">
        <v>2775</v>
      </c>
      <c r="B787" s="84">
        <v>2</v>
      </c>
      <c r="C787" s="123">
        <v>0.001751857281847213</v>
      </c>
      <c r="D787" s="84" t="s">
        <v>2165</v>
      </c>
      <c r="E787" s="84" t="b">
        <v>0</v>
      </c>
      <c r="F787" s="84" t="b">
        <v>0</v>
      </c>
      <c r="G787" s="84" t="b">
        <v>0</v>
      </c>
    </row>
    <row r="788" spans="1:7" ht="15">
      <c r="A788" s="84" t="s">
        <v>2810</v>
      </c>
      <c r="B788" s="84">
        <v>2</v>
      </c>
      <c r="C788" s="123">
        <v>0.0020339847379521625</v>
      </c>
      <c r="D788" s="84" t="s">
        <v>2165</v>
      </c>
      <c r="E788" s="84" t="b">
        <v>0</v>
      </c>
      <c r="F788" s="84" t="b">
        <v>0</v>
      </c>
      <c r="G788" s="84" t="b">
        <v>0</v>
      </c>
    </row>
    <row r="789" spans="1:7" ht="15">
      <c r="A789" s="84" t="s">
        <v>2283</v>
      </c>
      <c r="B789" s="84">
        <v>2</v>
      </c>
      <c r="C789" s="123">
        <v>0.001751857281847213</v>
      </c>
      <c r="D789" s="84" t="s">
        <v>2165</v>
      </c>
      <c r="E789" s="84" t="b">
        <v>0</v>
      </c>
      <c r="F789" s="84" t="b">
        <v>0</v>
      </c>
      <c r="G789" s="84" t="b">
        <v>0</v>
      </c>
    </row>
    <row r="790" spans="1:7" ht="15">
      <c r="A790" s="84" t="s">
        <v>2285</v>
      </c>
      <c r="B790" s="84">
        <v>2</v>
      </c>
      <c r="C790" s="123">
        <v>0.001751857281847213</v>
      </c>
      <c r="D790" s="84" t="s">
        <v>2165</v>
      </c>
      <c r="E790" s="84" t="b">
        <v>0</v>
      </c>
      <c r="F790" s="84" t="b">
        <v>0</v>
      </c>
      <c r="G790" s="84" t="b">
        <v>0</v>
      </c>
    </row>
    <row r="791" spans="1:7" ht="15">
      <c r="A791" s="84" t="s">
        <v>2286</v>
      </c>
      <c r="B791" s="84">
        <v>2</v>
      </c>
      <c r="C791" s="123">
        <v>0.001751857281847213</v>
      </c>
      <c r="D791" s="84" t="s">
        <v>2165</v>
      </c>
      <c r="E791" s="84" t="b">
        <v>0</v>
      </c>
      <c r="F791" s="84" t="b">
        <v>0</v>
      </c>
      <c r="G791" s="84" t="b">
        <v>0</v>
      </c>
    </row>
    <row r="792" spans="1:7" ht="15">
      <c r="A792" s="84" t="s">
        <v>2287</v>
      </c>
      <c r="B792" s="84">
        <v>2</v>
      </c>
      <c r="C792" s="123">
        <v>0.001751857281847213</v>
      </c>
      <c r="D792" s="84" t="s">
        <v>2165</v>
      </c>
      <c r="E792" s="84" t="b">
        <v>0</v>
      </c>
      <c r="F792" s="84" t="b">
        <v>0</v>
      </c>
      <c r="G792" s="84" t="b">
        <v>0</v>
      </c>
    </row>
    <row r="793" spans="1:7" ht="15">
      <c r="A793" s="84" t="s">
        <v>2290</v>
      </c>
      <c r="B793" s="84">
        <v>2</v>
      </c>
      <c r="C793" s="123">
        <v>0.001751857281847213</v>
      </c>
      <c r="D793" s="84" t="s">
        <v>2165</v>
      </c>
      <c r="E793" s="84" t="b">
        <v>0</v>
      </c>
      <c r="F793" s="84" t="b">
        <v>0</v>
      </c>
      <c r="G793" s="84" t="b">
        <v>0</v>
      </c>
    </row>
    <row r="794" spans="1:7" ht="15">
      <c r="A794" s="84" t="s">
        <v>2677</v>
      </c>
      <c r="B794" s="84">
        <v>2</v>
      </c>
      <c r="C794" s="123">
        <v>0.001751857281847213</v>
      </c>
      <c r="D794" s="84" t="s">
        <v>2165</v>
      </c>
      <c r="E794" s="84" t="b">
        <v>0</v>
      </c>
      <c r="F794" s="84" t="b">
        <v>0</v>
      </c>
      <c r="G794" s="84" t="b">
        <v>0</v>
      </c>
    </row>
    <row r="795" spans="1:7" ht="15">
      <c r="A795" s="84" t="s">
        <v>299</v>
      </c>
      <c r="B795" s="84">
        <v>2</v>
      </c>
      <c r="C795" s="123">
        <v>0.001751857281847213</v>
      </c>
      <c r="D795" s="84" t="s">
        <v>2165</v>
      </c>
      <c r="E795" s="84" t="b">
        <v>0</v>
      </c>
      <c r="F795" s="84" t="b">
        <v>0</v>
      </c>
      <c r="G795" s="84" t="b">
        <v>0</v>
      </c>
    </row>
    <row r="796" spans="1:7" ht="15">
      <c r="A796" s="84" t="s">
        <v>298</v>
      </c>
      <c r="B796" s="84">
        <v>2</v>
      </c>
      <c r="C796" s="123">
        <v>0.001751857281847213</v>
      </c>
      <c r="D796" s="84" t="s">
        <v>2165</v>
      </c>
      <c r="E796" s="84" t="b">
        <v>0</v>
      </c>
      <c r="F796" s="84" t="b">
        <v>0</v>
      </c>
      <c r="G796" s="84" t="b">
        <v>0</v>
      </c>
    </row>
    <row r="797" spans="1:7" ht="15">
      <c r="A797" s="84" t="s">
        <v>297</v>
      </c>
      <c r="B797" s="84">
        <v>2</v>
      </c>
      <c r="C797" s="123">
        <v>0.001751857281847213</v>
      </c>
      <c r="D797" s="84" t="s">
        <v>2165</v>
      </c>
      <c r="E797" s="84" t="b">
        <v>0</v>
      </c>
      <c r="F797" s="84" t="b">
        <v>0</v>
      </c>
      <c r="G797" s="84" t="b">
        <v>0</v>
      </c>
    </row>
    <row r="798" spans="1:7" ht="15">
      <c r="A798" s="84" t="s">
        <v>232</v>
      </c>
      <c r="B798" s="84">
        <v>2</v>
      </c>
      <c r="C798" s="123">
        <v>0.001751857281847213</v>
      </c>
      <c r="D798" s="84" t="s">
        <v>2165</v>
      </c>
      <c r="E798" s="84" t="b">
        <v>0</v>
      </c>
      <c r="F798" s="84" t="b">
        <v>0</v>
      </c>
      <c r="G798" s="84" t="b">
        <v>0</v>
      </c>
    </row>
    <row r="799" spans="1:7" ht="15">
      <c r="A799" s="84" t="s">
        <v>2808</v>
      </c>
      <c r="B799" s="84">
        <v>2</v>
      </c>
      <c r="C799" s="123">
        <v>0.001751857281847213</v>
      </c>
      <c r="D799" s="84" t="s">
        <v>2165</v>
      </c>
      <c r="E799" s="84" t="b">
        <v>0</v>
      </c>
      <c r="F799" s="84" t="b">
        <v>0</v>
      </c>
      <c r="G799" s="84" t="b">
        <v>0</v>
      </c>
    </row>
    <row r="800" spans="1:7" ht="15">
      <c r="A800" s="84" t="s">
        <v>296</v>
      </c>
      <c r="B800" s="84">
        <v>2</v>
      </c>
      <c r="C800" s="123">
        <v>0.001751857281847213</v>
      </c>
      <c r="D800" s="84" t="s">
        <v>2165</v>
      </c>
      <c r="E800" s="84" t="b">
        <v>0</v>
      </c>
      <c r="F800" s="84" t="b">
        <v>0</v>
      </c>
      <c r="G800" s="84" t="b">
        <v>0</v>
      </c>
    </row>
    <row r="801" spans="1:7" ht="15">
      <c r="A801" s="84" t="s">
        <v>2809</v>
      </c>
      <c r="B801" s="84">
        <v>2</v>
      </c>
      <c r="C801" s="123">
        <v>0.001751857281847213</v>
      </c>
      <c r="D801" s="84" t="s">
        <v>2165</v>
      </c>
      <c r="E801" s="84" t="b">
        <v>0</v>
      </c>
      <c r="F801" s="84" t="b">
        <v>0</v>
      </c>
      <c r="G801" s="84" t="b">
        <v>0</v>
      </c>
    </row>
    <row r="802" spans="1:7" ht="15">
      <c r="A802" s="84" t="s">
        <v>295</v>
      </c>
      <c r="B802" s="84">
        <v>2</v>
      </c>
      <c r="C802" s="123">
        <v>0.001751857281847213</v>
      </c>
      <c r="D802" s="84" t="s">
        <v>2165</v>
      </c>
      <c r="E802" s="84" t="b">
        <v>0</v>
      </c>
      <c r="F802" s="84" t="b">
        <v>0</v>
      </c>
      <c r="G802" s="84" t="b">
        <v>0</v>
      </c>
    </row>
    <row r="803" spans="1:7" ht="15">
      <c r="A803" s="84" t="s">
        <v>294</v>
      </c>
      <c r="B803" s="84">
        <v>2</v>
      </c>
      <c r="C803" s="123">
        <v>0.001751857281847213</v>
      </c>
      <c r="D803" s="84" t="s">
        <v>2165</v>
      </c>
      <c r="E803" s="84" t="b">
        <v>0</v>
      </c>
      <c r="F803" s="84" t="b">
        <v>0</v>
      </c>
      <c r="G803" s="84" t="b">
        <v>0</v>
      </c>
    </row>
    <row r="804" spans="1:7" ht="15">
      <c r="A804" s="84" t="s">
        <v>2624</v>
      </c>
      <c r="B804" s="84">
        <v>2</v>
      </c>
      <c r="C804" s="123">
        <v>0.001751857281847213</v>
      </c>
      <c r="D804" s="84" t="s">
        <v>2165</v>
      </c>
      <c r="E804" s="84" t="b">
        <v>0</v>
      </c>
      <c r="F804" s="84" t="b">
        <v>0</v>
      </c>
      <c r="G804" s="84" t="b">
        <v>0</v>
      </c>
    </row>
    <row r="805" spans="1:7" ht="15">
      <c r="A805" s="84" t="s">
        <v>2804</v>
      </c>
      <c r="B805" s="84">
        <v>2</v>
      </c>
      <c r="C805" s="123">
        <v>0.001751857281847213</v>
      </c>
      <c r="D805" s="84" t="s">
        <v>2165</v>
      </c>
      <c r="E805" s="84" t="b">
        <v>0</v>
      </c>
      <c r="F805" s="84" t="b">
        <v>0</v>
      </c>
      <c r="G805" s="84" t="b">
        <v>0</v>
      </c>
    </row>
    <row r="806" spans="1:7" ht="15">
      <c r="A806" s="84" t="s">
        <v>2805</v>
      </c>
      <c r="B806" s="84">
        <v>2</v>
      </c>
      <c r="C806" s="123">
        <v>0.001751857281847213</v>
      </c>
      <c r="D806" s="84" t="s">
        <v>2165</v>
      </c>
      <c r="E806" s="84" t="b">
        <v>0</v>
      </c>
      <c r="F806" s="84" t="b">
        <v>0</v>
      </c>
      <c r="G806" s="84" t="b">
        <v>0</v>
      </c>
    </row>
    <row r="807" spans="1:7" ht="15">
      <c r="A807" s="84" t="s">
        <v>2806</v>
      </c>
      <c r="B807" s="84">
        <v>2</v>
      </c>
      <c r="C807" s="123">
        <v>0.001751857281847213</v>
      </c>
      <c r="D807" s="84" t="s">
        <v>2165</v>
      </c>
      <c r="E807" s="84" t="b">
        <v>0</v>
      </c>
      <c r="F807" s="84" t="b">
        <v>0</v>
      </c>
      <c r="G807" s="84" t="b">
        <v>0</v>
      </c>
    </row>
    <row r="808" spans="1:7" ht="15">
      <c r="A808" s="84" t="s">
        <v>2807</v>
      </c>
      <c r="B808" s="84">
        <v>2</v>
      </c>
      <c r="C808" s="123">
        <v>0.001751857281847213</v>
      </c>
      <c r="D808" s="84" t="s">
        <v>2165</v>
      </c>
      <c r="E808" s="84" t="b">
        <v>0</v>
      </c>
      <c r="F808" s="84" t="b">
        <v>0</v>
      </c>
      <c r="G808" s="84" t="b">
        <v>0</v>
      </c>
    </row>
    <row r="809" spans="1:7" ht="15">
      <c r="A809" s="84" t="s">
        <v>2776</v>
      </c>
      <c r="B809" s="84">
        <v>2</v>
      </c>
      <c r="C809" s="123">
        <v>0.001751857281847213</v>
      </c>
      <c r="D809" s="84" t="s">
        <v>2165</v>
      </c>
      <c r="E809" s="84" t="b">
        <v>0</v>
      </c>
      <c r="F809" s="84" t="b">
        <v>0</v>
      </c>
      <c r="G809" s="84" t="b">
        <v>0</v>
      </c>
    </row>
    <row r="810" spans="1:7" ht="15">
      <c r="A810" s="84" t="s">
        <v>2745</v>
      </c>
      <c r="B810" s="84">
        <v>2</v>
      </c>
      <c r="C810" s="123">
        <v>0.001751857281847213</v>
      </c>
      <c r="D810" s="84" t="s">
        <v>2165</v>
      </c>
      <c r="E810" s="84" t="b">
        <v>0</v>
      </c>
      <c r="F810" s="84" t="b">
        <v>0</v>
      </c>
      <c r="G810" s="84" t="b">
        <v>0</v>
      </c>
    </row>
    <row r="811" spans="1:7" ht="15">
      <c r="A811" s="84" t="s">
        <v>314</v>
      </c>
      <c r="B811" s="84">
        <v>2</v>
      </c>
      <c r="C811" s="123">
        <v>0.001751857281847213</v>
      </c>
      <c r="D811" s="84" t="s">
        <v>2165</v>
      </c>
      <c r="E811" s="84" t="b">
        <v>0</v>
      </c>
      <c r="F811" s="84" t="b">
        <v>0</v>
      </c>
      <c r="G811" s="84" t="b">
        <v>0</v>
      </c>
    </row>
    <row r="812" spans="1:7" ht="15">
      <c r="A812" s="84" t="s">
        <v>313</v>
      </c>
      <c r="B812" s="84">
        <v>2</v>
      </c>
      <c r="C812" s="123">
        <v>0.001751857281847213</v>
      </c>
      <c r="D812" s="84" t="s">
        <v>2165</v>
      </c>
      <c r="E812" s="84" t="b">
        <v>0</v>
      </c>
      <c r="F812" s="84" t="b">
        <v>0</v>
      </c>
      <c r="G812" s="84" t="b">
        <v>0</v>
      </c>
    </row>
    <row r="813" spans="1:7" ht="15">
      <c r="A813" s="84" t="s">
        <v>312</v>
      </c>
      <c r="B813" s="84">
        <v>2</v>
      </c>
      <c r="C813" s="123">
        <v>0.001751857281847213</v>
      </c>
      <c r="D813" s="84" t="s">
        <v>2165</v>
      </c>
      <c r="E813" s="84" t="b">
        <v>0</v>
      </c>
      <c r="F813" s="84" t="b">
        <v>0</v>
      </c>
      <c r="G813" s="84" t="b">
        <v>0</v>
      </c>
    </row>
    <row r="814" spans="1:7" ht="15">
      <c r="A814" s="84" t="s">
        <v>311</v>
      </c>
      <c r="B814" s="84">
        <v>2</v>
      </c>
      <c r="C814" s="123">
        <v>0.001751857281847213</v>
      </c>
      <c r="D814" s="84" t="s">
        <v>2165</v>
      </c>
      <c r="E814" s="84" t="b">
        <v>0</v>
      </c>
      <c r="F814" s="84" t="b">
        <v>0</v>
      </c>
      <c r="G814" s="84" t="b">
        <v>0</v>
      </c>
    </row>
    <row r="815" spans="1:7" ht="15">
      <c r="A815" s="84" t="s">
        <v>310</v>
      </c>
      <c r="B815" s="84">
        <v>2</v>
      </c>
      <c r="C815" s="123">
        <v>0.001751857281847213</v>
      </c>
      <c r="D815" s="84" t="s">
        <v>2165</v>
      </c>
      <c r="E815" s="84" t="b">
        <v>0</v>
      </c>
      <c r="F815" s="84" t="b">
        <v>0</v>
      </c>
      <c r="G815" s="84" t="b">
        <v>0</v>
      </c>
    </row>
    <row r="816" spans="1:7" ht="15">
      <c r="A816" s="84" t="s">
        <v>309</v>
      </c>
      <c r="B816" s="84">
        <v>2</v>
      </c>
      <c r="C816" s="123">
        <v>0.001751857281847213</v>
      </c>
      <c r="D816" s="84" t="s">
        <v>2165</v>
      </c>
      <c r="E816" s="84" t="b">
        <v>0</v>
      </c>
      <c r="F816" s="84" t="b">
        <v>0</v>
      </c>
      <c r="G816" s="84" t="b">
        <v>0</v>
      </c>
    </row>
    <row r="817" spans="1:7" ht="15">
      <c r="A817" s="84" t="s">
        <v>308</v>
      </c>
      <c r="B817" s="84">
        <v>2</v>
      </c>
      <c r="C817" s="123">
        <v>0.001751857281847213</v>
      </c>
      <c r="D817" s="84" t="s">
        <v>2165</v>
      </c>
      <c r="E817" s="84" t="b">
        <v>0</v>
      </c>
      <c r="F817" s="84" t="b">
        <v>0</v>
      </c>
      <c r="G817" s="84" t="b">
        <v>0</v>
      </c>
    </row>
    <row r="818" spans="1:7" ht="15">
      <c r="A818" s="84" t="s">
        <v>307</v>
      </c>
      <c r="B818" s="84">
        <v>2</v>
      </c>
      <c r="C818" s="123">
        <v>0.001751857281847213</v>
      </c>
      <c r="D818" s="84" t="s">
        <v>2165</v>
      </c>
      <c r="E818" s="84" t="b">
        <v>0</v>
      </c>
      <c r="F818" s="84" t="b">
        <v>0</v>
      </c>
      <c r="G818" s="84" t="b">
        <v>0</v>
      </c>
    </row>
    <row r="819" spans="1:7" ht="15">
      <c r="A819" s="84" t="s">
        <v>2795</v>
      </c>
      <c r="B819" s="84">
        <v>2</v>
      </c>
      <c r="C819" s="123">
        <v>0.001751857281847213</v>
      </c>
      <c r="D819" s="84" t="s">
        <v>2165</v>
      </c>
      <c r="E819" s="84" t="b">
        <v>0</v>
      </c>
      <c r="F819" s="84" t="b">
        <v>0</v>
      </c>
      <c r="G819" s="84" t="b">
        <v>0</v>
      </c>
    </row>
    <row r="820" spans="1:7" ht="15">
      <c r="A820" s="84" t="s">
        <v>2796</v>
      </c>
      <c r="B820" s="84">
        <v>2</v>
      </c>
      <c r="C820" s="123">
        <v>0.001751857281847213</v>
      </c>
      <c r="D820" s="84" t="s">
        <v>2165</v>
      </c>
      <c r="E820" s="84" t="b">
        <v>0</v>
      </c>
      <c r="F820" s="84" t="b">
        <v>0</v>
      </c>
      <c r="G820" s="84" t="b">
        <v>0</v>
      </c>
    </row>
    <row r="821" spans="1:7" ht="15">
      <c r="A821" s="84" t="s">
        <v>2797</v>
      </c>
      <c r="B821" s="84">
        <v>2</v>
      </c>
      <c r="C821" s="123">
        <v>0.001751857281847213</v>
      </c>
      <c r="D821" s="84" t="s">
        <v>2165</v>
      </c>
      <c r="E821" s="84" t="b">
        <v>0</v>
      </c>
      <c r="F821" s="84" t="b">
        <v>0</v>
      </c>
      <c r="G821" s="84" t="b">
        <v>0</v>
      </c>
    </row>
    <row r="822" spans="1:7" ht="15">
      <c r="A822" s="84" t="s">
        <v>2798</v>
      </c>
      <c r="B822" s="84">
        <v>2</v>
      </c>
      <c r="C822" s="123">
        <v>0.001751857281847213</v>
      </c>
      <c r="D822" s="84" t="s">
        <v>2165</v>
      </c>
      <c r="E822" s="84" t="b">
        <v>0</v>
      </c>
      <c r="F822" s="84" t="b">
        <v>0</v>
      </c>
      <c r="G822" s="84" t="b">
        <v>0</v>
      </c>
    </row>
    <row r="823" spans="1:7" ht="15">
      <c r="A823" s="84" t="s">
        <v>2799</v>
      </c>
      <c r="B823" s="84">
        <v>2</v>
      </c>
      <c r="C823" s="123">
        <v>0.001751857281847213</v>
      </c>
      <c r="D823" s="84" t="s">
        <v>2165</v>
      </c>
      <c r="E823" s="84" t="b">
        <v>0</v>
      </c>
      <c r="F823" s="84" t="b">
        <v>0</v>
      </c>
      <c r="G823" s="84" t="b">
        <v>0</v>
      </c>
    </row>
    <row r="824" spans="1:7" ht="15">
      <c r="A824" s="84" t="s">
        <v>2791</v>
      </c>
      <c r="B824" s="84">
        <v>2</v>
      </c>
      <c r="C824" s="123">
        <v>0.001751857281847213</v>
      </c>
      <c r="D824" s="84" t="s">
        <v>2165</v>
      </c>
      <c r="E824" s="84" t="b">
        <v>0</v>
      </c>
      <c r="F824" s="84" t="b">
        <v>0</v>
      </c>
      <c r="G824" s="84" t="b">
        <v>0</v>
      </c>
    </row>
    <row r="825" spans="1:7" ht="15">
      <c r="A825" s="84" t="s">
        <v>2792</v>
      </c>
      <c r="B825" s="84">
        <v>2</v>
      </c>
      <c r="C825" s="123">
        <v>0.001751857281847213</v>
      </c>
      <c r="D825" s="84" t="s">
        <v>2165</v>
      </c>
      <c r="E825" s="84" t="b">
        <v>0</v>
      </c>
      <c r="F825" s="84" t="b">
        <v>0</v>
      </c>
      <c r="G825" s="84" t="b">
        <v>0</v>
      </c>
    </row>
    <row r="826" spans="1:7" ht="15">
      <c r="A826" s="84" t="s">
        <v>2793</v>
      </c>
      <c r="B826" s="84">
        <v>2</v>
      </c>
      <c r="C826" s="123">
        <v>0.001751857281847213</v>
      </c>
      <c r="D826" s="84" t="s">
        <v>2165</v>
      </c>
      <c r="E826" s="84" t="b">
        <v>0</v>
      </c>
      <c r="F826" s="84" t="b">
        <v>0</v>
      </c>
      <c r="G826" s="84" t="b">
        <v>0</v>
      </c>
    </row>
    <row r="827" spans="1:7" ht="15">
      <c r="A827" s="84" t="s">
        <v>2794</v>
      </c>
      <c r="B827" s="84">
        <v>2</v>
      </c>
      <c r="C827" s="123">
        <v>0.001751857281847213</v>
      </c>
      <c r="D827" s="84" t="s">
        <v>2165</v>
      </c>
      <c r="E827" s="84" t="b">
        <v>0</v>
      </c>
      <c r="F827" s="84" t="b">
        <v>0</v>
      </c>
      <c r="G827" s="84" t="b">
        <v>0</v>
      </c>
    </row>
    <row r="828" spans="1:7" ht="15">
      <c r="A828" s="84" t="s">
        <v>315</v>
      </c>
      <c r="B828" s="84">
        <v>2</v>
      </c>
      <c r="C828" s="123">
        <v>0.001751857281847213</v>
      </c>
      <c r="D828" s="84" t="s">
        <v>2165</v>
      </c>
      <c r="E828" s="84" t="b">
        <v>0</v>
      </c>
      <c r="F828" s="84" t="b">
        <v>0</v>
      </c>
      <c r="G828" s="84" t="b">
        <v>0</v>
      </c>
    </row>
    <row r="829" spans="1:7" ht="15">
      <c r="A829" s="84" t="s">
        <v>2783</v>
      </c>
      <c r="B829" s="84">
        <v>2</v>
      </c>
      <c r="C829" s="123">
        <v>0.001751857281847213</v>
      </c>
      <c r="D829" s="84" t="s">
        <v>2165</v>
      </c>
      <c r="E829" s="84" t="b">
        <v>0</v>
      </c>
      <c r="F829" s="84" t="b">
        <v>0</v>
      </c>
      <c r="G829" s="84" t="b">
        <v>0</v>
      </c>
    </row>
    <row r="830" spans="1:7" ht="15">
      <c r="A830" s="84" t="s">
        <v>2784</v>
      </c>
      <c r="B830" s="84">
        <v>2</v>
      </c>
      <c r="C830" s="123">
        <v>0.001751857281847213</v>
      </c>
      <c r="D830" s="84" t="s">
        <v>2165</v>
      </c>
      <c r="E830" s="84" t="b">
        <v>0</v>
      </c>
      <c r="F830" s="84" t="b">
        <v>0</v>
      </c>
      <c r="G830" s="84" t="b">
        <v>0</v>
      </c>
    </row>
    <row r="831" spans="1:7" ht="15">
      <c r="A831" s="84" t="s">
        <v>2785</v>
      </c>
      <c r="B831" s="84">
        <v>2</v>
      </c>
      <c r="C831" s="123">
        <v>0.001751857281847213</v>
      </c>
      <c r="D831" s="84" t="s">
        <v>2165</v>
      </c>
      <c r="E831" s="84" t="b">
        <v>0</v>
      </c>
      <c r="F831" s="84" t="b">
        <v>0</v>
      </c>
      <c r="G831" s="84" t="b">
        <v>0</v>
      </c>
    </row>
    <row r="832" spans="1:7" ht="15">
      <c r="A832" s="84" t="s">
        <v>2786</v>
      </c>
      <c r="B832" s="84">
        <v>2</v>
      </c>
      <c r="C832" s="123">
        <v>0.001751857281847213</v>
      </c>
      <c r="D832" s="84" t="s">
        <v>2165</v>
      </c>
      <c r="E832" s="84" t="b">
        <v>0</v>
      </c>
      <c r="F832" s="84" t="b">
        <v>0</v>
      </c>
      <c r="G832" s="84" t="b">
        <v>0</v>
      </c>
    </row>
    <row r="833" spans="1:7" ht="15">
      <c r="A833" s="84" t="s">
        <v>2787</v>
      </c>
      <c r="B833" s="84">
        <v>2</v>
      </c>
      <c r="C833" s="123">
        <v>0.001751857281847213</v>
      </c>
      <c r="D833" s="84" t="s">
        <v>2165</v>
      </c>
      <c r="E833" s="84" t="b">
        <v>0</v>
      </c>
      <c r="F833" s="84" t="b">
        <v>0</v>
      </c>
      <c r="G833" s="84" t="b">
        <v>0</v>
      </c>
    </row>
    <row r="834" spans="1:7" ht="15">
      <c r="A834" s="84" t="s">
        <v>318</v>
      </c>
      <c r="B834" s="84">
        <v>2</v>
      </c>
      <c r="C834" s="123">
        <v>0.001751857281847213</v>
      </c>
      <c r="D834" s="84" t="s">
        <v>2165</v>
      </c>
      <c r="E834" s="84" t="b">
        <v>0</v>
      </c>
      <c r="F834" s="84" t="b">
        <v>0</v>
      </c>
      <c r="G834" s="84" t="b">
        <v>0</v>
      </c>
    </row>
    <row r="835" spans="1:7" ht="15">
      <c r="A835" s="84" t="s">
        <v>2788</v>
      </c>
      <c r="B835" s="84">
        <v>2</v>
      </c>
      <c r="C835" s="123">
        <v>0.001751857281847213</v>
      </c>
      <c r="D835" s="84" t="s">
        <v>2165</v>
      </c>
      <c r="E835" s="84" t="b">
        <v>0</v>
      </c>
      <c r="F835" s="84" t="b">
        <v>0</v>
      </c>
      <c r="G835" s="84" t="b">
        <v>0</v>
      </c>
    </row>
    <row r="836" spans="1:7" ht="15">
      <c r="A836" s="84" t="s">
        <v>2789</v>
      </c>
      <c r="B836" s="84">
        <v>2</v>
      </c>
      <c r="C836" s="123">
        <v>0.001751857281847213</v>
      </c>
      <c r="D836" s="84" t="s">
        <v>2165</v>
      </c>
      <c r="E836" s="84" t="b">
        <v>0</v>
      </c>
      <c r="F836" s="84" t="b">
        <v>0</v>
      </c>
      <c r="G836" s="84" t="b">
        <v>0</v>
      </c>
    </row>
    <row r="837" spans="1:7" ht="15">
      <c r="A837" s="84" t="s">
        <v>2790</v>
      </c>
      <c r="B837" s="84">
        <v>2</v>
      </c>
      <c r="C837" s="123">
        <v>0.001751857281847213</v>
      </c>
      <c r="D837" s="84" t="s">
        <v>2165</v>
      </c>
      <c r="E837" s="84" t="b">
        <v>0</v>
      </c>
      <c r="F837" s="84" t="b">
        <v>0</v>
      </c>
      <c r="G837" s="84" t="b">
        <v>0</v>
      </c>
    </row>
    <row r="838" spans="1:7" ht="15">
      <c r="A838" s="84" t="s">
        <v>2717</v>
      </c>
      <c r="B838" s="84">
        <v>2</v>
      </c>
      <c r="C838" s="123">
        <v>0.001751857281847213</v>
      </c>
      <c r="D838" s="84" t="s">
        <v>2165</v>
      </c>
      <c r="E838" s="84" t="b">
        <v>0</v>
      </c>
      <c r="F838" s="84" t="b">
        <v>0</v>
      </c>
      <c r="G838" s="84" t="b">
        <v>0</v>
      </c>
    </row>
    <row r="839" spans="1:7" ht="15">
      <c r="A839" s="84" t="s">
        <v>317</v>
      </c>
      <c r="B839" s="84">
        <v>2</v>
      </c>
      <c r="C839" s="123">
        <v>0.001751857281847213</v>
      </c>
      <c r="D839" s="84" t="s">
        <v>2165</v>
      </c>
      <c r="E839" s="84" t="b">
        <v>0</v>
      </c>
      <c r="F839" s="84" t="b">
        <v>0</v>
      </c>
      <c r="G839" s="84" t="b">
        <v>0</v>
      </c>
    </row>
    <row r="840" spans="1:7" ht="15">
      <c r="A840" s="84" t="s">
        <v>316</v>
      </c>
      <c r="B840" s="84">
        <v>2</v>
      </c>
      <c r="C840" s="123">
        <v>0.001751857281847213</v>
      </c>
      <c r="D840" s="84" t="s">
        <v>2165</v>
      </c>
      <c r="E840" s="84" t="b">
        <v>0</v>
      </c>
      <c r="F840" s="84" t="b">
        <v>0</v>
      </c>
      <c r="G840" s="84" t="b">
        <v>0</v>
      </c>
    </row>
    <row r="841" spans="1:7" ht="15">
      <c r="A841" s="84" t="s">
        <v>2770</v>
      </c>
      <c r="B841" s="84">
        <v>2</v>
      </c>
      <c r="C841" s="123">
        <v>0.001751857281847213</v>
      </c>
      <c r="D841" s="84" t="s">
        <v>2165</v>
      </c>
      <c r="E841" s="84" t="b">
        <v>0</v>
      </c>
      <c r="F841" s="84" t="b">
        <v>0</v>
      </c>
      <c r="G841" s="84" t="b">
        <v>0</v>
      </c>
    </row>
    <row r="842" spans="1:7" ht="15">
      <c r="A842" s="84" t="s">
        <v>2771</v>
      </c>
      <c r="B842" s="84">
        <v>2</v>
      </c>
      <c r="C842" s="123">
        <v>0.001751857281847213</v>
      </c>
      <c r="D842" s="84" t="s">
        <v>2165</v>
      </c>
      <c r="E842" s="84" t="b">
        <v>0</v>
      </c>
      <c r="F842" s="84" t="b">
        <v>0</v>
      </c>
      <c r="G842" s="84" t="b">
        <v>0</v>
      </c>
    </row>
    <row r="843" spans="1:7" ht="15">
      <c r="A843" s="84" t="s">
        <v>2772</v>
      </c>
      <c r="B843" s="84">
        <v>2</v>
      </c>
      <c r="C843" s="123">
        <v>0.001751857281847213</v>
      </c>
      <c r="D843" s="84" t="s">
        <v>2165</v>
      </c>
      <c r="E843" s="84" t="b">
        <v>0</v>
      </c>
      <c r="F843" s="84" t="b">
        <v>0</v>
      </c>
      <c r="G843" s="84" t="b">
        <v>0</v>
      </c>
    </row>
    <row r="844" spans="1:7" ht="15">
      <c r="A844" s="84" t="s">
        <v>2773</v>
      </c>
      <c r="B844" s="84">
        <v>2</v>
      </c>
      <c r="C844" s="123">
        <v>0.001751857281847213</v>
      </c>
      <c r="D844" s="84" t="s">
        <v>2165</v>
      </c>
      <c r="E844" s="84" t="b">
        <v>0</v>
      </c>
      <c r="F844" s="84" t="b">
        <v>0</v>
      </c>
      <c r="G844" s="84" t="b">
        <v>0</v>
      </c>
    </row>
    <row r="845" spans="1:7" ht="15">
      <c r="A845" s="84" t="s">
        <v>2774</v>
      </c>
      <c r="B845" s="84">
        <v>2</v>
      </c>
      <c r="C845" s="123">
        <v>0.001751857281847213</v>
      </c>
      <c r="D845" s="84" t="s">
        <v>2165</v>
      </c>
      <c r="E845" s="84" t="b">
        <v>0</v>
      </c>
      <c r="F845" s="84" t="b">
        <v>0</v>
      </c>
      <c r="G845" s="84" t="b">
        <v>0</v>
      </c>
    </row>
    <row r="846" spans="1:7" ht="15">
      <c r="A846" s="84" t="s">
        <v>323</v>
      </c>
      <c r="B846" s="84">
        <v>2</v>
      </c>
      <c r="C846" s="123">
        <v>0.001751857281847213</v>
      </c>
      <c r="D846" s="84" t="s">
        <v>2165</v>
      </c>
      <c r="E846" s="84" t="b">
        <v>0</v>
      </c>
      <c r="F846" s="84" t="b">
        <v>0</v>
      </c>
      <c r="G846" s="84" t="b">
        <v>0</v>
      </c>
    </row>
    <row r="847" spans="1:7" ht="15">
      <c r="A847" s="84" t="s">
        <v>2756</v>
      </c>
      <c r="B847" s="84">
        <v>2</v>
      </c>
      <c r="C847" s="123">
        <v>0.001751857281847213</v>
      </c>
      <c r="D847" s="84" t="s">
        <v>2165</v>
      </c>
      <c r="E847" s="84" t="b">
        <v>0</v>
      </c>
      <c r="F847" s="84" t="b">
        <v>0</v>
      </c>
      <c r="G847" s="84" t="b">
        <v>0</v>
      </c>
    </row>
    <row r="848" spans="1:7" ht="15">
      <c r="A848" s="84" t="s">
        <v>2757</v>
      </c>
      <c r="B848" s="84">
        <v>2</v>
      </c>
      <c r="C848" s="123">
        <v>0.001751857281847213</v>
      </c>
      <c r="D848" s="84" t="s">
        <v>2165</v>
      </c>
      <c r="E848" s="84" t="b">
        <v>0</v>
      </c>
      <c r="F848" s="84" t="b">
        <v>0</v>
      </c>
      <c r="G848" s="84" t="b">
        <v>0</v>
      </c>
    </row>
    <row r="849" spans="1:7" ht="15">
      <c r="A849" s="84" t="s">
        <v>2758</v>
      </c>
      <c r="B849" s="84">
        <v>2</v>
      </c>
      <c r="C849" s="123">
        <v>0.001751857281847213</v>
      </c>
      <c r="D849" s="84" t="s">
        <v>2165</v>
      </c>
      <c r="E849" s="84" t="b">
        <v>0</v>
      </c>
      <c r="F849" s="84" t="b">
        <v>0</v>
      </c>
      <c r="G849" s="84" t="b">
        <v>0</v>
      </c>
    </row>
    <row r="850" spans="1:7" ht="15">
      <c r="A850" s="84" t="s">
        <v>2759</v>
      </c>
      <c r="B850" s="84">
        <v>2</v>
      </c>
      <c r="C850" s="123">
        <v>0.001751857281847213</v>
      </c>
      <c r="D850" s="84" t="s">
        <v>2165</v>
      </c>
      <c r="E850" s="84" t="b">
        <v>0</v>
      </c>
      <c r="F850" s="84" t="b">
        <v>0</v>
      </c>
      <c r="G850" s="84" t="b">
        <v>0</v>
      </c>
    </row>
    <row r="851" spans="1:7" ht="15">
      <c r="A851" s="84" t="s">
        <v>2760</v>
      </c>
      <c r="B851" s="84">
        <v>2</v>
      </c>
      <c r="C851" s="123">
        <v>0.001751857281847213</v>
      </c>
      <c r="D851" s="84" t="s">
        <v>2165</v>
      </c>
      <c r="E851" s="84" t="b">
        <v>0</v>
      </c>
      <c r="F851" s="84" t="b">
        <v>0</v>
      </c>
      <c r="G851" s="84" t="b">
        <v>0</v>
      </c>
    </row>
    <row r="852" spans="1:7" ht="15">
      <c r="A852" s="84" t="s">
        <v>324</v>
      </c>
      <c r="B852" s="84">
        <v>2</v>
      </c>
      <c r="C852" s="123">
        <v>0.001751857281847213</v>
      </c>
      <c r="D852" s="84" t="s">
        <v>2165</v>
      </c>
      <c r="E852" s="84" t="b">
        <v>0</v>
      </c>
      <c r="F852" s="84" t="b">
        <v>0</v>
      </c>
      <c r="G852" s="84" t="b">
        <v>0</v>
      </c>
    </row>
    <row r="853" spans="1:7" ht="15">
      <c r="A853" s="84" t="s">
        <v>2761</v>
      </c>
      <c r="B853" s="84">
        <v>2</v>
      </c>
      <c r="C853" s="123">
        <v>0.001751857281847213</v>
      </c>
      <c r="D853" s="84" t="s">
        <v>2165</v>
      </c>
      <c r="E853" s="84" t="b">
        <v>0</v>
      </c>
      <c r="F853" s="84" t="b">
        <v>0</v>
      </c>
      <c r="G853" s="84" t="b">
        <v>0</v>
      </c>
    </row>
    <row r="854" spans="1:7" ht="15">
      <c r="A854" s="84" t="s">
        <v>2762</v>
      </c>
      <c r="B854" s="84">
        <v>2</v>
      </c>
      <c r="C854" s="123">
        <v>0.001751857281847213</v>
      </c>
      <c r="D854" s="84" t="s">
        <v>2165</v>
      </c>
      <c r="E854" s="84" t="b">
        <v>1</v>
      </c>
      <c r="F854" s="84" t="b">
        <v>0</v>
      </c>
      <c r="G854" s="84" t="b">
        <v>0</v>
      </c>
    </row>
    <row r="855" spans="1:7" ht="15">
      <c r="A855" s="84" t="s">
        <v>2763</v>
      </c>
      <c r="B855" s="84">
        <v>2</v>
      </c>
      <c r="C855" s="123">
        <v>0.001751857281847213</v>
      </c>
      <c r="D855" s="84" t="s">
        <v>2165</v>
      </c>
      <c r="E855" s="84" t="b">
        <v>0</v>
      </c>
      <c r="F855" s="84" t="b">
        <v>0</v>
      </c>
      <c r="G855" s="84" t="b">
        <v>0</v>
      </c>
    </row>
    <row r="856" spans="1:7" ht="15">
      <c r="A856" s="84" t="s">
        <v>2764</v>
      </c>
      <c r="B856" s="84">
        <v>2</v>
      </c>
      <c r="C856" s="123">
        <v>0.001751857281847213</v>
      </c>
      <c r="D856" s="84" t="s">
        <v>2165</v>
      </c>
      <c r="E856" s="84" t="b">
        <v>0</v>
      </c>
      <c r="F856" s="84" t="b">
        <v>0</v>
      </c>
      <c r="G856" s="84" t="b">
        <v>0</v>
      </c>
    </row>
    <row r="857" spans="1:7" ht="15">
      <c r="A857" s="84" t="s">
        <v>2765</v>
      </c>
      <c r="B857" s="84">
        <v>2</v>
      </c>
      <c r="C857" s="123">
        <v>0.001751857281847213</v>
      </c>
      <c r="D857" s="84" t="s">
        <v>2165</v>
      </c>
      <c r="E857" s="84" t="b">
        <v>0</v>
      </c>
      <c r="F857" s="84" t="b">
        <v>0</v>
      </c>
      <c r="G857" s="84" t="b">
        <v>0</v>
      </c>
    </row>
    <row r="858" spans="1:7" ht="15">
      <c r="A858" s="84" t="s">
        <v>2766</v>
      </c>
      <c r="B858" s="84">
        <v>2</v>
      </c>
      <c r="C858" s="123">
        <v>0.001751857281847213</v>
      </c>
      <c r="D858" s="84" t="s">
        <v>2165</v>
      </c>
      <c r="E858" s="84" t="b">
        <v>0</v>
      </c>
      <c r="F858" s="84" t="b">
        <v>0</v>
      </c>
      <c r="G858" s="84" t="b">
        <v>0</v>
      </c>
    </row>
    <row r="859" spans="1:7" ht="15">
      <c r="A859" s="84" t="s">
        <v>2767</v>
      </c>
      <c r="B859" s="84">
        <v>2</v>
      </c>
      <c r="C859" s="123">
        <v>0.001751857281847213</v>
      </c>
      <c r="D859" s="84" t="s">
        <v>2165</v>
      </c>
      <c r="E859" s="84" t="b">
        <v>0</v>
      </c>
      <c r="F859" s="84" t="b">
        <v>0</v>
      </c>
      <c r="G859" s="84" t="b">
        <v>0</v>
      </c>
    </row>
    <row r="860" spans="1:7" ht="15">
      <c r="A860" s="84" t="s">
        <v>2768</v>
      </c>
      <c r="B860" s="84">
        <v>2</v>
      </c>
      <c r="C860" s="123">
        <v>0.001751857281847213</v>
      </c>
      <c r="D860" s="84" t="s">
        <v>2165</v>
      </c>
      <c r="E860" s="84" t="b">
        <v>0</v>
      </c>
      <c r="F860" s="84" t="b">
        <v>0</v>
      </c>
      <c r="G860" s="84" t="b">
        <v>0</v>
      </c>
    </row>
    <row r="861" spans="1:7" ht="15">
      <c r="A861" s="84" t="s">
        <v>2769</v>
      </c>
      <c r="B861" s="84">
        <v>2</v>
      </c>
      <c r="C861" s="123">
        <v>0.001751857281847213</v>
      </c>
      <c r="D861" s="84" t="s">
        <v>2165</v>
      </c>
      <c r="E861" s="84" t="b">
        <v>0</v>
      </c>
      <c r="F861" s="84" t="b">
        <v>0</v>
      </c>
      <c r="G861" s="84" t="b">
        <v>0</v>
      </c>
    </row>
    <row r="862" spans="1:7" ht="15">
      <c r="A862" s="84" t="s">
        <v>2747</v>
      </c>
      <c r="B862" s="84">
        <v>2</v>
      </c>
      <c r="C862" s="123">
        <v>0.001751857281847213</v>
      </c>
      <c r="D862" s="84" t="s">
        <v>2165</v>
      </c>
      <c r="E862" s="84" t="b">
        <v>0</v>
      </c>
      <c r="F862" s="84" t="b">
        <v>0</v>
      </c>
      <c r="G862" s="84" t="b">
        <v>0</v>
      </c>
    </row>
    <row r="863" spans="1:7" ht="15">
      <c r="A863" s="84" t="s">
        <v>2748</v>
      </c>
      <c r="B863" s="84">
        <v>2</v>
      </c>
      <c r="C863" s="123">
        <v>0.001751857281847213</v>
      </c>
      <c r="D863" s="84" t="s">
        <v>2165</v>
      </c>
      <c r="E863" s="84" t="b">
        <v>0</v>
      </c>
      <c r="F863" s="84" t="b">
        <v>0</v>
      </c>
      <c r="G863" s="84" t="b">
        <v>0</v>
      </c>
    </row>
    <row r="864" spans="1:7" ht="15">
      <c r="A864" s="84" t="s">
        <v>2749</v>
      </c>
      <c r="B864" s="84">
        <v>2</v>
      </c>
      <c r="C864" s="123">
        <v>0.001751857281847213</v>
      </c>
      <c r="D864" s="84" t="s">
        <v>2165</v>
      </c>
      <c r="E864" s="84" t="b">
        <v>0</v>
      </c>
      <c r="F864" s="84" t="b">
        <v>0</v>
      </c>
      <c r="G864" s="84" t="b">
        <v>0</v>
      </c>
    </row>
    <row r="865" spans="1:7" ht="15">
      <c r="A865" s="84" t="s">
        <v>325</v>
      </c>
      <c r="B865" s="84">
        <v>2</v>
      </c>
      <c r="C865" s="123">
        <v>0.001751857281847213</v>
      </c>
      <c r="D865" s="84" t="s">
        <v>2165</v>
      </c>
      <c r="E865" s="84" t="b">
        <v>0</v>
      </c>
      <c r="F865" s="84" t="b">
        <v>0</v>
      </c>
      <c r="G865" s="84" t="b">
        <v>0</v>
      </c>
    </row>
    <row r="866" spans="1:7" ht="15">
      <c r="A866" s="84" t="s">
        <v>2750</v>
      </c>
      <c r="B866" s="84">
        <v>2</v>
      </c>
      <c r="C866" s="123">
        <v>0.001751857281847213</v>
      </c>
      <c r="D866" s="84" t="s">
        <v>2165</v>
      </c>
      <c r="E866" s="84" t="b">
        <v>0</v>
      </c>
      <c r="F866" s="84" t="b">
        <v>0</v>
      </c>
      <c r="G866" s="84" t="b">
        <v>0</v>
      </c>
    </row>
    <row r="867" spans="1:7" ht="15">
      <c r="A867" s="84" t="s">
        <v>2751</v>
      </c>
      <c r="B867" s="84">
        <v>2</v>
      </c>
      <c r="C867" s="123">
        <v>0.001751857281847213</v>
      </c>
      <c r="D867" s="84" t="s">
        <v>2165</v>
      </c>
      <c r="E867" s="84" t="b">
        <v>0</v>
      </c>
      <c r="F867" s="84" t="b">
        <v>0</v>
      </c>
      <c r="G867" s="84" t="b">
        <v>0</v>
      </c>
    </row>
    <row r="868" spans="1:7" ht="15">
      <c r="A868" s="84" t="s">
        <v>2752</v>
      </c>
      <c r="B868" s="84">
        <v>2</v>
      </c>
      <c r="C868" s="123">
        <v>0.001751857281847213</v>
      </c>
      <c r="D868" s="84" t="s">
        <v>2165</v>
      </c>
      <c r="E868" s="84" t="b">
        <v>0</v>
      </c>
      <c r="F868" s="84" t="b">
        <v>0</v>
      </c>
      <c r="G868" s="84" t="b">
        <v>0</v>
      </c>
    </row>
    <row r="869" spans="1:7" ht="15">
      <c r="A869" s="84" t="s">
        <v>2753</v>
      </c>
      <c r="B869" s="84">
        <v>2</v>
      </c>
      <c r="C869" s="123">
        <v>0.001751857281847213</v>
      </c>
      <c r="D869" s="84" t="s">
        <v>2165</v>
      </c>
      <c r="E869" s="84" t="b">
        <v>0</v>
      </c>
      <c r="F869" s="84" t="b">
        <v>0</v>
      </c>
      <c r="G869" s="84" t="b">
        <v>0</v>
      </c>
    </row>
    <row r="870" spans="1:7" ht="15">
      <c r="A870" s="84" t="s">
        <v>2754</v>
      </c>
      <c r="B870" s="84">
        <v>2</v>
      </c>
      <c r="C870" s="123">
        <v>0.001751857281847213</v>
      </c>
      <c r="D870" s="84" t="s">
        <v>2165</v>
      </c>
      <c r="E870" s="84" t="b">
        <v>0</v>
      </c>
      <c r="F870" s="84" t="b">
        <v>0</v>
      </c>
      <c r="G870" s="84" t="b">
        <v>0</v>
      </c>
    </row>
    <row r="871" spans="1:7" ht="15">
      <c r="A871" s="84" t="s">
        <v>2755</v>
      </c>
      <c r="B871" s="84">
        <v>2</v>
      </c>
      <c r="C871" s="123">
        <v>0.001751857281847213</v>
      </c>
      <c r="D871" s="84" t="s">
        <v>2165</v>
      </c>
      <c r="E871" s="84" t="b">
        <v>0</v>
      </c>
      <c r="F871" s="84" t="b">
        <v>0</v>
      </c>
      <c r="G871" s="84" t="b">
        <v>0</v>
      </c>
    </row>
    <row r="872" spans="1:7" ht="15">
      <c r="A872" s="84" t="s">
        <v>277</v>
      </c>
      <c r="B872" s="84">
        <v>2</v>
      </c>
      <c r="C872" s="123">
        <v>0.001751857281847213</v>
      </c>
      <c r="D872" s="84" t="s">
        <v>2165</v>
      </c>
      <c r="E872" s="84" t="b">
        <v>0</v>
      </c>
      <c r="F872" s="84" t="b">
        <v>0</v>
      </c>
      <c r="G872" s="84" t="b">
        <v>0</v>
      </c>
    </row>
    <row r="873" spans="1:7" ht="15">
      <c r="A873" s="84" t="s">
        <v>275</v>
      </c>
      <c r="B873" s="84">
        <v>2</v>
      </c>
      <c r="C873" s="123">
        <v>0.001751857281847213</v>
      </c>
      <c r="D873" s="84" t="s">
        <v>2165</v>
      </c>
      <c r="E873" s="84" t="b">
        <v>0</v>
      </c>
      <c r="F873" s="84" t="b">
        <v>0</v>
      </c>
      <c r="G873" s="84" t="b">
        <v>0</v>
      </c>
    </row>
    <row r="874" spans="1:7" ht="15">
      <c r="A874" s="84" t="s">
        <v>2705</v>
      </c>
      <c r="B874" s="84">
        <v>2</v>
      </c>
      <c r="C874" s="123">
        <v>0.001751857281847213</v>
      </c>
      <c r="D874" s="84" t="s">
        <v>2165</v>
      </c>
      <c r="E874" s="84" t="b">
        <v>0</v>
      </c>
      <c r="F874" s="84" t="b">
        <v>0</v>
      </c>
      <c r="G874" s="84" t="b">
        <v>0</v>
      </c>
    </row>
    <row r="875" spans="1:7" ht="15">
      <c r="A875" s="84" t="s">
        <v>2740</v>
      </c>
      <c r="B875" s="84">
        <v>2</v>
      </c>
      <c r="C875" s="123">
        <v>0.001751857281847213</v>
      </c>
      <c r="D875" s="84" t="s">
        <v>2165</v>
      </c>
      <c r="E875" s="84" t="b">
        <v>0</v>
      </c>
      <c r="F875" s="84" t="b">
        <v>0</v>
      </c>
      <c r="G875" s="84" t="b">
        <v>0</v>
      </c>
    </row>
    <row r="876" spans="1:7" ht="15">
      <c r="A876" s="84" t="s">
        <v>2741</v>
      </c>
      <c r="B876" s="84">
        <v>2</v>
      </c>
      <c r="C876" s="123">
        <v>0.001751857281847213</v>
      </c>
      <c r="D876" s="84" t="s">
        <v>2165</v>
      </c>
      <c r="E876" s="84" t="b">
        <v>0</v>
      </c>
      <c r="F876" s="84" t="b">
        <v>0</v>
      </c>
      <c r="G876" s="84" t="b">
        <v>0</v>
      </c>
    </row>
    <row r="877" spans="1:7" ht="15">
      <c r="A877" s="84" t="s">
        <v>301</v>
      </c>
      <c r="B877" s="84">
        <v>2</v>
      </c>
      <c r="C877" s="123">
        <v>0.001751857281847213</v>
      </c>
      <c r="D877" s="84" t="s">
        <v>2165</v>
      </c>
      <c r="E877" s="84" t="b">
        <v>0</v>
      </c>
      <c r="F877" s="84" t="b">
        <v>0</v>
      </c>
      <c r="G877" s="84" t="b">
        <v>0</v>
      </c>
    </row>
    <row r="878" spans="1:7" ht="15">
      <c r="A878" s="84" t="s">
        <v>304</v>
      </c>
      <c r="B878" s="84">
        <v>2</v>
      </c>
      <c r="C878" s="123">
        <v>0.001751857281847213</v>
      </c>
      <c r="D878" s="84" t="s">
        <v>2165</v>
      </c>
      <c r="E878" s="84" t="b">
        <v>0</v>
      </c>
      <c r="F878" s="84" t="b">
        <v>0</v>
      </c>
      <c r="G878" s="84" t="b">
        <v>0</v>
      </c>
    </row>
    <row r="879" spans="1:7" ht="15">
      <c r="A879" s="84" t="s">
        <v>303</v>
      </c>
      <c r="B879" s="84">
        <v>2</v>
      </c>
      <c r="C879" s="123">
        <v>0.001751857281847213</v>
      </c>
      <c r="D879" s="84" t="s">
        <v>2165</v>
      </c>
      <c r="E879" s="84" t="b">
        <v>0</v>
      </c>
      <c r="F879" s="84" t="b">
        <v>0</v>
      </c>
      <c r="G879" s="84" t="b">
        <v>0</v>
      </c>
    </row>
    <row r="880" spans="1:7" ht="15">
      <c r="A880" s="84" t="s">
        <v>238</v>
      </c>
      <c r="B880" s="84">
        <v>2</v>
      </c>
      <c r="C880" s="123">
        <v>0.001751857281847213</v>
      </c>
      <c r="D880" s="84" t="s">
        <v>2165</v>
      </c>
      <c r="E880" s="84" t="b">
        <v>0</v>
      </c>
      <c r="F880" s="84" t="b">
        <v>0</v>
      </c>
      <c r="G880" s="84" t="b">
        <v>0</v>
      </c>
    </row>
    <row r="881" spans="1:7" ht="15">
      <c r="A881" s="84" t="s">
        <v>300</v>
      </c>
      <c r="B881" s="84">
        <v>2</v>
      </c>
      <c r="C881" s="123">
        <v>0.001751857281847213</v>
      </c>
      <c r="D881" s="84" t="s">
        <v>2165</v>
      </c>
      <c r="E881" s="84" t="b">
        <v>0</v>
      </c>
      <c r="F881" s="84" t="b">
        <v>0</v>
      </c>
      <c r="G881" s="84" t="b">
        <v>0</v>
      </c>
    </row>
    <row r="882" spans="1:7" ht="15">
      <c r="A882" s="84" t="s">
        <v>2584</v>
      </c>
      <c r="B882" s="84">
        <v>2</v>
      </c>
      <c r="C882" s="123">
        <v>0.001751857281847213</v>
      </c>
      <c r="D882" s="84" t="s">
        <v>2165</v>
      </c>
      <c r="E882" s="84" t="b">
        <v>0</v>
      </c>
      <c r="F882" s="84" t="b">
        <v>0</v>
      </c>
      <c r="G882" s="84" t="b">
        <v>0</v>
      </c>
    </row>
    <row r="883" spans="1:7" ht="15">
      <c r="A883" s="84" t="s">
        <v>2708</v>
      </c>
      <c r="B883" s="84">
        <v>2</v>
      </c>
      <c r="C883" s="123">
        <v>0.001751857281847213</v>
      </c>
      <c r="D883" s="84" t="s">
        <v>2165</v>
      </c>
      <c r="E883" s="84" t="b">
        <v>0</v>
      </c>
      <c r="F883" s="84" t="b">
        <v>0</v>
      </c>
      <c r="G883" s="84" t="b">
        <v>0</v>
      </c>
    </row>
    <row r="884" spans="1:7" ht="15">
      <c r="A884" s="84" t="s">
        <v>2626</v>
      </c>
      <c r="B884" s="84">
        <v>2</v>
      </c>
      <c r="C884" s="123">
        <v>0.001751857281847213</v>
      </c>
      <c r="D884" s="84" t="s">
        <v>2165</v>
      </c>
      <c r="E884" s="84" t="b">
        <v>0</v>
      </c>
      <c r="F884" s="84" t="b">
        <v>0</v>
      </c>
      <c r="G884" s="84" t="b">
        <v>0</v>
      </c>
    </row>
    <row r="885" spans="1:7" ht="15">
      <c r="A885" s="84" t="s">
        <v>2743</v>
      </c>
      <c r="B885" s="84">
        <v>2</v>
      </c>
      <c r="C885" s="123">
        <v>0.0020339847379521625</v>
      </c>
      <c r="D885" s="84" t="s">
        <v>2165</v>
      </c>
      <c r="E885" s="84" t="b">
        <v>0</v>
      </c>
      <c r="F885" s="84" t="b">
        <v>0</v>
      </c>
      <c r="G885" s="84" t="b">
        <v>0</v>
      </c>
    </row>
    <row r="886" spans="1:7" ht="15">
      <c r="A886" s="84" t="s">
        <v>2652</v>
      </c>
      <c r="B886" s="84">
        <v>2</v>
      </c>
      <c r="C886" s="123">
        <v>0.001751857281847213</v>
      </c>
      <c r="D886" s="84" t="s">
        <v>2165</v>
      </c>
      <c r="E886" s="84" t="b">
        <v>0</v>
      </c>
      <c r="F886" s="84" t="b">
        <v>0</v>
      </c>
      <c r="G886" s="84" t="b">
        <v>0</v>
      </c>
    </row>
    <row r="887" spans="1:7" ht="15">
      <c r="A887" s="84" t="s">
        <v>2818</v>
      </c>
      <c r="B887" s="84">
        <v>2</v>
      </c>
      <c r="C887" s="123">
        <v>0.001751857281847213</v>
      </c>
      <c r="D887" s="84" t="s">
        <v>2165</v>
      </c>
      <c r="E887" s="84" t="b">
        <v>0</v>
      </c>
      <c r="F887" s="84" t="b">
        <v>0</v>
      </c>
      <c r="G887" s="84" t="b">
        <v>0</v>
      </c>
    </row>
    <row r="888" spans="1:7" ht="15">
      <c r="A888" s="84" t="s">
        <v>2250</v>
      </c>
      <c r="B888" s="84">
        <v>21</v>
      </c>
      <c r="C888" s="123">
        <v>0.009375010918320489</v>
      </c>
      <c r="D888" s="84" t="s">
        <v>2166</v>
      </c>
      <c r="E888" s="84" t="b">
        <v>0</v>
      </c>
      <c r="F888" s="84" t="b">
        <v>0</v>
      </c>
      <c r="G888" s="84" t="b">
        <v>0</v>
      </c>
    </row>
    <row r="889" spans="1:7" ht="15">
      <c r="A889" s="84" t="s">
        <v>259</v>
      </c>
      <c r="B889" s="84">
        <v>20</v>
      </c>
      <c r="C889" s="123">
        <v>0.009697703390309034</v>
      </c>
      <c r="D889" s="84" t="s">
        <v>2166</v>
      </c>
      <c r="E889" s="84" t="b">
        <v>0</v>
      </c>
      <c r="F889" s="84" t="b">
        <v>0</v>
      </c>
      <c r="G889" s="84" t="b">
        <v>0</v>
      </c>
    </row>
    <row r="890" spans="1:7" ht="15">
      <c r="A890" s="84" t="s">
        <v>2252</v>
      </c>
      <c r="B890" s="84">
        <v>20</v>
      </c>
      <c r="C890" s="123">
        <v>0.014232684755401591</v>
      </c>
      <c r="D890" s="84" t="s">
        <v>2166</v>
      </c>
      <c r="E890" s="84" t="b">
        <v>0</v>
      </c>
      <c r="F890" s="84" t="b">
        <v>0</v>
      </c>
      <c r="G890" s="84" t="b">
        <v>0</v>
      </c>
    </row>
    <row r="891" spans="1:7" ht="15">
      <c r="A891" s="84" t="s">
        <v>2251</v>
      </c>
      <c r="B891" s="84">
        <v>20</v>
      </c>
      <c r="C891" s="123">
        <v>0.014232684755401591</v>
      </c>
      <c r="D891" s="84" t="s">
        <v>2166</v>
      </c>
      <c r="E891" s="84" t="b">
        <v>0</v>
      </c>
      <c r="F891" s="84" t="b">
        <v>0</v>
      </c>
      <c r="G891" s="84" t="b">
        <v>0</v>
      </c>
    </row>
    <row r="892" spans="1:7" ht="15">
      <c r="A892" s="84" t="s">
        <v>2261</v>
      </c>
      <c r="B892" s="84">
        <v>15</v>
      </c>
      <c r="C892" s="123">
        <v>0.010674513566551193</v>
      </c>
      <c r="D892" s="84" t="s">
        <v>2166</v>
      </c>
      <c r="E892" s="84" t="b">
        <v>0</v>
      </c>
      <c r="F892" s="84" t="b">
        <v>0</v>
      </c>
      <c r="G892" s="84" t="b">
        <v>0</v>
      </c>
    </row>
    <row r="893" spans="1:7" ht="15">
      <c r="A893" s="84" t="s">
        <v>2262</v>
      </c>
      <c r="B893" s="84">
        <v>14</v>
      </c>
      <c r="C893" s="123">
        <v>0.015599689663860947</v>
      </c>
      <c r="D893" s="84" t="s">
        <v>2166</v>
      </c>
      <c r="E893" s="84" t="b">
        <v>0</v>
      </c>
      <c r="F893" s="84" t="b">
        <v>0</v>
      </c>
      <c r="G893" s="84" t="b">
        <v>0</v>
      </c>
    </row>
    <row r="894" spans="1:7" ht="15">
      <c r="A894" s="84" t="s">
        <v>2263</v>
      </c>
      <c r="B894" s="84">
        <v>13</v>
      </c>
      <c r="C894" s="123">
        <v>0.010717529642254189</v>
      </c>
      <c r="D894" s="84" t="s">
        <v>2166</v>
      </c>
      <c r="E894" s="84" t="b">
        <v>0</v>
      </c>
      <c r="F894" s="84" t="b">
        <v>0</v>
      </c>
      <c r="G894" s="84" t="b">
        <v>0</v>
      </c>
    </row>
    <row r="895" spans="1:7" ht="15">
      <c r="A895" s="84" t="s">
        <v>2257</v>
      </c>
      <c r="B895" s="84">
        <v>12</v>
      </c>
      <c r="C895" s="123">
        <v>0.010650173749968135</v>
      </c>
      <c r="D895" s="84" t="s">
        <v>2166</v>
      </c>
      <c r="E895" s="84" t="b">
        <v>0</v>
      </c>
      <c r="F895" s="84" t="b">
        <v>0</v>
      </c>
      <c r="G895" s="84" t="b">
        <v>0</v>
      </c>
    </row>
    <row r="896" spans="1:7" ht="15">
      <c r="A896" s="84" t="s">
        <v>2264</v>
      </c>
      <c r="B896" s="84">
        <v>12</v>
      </c>
      <c r="C896" s="123">
        <v>0.010650173749968135</v>
      </c>
      <c r="D896" s="84" t="s">
        <v>2166</v>
      </c>
      <c r="E896" s="84" t="b">
        <v>0</v>
      </c>
      <c r="F896" s="84" t="b">
        <v>0</v>
      </c>
      <c r="G896" s="84" t="b">
        <v>0</v>
      </c>
    </row>
    <row r="897" spans="1:7" ht="15">
      <c r="A897" s="84" t="s">
        <v>2265</v>
      </c>
      <c r="B897" s="84">
        <v>11</v>
      </c>
      <c r="C897" s="123">
        <v>0.015772332505475255</v>
      </c>
      <c r="D897" s="84" t="s">
        <v>2166</v>
      </c>
      <c r="E897" s="84" t="b">
        <v>0</v>
      </c>
      <c r="F897" s="84" t="b">
        <v>0</v>
      </c>
      <c r="G897" s="84" t="b">
        <v>0</v>
      </c>
    </row>
    <row r="898" spans="1:7" ht="15">
      <c r="A898" s="84" t="s">
        <v>2255</v>
      </c>
      <c r="B898" s="84">
        <v>11</v>
      </c>
      <c r="C898" s="123">
        <v>0.010517058852988148</v>
      </c>
      <c r="D898" s="84" t="s">
        <v>2166</v>
      </c>
      <c r="E898" s="84" t="b">
        <v>0</v>
      </c>
      <c r="F898" s="84" t="b">
        <v>0</v>
      </c>
      <c r="G898" s="84" t="b">
        <v>0</v>
      </c>
    </row>
    <row r="899" spans="1:7" ht="15">
      <c r="A899" s="84" t="s">
        <v>2256</v>
      </c>
      <c r="B899" s="84">
        <v>11</v>
      </c>
      <c r="C899" s="123">
        <v>0.010517058852988148</v>
      </c>
      <c r="D899" s="84" t="s">
        <v>2166</v>
      </c>
      <c r="E899" s="84" t="b">
        <v>0</v>
      </c>
      <c r="F899" s="84" t="b">
        <v>0</v>
      </c>
      <c r="G899" s="84" t="b">
        <v>0</v>
      </c>
    </row>
    <row r="900" spans="1:7" ht="15">
      <c r="A900" s="84" t="s">
        <v>2561</v>
      </c>
      <c r="B900" s="84">
        <v>10</v>
      </c>
      <c r="C900" s="123">
        <v>0.010312190999400998</v>
      </c>
      <c r="D900" s="84" t="s">
        <v>2166</v>
      </c>
      <c r="E900" s="84" t="b">
        <v>0</v>
      </c>
      <c r="F900" s="84" t="b">
        <v>0</v>
      </c>
      <c r="G900" s="84" t="b">
        <v>0</v>
      </c>
    </row>
    <row r="901" spans="1:7" ht="15">
      <c r="A901" s="84" t="s">
        <v>2578</v>
      </c>
      <c r="B901" s="84">
        <v>9</v>
      </c>
      <c r="C901" s="123">
        <v>0.01002837192676775</v>
      </c>
      <c r="D901" s="84" t="s">
        <v>2166</v>
      </c>
      <c r="E901" s="84" t="b">
        <v>0</v>
      </c>
      <c r="F901" s="84" t="b">
        <v>0</v>
      </c>
      <c r="G901" s="84" t="b">
        <v>0</v>
      </c>
    </row>
    <row r="902" spans="1:7" ht="15">
      <c r="A902" s="84" t="s">
        <v>2567</v>
      </c>
      <c r="B902" s="84">
        <v>9</v>
      </c>
      <c r="C902" s="123">
        <v>0.01002837192676775</v>
      </c>
      <c r="D902" s="84" t="s">
        <v>2166</v>
      </c>
      <c r="E902" s="84" t="b">
        <v>0</v>
      </c>
      <c r="F902" s="84" t="b">
        <v>0</v>
      </c>
      <c r="G902" s="84" t="b">
        <v>0</v>
      </c>
    </row>
    <row r="903" spans="1:7" ht="15">
      <c r="A903" s="84" t="s">
        <v>2566</v>
      </c>
      <c r="B903" s="84">
        <v>9</v>
      </c>
      <c r="C903" s="123">
        <v>0.01002837192676775</v>
      </c>
      <c r="D903" s="84" t="s">
        <v>2166</v>
      </c>
      <c r="E903" s="84" t="b">
        <v>0</v>
      </c>
      <c r="F903" s="84" t="b">
        <v>0</v>
      </c>
      <c r="G903" s="84" t="b">
        <v>0</v>
      </c>
    </row>
    <row r="904" spans="1:7" ht="15">
      <c r="A904" s="84" t="s">
        <v>251</v>
      </c>
      <c r="B904" s="84">
        <v>9</v>
      </c>
      <c r="C904" s="123">
        <v>0.01002837192676775</v>
      </c>
      <c r="D904" s="84" t="s">
        <v>2166</v>
      </c>
      <c r="E904" s="84" t="b">
        <v>0</v>
      </c>
      <c r="F904" s="84" t="b">
        <v>0</v>
      </c>
      <c r="G904" s="84" t="b">
        <v>0</v>
      </c>
    </row>
    <row r="905" spans="1:7" ht="15">
      <c r="A905" s="84" t="s">
        <v>2558</v>
      </c>
      <c r="B905" s="84">
        <v>7</v>
      </c>
      <c r="C905" s="123">
        <v>0.009186435187602844</v>
      </c>
      <c r="D905" s="84" t="s">
        <v>2166</v>
      </c>
      <c r="E905" s="84" t="b">
        <v>0</v>
      </c>
      <c r="F905" s="84" t="b">
        <v>0</v>
      </c>
      <c r="G905" s="84" t="b">
        <v>0</v>
      </c>
    </row>
    <row r="906" spans="1:7" ht="15">
      <c r="A906" s="84" t="s">
        <v>2568</v>
      </c>
      <c r="B906" s="84">
        <v>6</v>
      </c>
      <c r="C906" s="123">
        <v>0.008603090457531956</v>
      </c>
      <c r="D906" s="84" t="s">
        <v>2166</v>
      </c>
      <c r="E906" s="84" t="b">
        <v>0</v>
      </c>
      <c r="F906" s="84" t="b">
        <v>0</v>
      </c>
      <c r="G906" s="84" t="b">
        <v>0</v>
      </c>
    </row>
    <row r="907" spans="1:7" ht="15">
      <c r="A907" s="84" t="s">
        <v>2587</v>
      </c>
      <c r="B907" s="84">
        <v>6</v>
      </c>
      <c r="C907" s="123">
        <v>0.008603090457531956</v>
      </c>
      <c r="D907" s="84" t="s">
        <v>2166</v>
      </c>
      <c r="E907" s="84" t="b">
        <v>0</v>
      </c>
      <c r="F907" s="84" t="b">
        <v>0</v>
      </c>
      <c r="G907" s="84" t="b">
        <v>0</v>
      </c>
    </row>
    <row r="908" spans="1:7" ht="15">
      <c r="A908" s="84" t="s">
        <v>2574</v>
      </c>
      <c r="B908" s="84">
        <v>6</v>
      </c>
      <c r="C908" s="123">
        <v>0.008603090457531956</v>
      </c>
      <c r="D908" s="84" t="s">
        <v>2166</v>
      </c>
      <c r="E908" s="84" t="b">
        <v>0</v>
      </c>
      <c r="F908" s="84" t="b">
        <v>0</v>
      </c>
      <c r="G908" s="84" t="b">
        <v>0</v>
      </c>
    </row>
    <row r="909" spans="1:7" ht="15">
      <c r="A909" s="84" t="s">
        <v>2588</v>
      </c>
      <c r="B909" s="84">
        <v>6</v>
      </c>
      <c r="C909" s="123">
        <v>0.008603090457531956</v>
      </c>
      <c r="D909" s="84" t="s">
        <v>2166</v>
      </c>
      <c r="E909" s="84" t="b">
        <v>0</v>
      </c>
      <c r="F909" s="84" t="b">
        <v>0</v>
      </c>
      <c r="G909" s="84" t="b">
        <v>0</v>
      </c>
    </row>
    <row r="910" spans="1:7" ht="15">
      <c r="A910" s="84" t="s">
        <v>2577</v>
      </c>
      <c r="B910" s="84">
        <v>6</v>
      </c>
      <c r="C910" s="123">
        <v>0.008603090457531956</v>
      </c>
      <c r="D910" s="84" t="s">
        <v>2166</v>
      </c>
      <c r="E910" s="84" t="b">
        <v>0</v>
      </c>
      <c r="F910" s="84" t="b">
        <v>0</v>
      </c>
      <c r="G910" s="84" t="b">
        <v>0</v>
      </c>
    </row>
    <row r="911" spans="1:7" ht="15">
      <c r="A911" s="84" t="s">
        <v>2221</v>
      </c>
      <c r="B911" s="84">
        <v>6</v>
      </c>
      <c r="C911" s="123">
        <v>0.008603090457531956</v>
      </c>
      <c r="D911" s="84" t="s">
        <v>2166</v>
      </c>
      <c r="E911" s="84" t="b">
        <v>0</v>
      </c>
      <c r="F911" s="84" t="b">
        <v>0</v>
      </c>
      <c r="G911" s="84" t="b">
        <v>0</v>
      </c>
    </row>
    <row r="912" spans="1:7" ht="15">
      <c r="A912" s="84" t="s">
        <v>2565</v>
      </c>
      <c r="B912" s="84">
        <v>5</v>
      </c>
      <c r="C912" s="123">
        <v>0.00788776515182374</v>
      </c>
      <c r="D912" s="84" t="s">
        <v>2166</v>
      </c>
      <c r="E912" s="84" t="b">
        <v>0</v>
      </c>
      <c r="F912" s="84" t="b">
        <v>0</v>
      </c>
      <c r="G912" s="84" t="b">
        <v>0</v>
      </c>
    </row>
    <row r="913" spans="1:7" ht="15">
      <c r="A913" s="84" t="s">
        <v>250</v>
      </c>
      <c r="B913" s="84">
        <v>5</v>
      </c>
      <c r="C913" s="123">
        <v>0.00788776515182374</v>
      </c>
      <c r="D913" s="84" t="s">
        <v>2166</v>
      </c>
      <c r="E913" s="84" t="b">
        <v>0</v>
      </c>
      <c r="F913" s="84" t="b">
        <v>0</v>
      </c>
      <c r="G913" s="84" t="b">
        <v>0</v>
      </c>
    </row>
    <row r="914" spans="1:7" ht="15">
      <c r="A914" s="84" t="s">
        <v>2586</v>
      </c>
      <c r="B914" s="84">
        <v>5</v>
      </c>
      <c r="C914" s="123">
        <v>0.00788776515182374</v>
      </c>
      <c r="D914" s="84" t="s">
        <v>2166</v>
      </c>
      <c r="E914" s="84" t="b">
        <v>0</v>
      </c>
      <c r="F914" s="84" t="b">
        <v>0</v>
      </c>
      <c r="G914" s="84" t="b">
        <v>0</v>
      </c>
    </row>
    <row r="915" spans="1:7" ht="15">
      <c r="A915" s="84" t="s">
        <v>2601</v>
      </c>
      <c r="B915" s="84">
        <v>5</v>
      </c>
      <c r="C915" s="123">
        <v>0.00788776515182374</v>
      </c>
      <c r="D915" s="84" t="s">
        <v>2166</v>
      </c>
      <c r="E915" s="84" t="b">
        <v>0</v>
      </c>
      <c r="F915" s="84" t="b">
        <v>0</v>
      </c>
      <c r="G915" s="84" t="b">
        <v>0</v>
      </c>
    </row>
    <row r="916" spans="1:7" ht="15">
      <c r="A916" s="84" t="s">
        <v>2602</v>
      </c>
      <c r="B916" s="84">
        <v>5</v>
      </c>
      <c r="C916" s="123">
        <v>0.00788776515182374</v>
      </c>
      <c r="D916" s="84" t="s">
        <v>2166</v>
      </c>
      <c r="E916" s="84" t="b">
        <v>0</v>
      </c>
      <c r="F916" s="84" t="b">
        <v>0</v>
      </c>
      <c r="G916" s="84" t="b">
        <v>0</v>
      </c>
    </row>
    <row r="917" spans="1:7" ht="15">
      <c r="A917" s="84" t="s">
        <v>2603</v>
      </c>
      <c r="B917" s="84">
        <v>5</v>
      </c>
      <c r="C917" s="123">
        <v>0.00788776515182374</v>
      </c>
      <c r="D917" s="84" t="s">
        <v>2166</v>
      </c>
      <c r="E917" s="84" t="b">
        <v>0</v>
      </c>
      <c r="F917" s="84" t="b">
        <v>0</v>
      </c>
      <c r="G917" s="84" t="b">
        <v>0</v>
      </c>
    </row>
    <row r="918" spans="1:7" ht="15">
      <c r="A918" s="84" t="s">
        <v>2604</v>
      </c>
      <c r="B918" s="84">
        <v>5</v>
      </c>
      <c r="C918" s="123">
        <v>0.00788776515182374</v>
      </c>
      <c r="D918" s="84" t="s">
        <v>2166</v>
      </c>
      <c r="E918" s="84" t="b">
        <v>0</v>
      </c>
      <c r="F918" s="84" t="b">
        <v>0</v>
      </c>
      <c r="G918" s="84" t="b">
        <v>0</v>
      </c>
    </row>
    <row r="919" spans="1:7" ht="15">
      <c r="A919" s="84" t="s">
        <v>2591</v>
      </c>
      <c r="B919" s="84">
        <v>5</v>
      </c>
      <c r="C919" s="123">
        <v>0.00788776515182374</v>
      </c>
      <c r="D919" s="84" t="s">
        <v>2166</v>
      </c>
      <c r="E919" s="84" t="b">
        <v>0</v>
      </c>
      <c r="F919" s="84" t="b">
        <v>0</v>
      </c>
      <c r="G919" s="84" t="b">
        <v>0</v>
      </c>
    </row>
    <row r="920" spans="1:7" ht="15">
      <c r="A920" s="84" t="s">
        <v>2582</v>
      </c>
      <c r="B920" s="84">
        <v>5</v>
      </c>
      <c r="C920" s="123">
        <v>0.00788776515182374</v>
      </c>
      <c r="D920" s="84" t="s">
        <v>2166</v>
      </c>
      <c r="E920" s="84" t="b">
        <v>0</v>
      </c>
      <c r="F920" s="84" t="b">
        <v>0</v>
      </c>
      <c r="G920" s="84" t="b">
        <v>0</v>
      </c>
    </row>
    <row r="921" spans="1:7" ht="15">
      <c r="A921" s="84" t="s">
        <v>2569</v>
      </c>
      <c r="B921" s="84">
        <v>5</v>
      </c>
      <c r="C921" s="123">
        <v>0.00788776515182374</v>
      </c>
      <c r="D921" s="84" t="s">
        <v>2166</v>
      </c>
      <c r="E921" s="84" t="b">
        <v>0</v>
      </c>
      <c r="F921" s="84" t="b">
        <v>0</v>
      </c>
      <c r="G921" s="84" t="b">
        <v>0</v>
      </c>
    </row>
    <row r="922" spans="1:7" ht="15">
      <c r="A922" s="84" t="s">
        <v>2576</v>
      </c>
      <c r="B922" s="84">
        <v>5</v>
      </c>
      <c r="C922" s="123">
        <v>0.00788776515182374</v>
      </c>
      <c r="D922" s="84" t="s">
        <v>2166</v>
      </c>
      <c r="E922" s="84" t="b">
        <v>0</v>
      </c>
      <c r="F922" s="84" t="b">
        <v>0</v>
      </c>
      <c r="G922" s="84" t="b">
        <v>0</v>
      </c>
    </row>
    <row r="923" spans="1:7" ht="15">
      <c r="A923" s="84" t="s">
        <v>2592</v>
      </c>
      <c r="B923" s="84">
        <v>5</v>
      </c>
      <c r="C923" s="123">
        <v>0.00788776515182374</v>
      </c>
      <c r="D923" s="84" t="s">
        <v>2166</v>
      </c>
      <c r="E923" s="84" t="b">
        <v>0</v>
      </c>
      <c r="F923" s="84" t="b">
        <v>0</v>
      </c>
      <c r="G923" s="84" t="b">
        <v>0</v>
      </c>
    </row>
    <row r="924" spans="1:7" ht="15">
      <c r="A924" s="84" t="s">
        <v>2557</v>
      </c>
      <c r="B924" s="84">
        <v>5</v>
      </c>
      <c r="C924" s="123">
        <v>0.00788776515182374</v>
      </c>
      <c r="D924" s="84" t="s">
        <v>2166</v>
      </c>
      <c r="E924" s="84" t="b">
        <v>0</v>
      </c>
      <c r="F924" s="84" t="b">
        <v>0</v>
      </c>
      <c r="G924" s="84" t="b">
        <v>0</v>
      </c>
    </row>
    <row r="925" spans="1:7" ht="15">
      <c r="A925" s="84" t="s">
        <v>2560</v>
      </c>
      <c r="B925" s="84">
        <v>5</v>
      </c>
      <c r="C925" s="123">
        <v>0.00788776515182374</v>
      </c>
      <c r="D925" s="84" t="s">
        <v>2166</v>
      </c>
      <c r="E925" s="84" t="b">
        <v>0</v>
      </c>
      <c r="F925" s="84" t="b">
        <v>0</v>
      </c>
      <c r="G925" s="84" t="b">
        <v>0</v>
      </c>
    </row>
    <row r="926" spans="1:7" ht="15">
      <c r="A926" s="84" t="s">
        <v>2570</v>
      </c>
      <c r="B926" s="84">
        <v>5</v>
      </c>
      <c r="C926" s="123">
        <v>0.00788776515182374</v>
      </c>
      <c r="D926" s="84" t="s">
        <v>2166</v>
      </c>
      <c r="E926" s="84" t="b">
        <v>0</v>
      </c>
      <c r="F926" s="84" t="b">
        <v>0</v>
      </c>
      <c r="G926" s="84" t="b">
        <v>0</v>
      </c>
    </row>
    <row r="927" spans="1:7" ht="15">
      <c r="A927" s="84" t="s">
        <v>2563</v>
      </c>
      <c r="B927" s="84">
        <v>5</v>
      </c>
      <c r="C927" s="123">
        <v>0.00788776515182374</v>
      </c>
      <c r="D927" s="84" t="s">
        <v>2166</v>
      </c>
      <c r="E927" s="84" t="b">
        <v>0</v>
      </c>
      <c r="F927" s="84" t="b">
        <v>0</v>
      </c>
      <c r="G927" s="84" t="b">
        <v>0</v>
      </c>
    </row>
    <row r="928" spans="1:7" ht="15">
      <c r="A928" s="84" t="s">
        <v>2579</v>
      </c>
      <c r="B928" s="84">
        <v>5</v>
      </c>
      <c r="C928" s="123">
        <v>0.00788776515182374</v>
      </c>
      <c r="D928" s="84" t="s">
        <v>2166</v>
      </c>
      <c r="E928" s="84" t="b">
        <v>0</v>
      </c>
      <c r="F928" s="84" t="b">
        <v>0</v>
      </c>
      <c r="G928" s="84" t="b">
        <v>0</v>
      </c>
    </row>
    <row r="929" spans="1:7" ht="15">
      <c r="A929" s="84" t="s">
        <v>2580</v>
      </c>
      <c r="B929" s="84">
        <v>5</v>
      </c>
      <c r="C929" s="123">
        <v>0.00788776515182374</v>
      </c>
      <c r="D929" s="84" t="s">
        <v>2166</v>
      </c>
      <c r="E929" s="84" t="b">
        <v>0</v>
      </c>
      <c r="F929" s="84" t="b">
        <v>0</v>
      </c>
      <c r="G929" s="84" t="b">
        <v>0</v>
      </c>
    </row>
    <row r="930" spans="1:7" ht="15">
      <c r="A930" s="84" t="s">
        <v>2610</v>
      </c>
      <c r="B930" s="84">
        <v>5</v>
      </c>
      <c r="C930" s="123">
        <v>0.00788776515182374</v>
      </c>
      <c r="D930" s="84" t="s">
        <v>2166</v>
      </c>
      <c r="E930" s="84" t="b">
        <v>0</v>
      </c>
      <c r="F930" s="84" t="b">
        <v>0</v>
      </c>
      <c r="G930" s="84" t="b">
        <v>0</v>
      </c>
    </row>
    <row r="931" spans="1:7" ht="15">
      <c r="A931" s="84" t="s">
        <v>2611</v>
      </c>
      <c r="B931" s="84">
        <v>5</v>
      </c>
      <c r="C931" s="123">
        <v>0.00788776515182374</v>
      </c>
      <c r="D931" s="84" t="s">
        <v>2166</v>
      </c>
      <c r="E931" s="84" t="b">
        <v>0</v>
      </c>
      <c r="F931" s="84" t="b">
        <v>0</v>
      </c>
      <c r="G931" s="84" t="b">
        <v>0</v>
      </c>
    </row>
    <row r="932" spans="1:7" ht="15">
      <c r="A932" s="84" t="s">
        <v>2612</v>
      </c>
      <c r="B932" s="84">
        <v>5</v>
      </c>
      <c r="C932" s="123">
        <v>0.00788776515182374</v>
      </c>
      <c r="D932" s="84" t="s">
        <v>2166</v>
      </c>
      <c r="E932" s="84" t="b">
        <v>0</v>
      </c>
      <c r="F932" s="84" t="b">
        <v>0</v>
      </c>
      <c r="G932" s="84" t="b">
        <v>0</v>
      </c>
    </row>
    <row r="933" spans="1:7" ht="15">
      <c r="A933" s="84" t="s">
        <v>278</v>
      </c>
      <c r="B933" s="84">
        <v>4</v>
      </c>
      <c r="C933" s="123">
        <v>0.007013733087034719</v>
      </c>
      <c r="D933" s="84" t="s">
        <v>2166</v>
      </c>
      <c r="E933" s="84" t="b">
        <v>0</v>
      </c>
      <c r="F933" s="84" t="b">
        <v>0</v>
      </c>
      <c r="G933" s="84" t="b">
        <v>0</v>
      </c>
    </row>
    <row r="934" spans="1:7" ht="15">
      <c r="A934" s="84" t="s">
        <v>279</v>
      </c>
      <c r="B934" s="84">
        <v>4</v>
      </c>
      <c r="C934" s="123">
        <v>0.007013733087034719</v>
      </c>
      <c r="D934" s="84" t="s">
        <v>2166</v>
      </c>
      <c r="E934" s="84" t="b">
        <v>0</v>
      </c>
      <c r="F934" s="84" t="b">
        <v>0</v>
      </c>
      <c r="G934" s="84" t="b">
        <v>0</v>
      </c>
    </row>
    <row r="935" spans="1:7" ht="15">
      <c r="A935" s="84" t="s">
        <v>273</v>
      </c>
      <c r="B935" s="84">
        <v>4</v>
      </c>
      <c r="C935" s="123">
        <v>0.007013733087034719</v>
      </c>
      <c r="D935" s="84" t="s">
        <v>2166</v>
      </c>
      <c r="E935" s="84" t="b">
        <v>0</v>
      </c>
      <c r="F935" s="84" t="b">
        <v>0</v>
      </c>
      <c r="G935" s="84" t="b">
        <v>0</v>
      </c>
    </row>
    <row r="936" spans="1:7" ht="15">
      <c r="A936" s="84" t="s">
        <v>2292</v>
      </c>
      <c r="B936" s="84">
        <v>4</v>
      </c>
      <c r="C936" s="123">
        <v>0.007013733087034719</v>
      </c>
      <c r="D936" s="84" t="s">
        <v>2166</v>
      </c>
      <c r="E936" s="84" t="b">
        <v>0</v>
      </c>
      <c r="F936" s="84" t="b">
        <v>0</v>
      </c>
      <c r="G936" s="84" t="b">
        <v>0</v>
      </c>
    </row>
    <row r="937" spans="1:7" ht="15">
      <c r="A937" s="84" t="s">
        <v>2590</v>
      </c>
      <c r="B937" s="84">
        <v>4</v>
      </c>
      <c r="C937" s="123">
        <v>0.007013733087034719</v>
      </c>
      <c r="D937" s="84" t="s">
        <v>2166</v>
      </c>
      <c r="E937" s="84" t="b">
        <v>0</v>
      </c>
      <c r="F937" s="84" t="b">
        <v>0</v>
      </c>
      <c r="G937" s="84" t="b">
        <v>0</v>
      </c>
    </row>
    <row r="938" spans="1:7" ht="15">
      <c r="A938" s="84" t="s">
        <v>2654</v>
      </c>
      <c r="B938" s="84">
        <v>4</v>
      </c>
      <c r="C938" s="123">
        <v>0.007013733087034719</v>
      </c>
      <c r="D938" s="84" t="s">
        <v>2166</v>
      </c>
      <c r="E938" s="84" t="b">
        <v>0</v>
      </c>
      <c r="F938" s="84" t="b">
        <v>0</v>
      </c>
      <c r="G938" s="84" t="b">
        <v>0</v>
      </c>
    </row>
    <row r="939" spans="1:7" ht="15">
      <c r="A939" s="84" t="s">
        <v>2625</v>
      </c>
      <c r="B939" s="84">
        <v>4</v>
      </c>
      <c r="C939" s="123">
        <v>0.007013733087034719</v>
      </c>
      <c r="D939" s="84" t="s">
        <v>2166</v>
      </c>
      <c r="E939" s="84" t="b">
        <v>1</v>
      </c>
      <c r="F939" s="84" t="b">
        <v>0</v>
      </c>
      <c r="G939" s="84" t="b">
        <v>0</v>
      </c>
    </row>
    <row r="940" spans="1:7" ht="15">
      <c r="A940" s="84" t="s">
        <v>2655</v>
      </c>
      <c r="B940" s="84">
        <v>4</v>
      </c>
      <c r="C940" s="123">
        <v>0.007013733087034719</v>
      </c>
      <c r="D940" s="84" t="s">
        <v>2166</v>
      </c>
      <c r="E940" s="84" t="b">
        <v>0</v>
      </c>
      <c r="F940" s="84" t="b">
        <v>0</v>
      </c>
      <c r="G940" s="84" t="b">
        <v>0</v>
      </c>
    </row>
    <row r="941" spans="1:7" ht="15">
      <c r="A941" s="84" t="s">
        <v>268</v>
      </c>
      <c r="B941" s="84">
        <v>4</v>
      </c>
      <c r="C941" s="123">
        <v>0.007013733087034719</v>
      </c>
      <c r="D941" s="84" t="s">
        <v>2166</v>
      </c>
      <c r="E941" s="84" t="b">
        <v>0</v>
      </c>
      <c r="F941" s="84" t="b">
        <v>0</v>
      </c>
      <c r="G941" s="84" t="b">
        <v>0</v>
      </c>
    </row>
    <row r="942" spans="1:7" ht="15">
      <c r="A942" s="84" t="s">
        <v>2656</v>
      </c>
      <c r="B942" s="84">
        <v>4</v>
      </c>
      <c r="C942" s="123">
        <v>0.007013733087034719</v>
      </c>
      <c r="D942" s="84" t="s">
        <v>2166</v>
      </c>
      <c r="E942" s="84" t="b">
        <v>0</v>
      </c>
      <c r="F942" s="84" t="b">
        <v>0</v>
      </c>
      <c r="G942" s="84" t="b">
        <v>0</v>
      </c>
    </row>
    <row r="943" spans="1:7" ht="15">
      <c r="A943" s="84" t="s">
        <v>267</v>
      </c>
      <c r="B943" s="84">
        <v>4</v>
      </c>
      <c r="C943" s="123">
        <v>0.007013733087034719</v>
      </c>
      <c r="D943" s="84" t="s">
        <v>2166</v>
      </c>
      <c r="E943" s="84" t="b">
        <v>0</v>
      </c>
      <c r="F943" s="84" t="b">
        <v>0</v>
      </c>
      <c r="G943" s="84" t="b">
        <v>0</v>
      </c>
    </row>
    <row r="944" spans="1:7" ht="15">
      <c r="A944" s="84" t="s">
        <v>266</v>
      </c>
      <c r="B944" s="84">
        <v>4</v>
      </c>
      <c r="C944" s="123">
        <v>0.007013733087034719</v>
      </c>
      <c r="D944" s="84" t="s">
        <v>2166</v>
      </c>
      <c r="E944" s="84" t="b">
        <v>0</v>
      </c>
      <c r="F944" s="84" t="b">
        <v>0</v>
      </c>
      <c r="G944" s="84" t="b">
        <v>0</v>
      </c>
    </row>
    <row r="945" spans="1:7" ht="15">
      <c r="A945" s="84" t="s">
        <v>2276</v>
      </c>
      <c r="B945" s="84">
        <v>3</v>
      </c>
      <c r="C945" s="123">
        <v>0.005940547020039923</v>
      </c>
      <c r="D945" s="84" t="s">
        <v>2166</v>
      </c>
      <c r="E945" s="84" t="b">
        <v>0</v>
      </c>
      <c r="F945" s="84" t="b">
        <v>0</v>
      </c>
      <c r="G945" s="84" t="b">
        <v>0</v>
      </c>
    </row>
    <row r="946" spans="1:7" ht="15">
      <c r="A946" s="84" t="s">
        <v>280</v>
      </c>
      <c r="B946" s="84">
        <v>3</v>
      </c>
      <c r="C946" s="123">
        <v>0.005940547020039923</v>
      </c>
      <c r="D946" s="84" t="s">
        <v>2166</v>
      </c>
      <c r="E946" s="84" t="b">
        <v>0</v>
      </c>
      <c r="F946" s="84" t="b">
        <v>0</v>
      </c>
      <c r="G946" s="84" t="b">
        <v>0</v>
      </c>
    </row>
    <row r="947" spans="1:7" ht="15">
      <c r="A947" s="84" t="s">
        <v>277</v>
      </c>
      <c r="B947" s="84">
        <v>3</v>
      </c>
      <c r="C947" s="123">
        <v>0.005940547020039923</v>
      </c>
      <c r="D947" s="84" t="s">
        <v>2166</v>
      </c>
      <c r="E947" s="84" t="b">
        <v>0</v>
      </c>
      <c r="F947" s="84" t="b">
        <v>0</v>
      </c>
      <c r="G947" s="84" t="b">
        <v>0</v>
      </c>
    </row>
    <row r="948" spans="1:7" ht="15">
      <c r="A948" s="84" t="s">
        <v>276</v>
      </c>
      <c r="B948" s="84">
        <v>3</v>
      </c>
      <c r="C948" s="123">
        <v>0.005940547020039923</v>
      </c>
      <c r="D948" s="84" t="s">
        <v>2166</v>
      </c>
      <c r="E948" s="84" t="b">
        <v>0</v>
      </c>
      <c r="F948" s="84" t="b">
        <v>0</v>
      </c>
      <c r="G948" s="84" t="b">
        <v>0</v>
      </c>
    </row>
    <row r="949" spans="1:7" ht="15">
      <c r="A949" s="84" t="s">
        <v>275</v>
      </c>
      <c r="B949" s="84">
        <v>3</v>
      </c>
      <c r="C949" s="123">
        <v>0.005940547020039923</v>
      </c>
      <c r="D949" s="84" t="s">
        <v>2166</v>
      </c>
      <c r="E949" s="84" t="b">
        <v>0</v>
      </c>
      <c r="F949" s="84" t="b">
        <v>0</v>
      </c>
      <c r="G949" s="84" t="b">
        <v>0</v>
      </c>
    </row>
    <row r="950" spans="1:7" ht="15">
      <c r="A950" s="84" t="s">
        <v>274</v>
      </c>
      <c r="B950" s="84">
        <v>3</v>
      </c>
      <c r="C950" s="123">
        <v>0.005940547020039923</v>
      </c>
      <c r="D950" s="84" t="s">
        <v>2166</v>
      </c>
      <c r="E950" s="84" t="b">
        <v>0</v>
      </c>
      <c r="F950" s="84" t="b">
        <v>0</v>
      </c>
      <c r="G950" s="84" t="b">
        <v>0</v>
      </c>
    </row>
    <row r="951" spans="1:7" ht="15">
      <c r="A951" s="84" t="s">
        <v>2665</v>
      </c>
      <c r="B951" s="84">
        <v>3</v>
      </c>
      <c r="C951" s="123">
        <v>0.005940547020039923</v>
      </c>
      <c r="D951" s="84" t="s">
        <v>2166</v>
      </c>
      <c r="E951" s="84" t="b">
        <v>0</v>
      </c>
      <c r="F951" s="84" t="b">
        <v>0</v>
      </c>
      <c r="G951" s="84" t="b">
        <v>0</v>
      </c>
    </row>
    <row r="952" spans="1:7" ht="15">
      <c r="A952" s="84" t="s">
        <v>2222</v>
      </c>
      <c r="B952" s="84">
        <v>3</v>
      </c>
      <c r="C952" s="123">
        <v>0.005940547020039923</v>
      </c>
      <c r="D952" s="84" t="s">
        <v>2166</v>
      </c>
      <c r="E952" s="84" t="b">
        <v>0</v>
      </c>
      <c r="F952" s="84" t="b">
        <v>0</v>
      </c>
      <c r="G952" s="84" t="b">
        <v>0</v>
      </c>
    </row>
    <row r="953" spans="1:7" ht="15">
      <c r="A953" s="84" t="s">
        <v>2275</v>
      </c>
      <c r="B953" s="84">
        <v>2</v>
      </c>
      <c r="C953" s="123">
        <v>0.005692202265215953</v>
      </c>
      <c r="D953" s="84" t="s">
        <v>2166</v>
      </c>
      <c r="E953" s="84" t="b">
        <v>0</v>
      </c>
      <c r="F953" s="84" t="b">
        <v>0</v>
      </c>
      <c r="G953" s="84" t="b">
        <v>0</v>
      </c>
    </row>
    <row r="954" spans="1:7" ht="15">
      <c r="A954" s="84" t="s">
        <v>2613</v>
      </c>
      <c r="B954" s="84">
        <v>2</v>
      </c>
      <c r="C954" s="123">
        <v>0.005692202265215953</v>
      </c>
      <c r="D954" s="84" t="s">
        <v>2166</v>
      </c>
      <c r="E954" s="84" t="b">
        <v>0</v>
      </c>
      <c r="F954" s="84" t="b">
        <v>0</v>
      </c>
      <c r="G954" s="84" t="b">
        <v>0</v>
      </c>
    </row>
    <row r="955" spans="1:7" ht="15">
      <c r="A955" s="84" t="s">
        <v>2648</v>
      </c>
      <c r="B955" s="84">
        <v>2</v>
      </c>
      <c r="C955" s="123">
        <v>0.005692202265215953</v>
      </c>
      <c r="D955" s="84" t="s">
        <v>2166</v>
      </c>
      <c r="E955" s="84" t="b">
        <v>0</v>
      </c>
      <c r="F955" s="84" t="b">
        <v>0</v>
      </c>
      <c r="G955" s="84" t="b">
        <v>0</v>
      </c>
    </row>
    <row r="956" spans="1:7" ht="15">
      <c r="A956" s="84" t="s">
        <v>2619</v>
      </c>
      <c r="B956" s="84">
        <v>2</v>
      </c>
      <c r="C956" s="123">
        <v>0.004599534404366656</v>
      </c>
      <c r="D956" s="84" t="s">
        <v>2166</v>
      </c>
      <c r="E956" s="84" t="b">
        <v>0</v>
      </c>
      <c r="F956" s="84" t="b">
        <v>0</v>
      </c>
      <c r="G956" s="84" t="b">
        <v>0</v>
      </c>
    </row>
    <row r="957" spans="1:7" ht="15">
      <c r="A957" s="84" t="s">
        <v>2637</v>
      </c>
      <c r="B957" s="84">
        <v>2</v>
      </c>
      <c r="C957" s="123">
        <v>0.004599534404366656</v>
      </c>
      <c r="D957" s="84" t="s">
        <v>2166</v>
      </c>
      <c r="E957" s="84" t="b">
        <v>0</v>
      </c>
      <c r="F957" s="84" t="b">
        <v>0</v>
      </c>
      <c r="G957" s="84" t="b">
        <v>0</v>
      </c>
    </row>
    <row r="958" spans="1:7" ht="15">
      <c r="A958" s="84" t="s">
        <v>2608</v>
      </c>
      <c r="B958" s="84">
        <v>2</v>
      </c>
      <c r="C958" s="123">
        <v>0.004599534404366656</v>
      </c>
      <c r="D958" s="84" t="s">
        <v>2166</v>
      </c>
      <c r="E958" s="84" t="b">
        <v>0</v>
      </c>
      <c r="F958" s="84" t="b">
        <v>0</v>
      </c>
      <c r="G958" s="84" t="b">
        <v>0</v>
      </c>
    </row>
    <row r="959" spans="1:7" ht="15">
      <c r="A959" s="84" t="s">
        <v>2599</v>
      </c>
      <c r="B959" s="84">
        <v>2</v>
      </c>
      <c r="C959" s="123">
        <v>0.004599534404366656</v>
      </c>
      <c r="D959" s="84" t="s">
        <v>2166</v>
      </c>
      <c r="E959" s="84" t="b">
        <v>0</v>
      </c>
      <c r="F959" s="84" t="b">
        <v>0</v>
      </c>
      <c r="G959" s="84" t="b">
        <v>0</v>
      </c>
    </row>
    <row r="960" spans="1:7" ht="15">
      <c r="A960" s="84" t="s">
        <v>2638</v>
      </c>
      <c r="B960" s="84">
        <v>2</v>
      </c>
      <c r="C960" s="123">
        <v>0.004599534404366656</v>
      </c>
      <c r="D960" s="84" t="s">
        <v>2166</v>
      </c>
      <c r="E960" s="84" t="b">
        <v>0</v>
      </c>
      <c r="F960" s="84" t="b">
        <v>0</v>
      </c>
      <c r="G960" s="84" t="b">
        <v>0</v>
      </c>
    </row>
    <row r="961" spans="1:7" ht="15">
      <c r="A961" s="84" t="s">
        <v>2639</v>
      </c>
      <c r="B961" s="84">
        <v>2</v>
      </c>
      <c r="C961" s="123">
        <v>0.004599534404366656</v>
      </c>
      <c r="D961" s="84" t="s">
        <v>2166</v>
      </c>
      <c r="E961" s="84" t="b">
        <v>0</v>
      </c>
      <c r="F961" s="84" t="b">
        <v>0</v>
      </c>
      <c r="G961" s="84" t="b">
        <v>0</v>
      </c>
    </row>
    <row r="962" spans="1:7" ht="15">
      <c r="A962" s="84" t="s">
        <v>2621</v>
      </c>
      <c r="B962" s="84">
        <v>2</v>
      </c>
      <c r="C962" s="123">
        <v>0.004599534404366656</v>
      </c>
      <c r="D962" s="84" t="s">
        <v>2166</v>
      </c>
      <c r="E962" s="84" t="b">
        <v>0</v>
      </c>
      <c r="F962" s="84" t="b">
        <v>0</v>
      </c>
      <c r="G962" s="84" t="b">
        <v>0</v>
      </c>
    </row>
    <row r="963" spans="1:7" ht="15">
      <c r="A963" s="84" t="s">
        <v>2600</v>
      </c>
      <c r="B963" s="84">
        <v>2</v>
      </c>
      <c r="C963" s="123">
        <v>0.004599534404366656</v>
      </c>
      <c r="D963" s="84" t="s">
        <v>2166</v>
      </c>
      <c r="E963" s="84" t="b">
        <v>0</v>
      </c>
      <c r="F963" s="84" t="b">
        <v>0</v>
      </c>
      <c r="G963" s="84" t="b">
        <v>0</v>
      </c>
    </row>
    <row r="964" spans="1:7" ht="15">
      <c r="A964" s="84" t="s">
        <v>2640</v>
      </c>
      <c r="B964" s="84">
        <v>2</v>
      </c>
      <c r="C964" s="123">
        <v>0.004599534404366656</v>
      </c>
      <c r="D964" s="84" t="s">
        <v>2166</v>
      </c>
      <c r="E964" s="84" t="b">
        <v>0</v>
      </c>
      <c r="F964" s="84" t="b">
        <v>0</v>
      </c>
      <c r="G964" s="84" t="b">
        <v>0</v>
      </c>
    </row>
    <row r="965" spans="1:7" ht="15">
      <c r="A965" s="84" t="s">
        <v>2641</v>
      </c>
      <c r="B965" s="84">
        <v>2</v>
      </c>
      <c r="C965" s="123">
        <v>0.004599534404366656</v>
      </c>
      <c r="D965" s="84" t="s">
        <v>2166</v>
      </c>
      <c r="E965" s="84" t="b">
        <v>0</v>
      </c>
      <c r="F965" s="84" t="b">
        <v>0</v>
      </c>
      <c r="G965" s="84" t="b">
        <v>0</v>
      </c>
    </row>
    <row r="966" spans="1:7" ht="15">
      <c r="A966" s="84" t="s">
        <v>2642</v>
      </c>
      <c r="B966" s="84">
        <v>2</v>
      </c>
      <c r="C966" s="123">
        <v>0.004599534404366656</v>
      </c>
      <c r="D966" s="84" t="s">
        <v>2166</v>
      </c>
      <c r="E966" s="84" t="b">
        <v>0</v>
      </c>
      <c r="F966" s="84" t="b">
        <v>0</v>
      </c>
      <c r="G966" s="84" t="b">
        <v>0</v>
      </c>
    </row>
    <row r="967" spans="1:7" ht="15">
      <c r="A967" s="84" t="s">
        <v>2643</v>
      </c>
      <c r="B967" s="84">
        <v>2</v>
      </c>
      <c r="C967" s="123">
        <v>0.004599534404366656</v>
      </c>
      <c r="D967" s="84" t="s">
        <v>2166</v>
      </c>
      <c r="E967" s="84" t="b">
        <v>0</v>
      </c>
      <c r="F967" s="84" t="b">
        <v>0</v>
      </c>
      <c r="G967" s="84" t="b">
        <v>0</v>
      </c>
    </row>
    <row r="968" spans="1:7" ht="15">
      <c r="A968" s="84" t="s">
        <v>2816</v>
      </c>
      <c r="B968" s="84">
        <v>2</v>
      </c>
      <c r="C968" s="123">
        <v>0.004599534404366656</v>
      </c>
      <c r="D968" s="84" t="s">
        <v>2166</v>
      </c>
      <c r="E968" s="84" t="b">
        <v>0</v>
      </c>
      <c r="F968" s="84" t="b">
        <v>0</v>
      </c>
      <c r="G968" s="84" t="b">
        <v>0</v>
      </c>
    </row>
    <row r="969" spans="1:7" ht="15">
      <c r="A969" s="84" t="s">
        <v>2626</v>
      </c>
      <c r="B969" s="84">
        <v>2</v>
      </c>
      <c r="C969" s="123">
        <v>0.004599534404366656</v>
      </c>
      <c r="D969" s="84" t="s">
        <v>2166</v>
      </c>
      <c r="E969" s="84" t="b">
        <v>0</v>
      </c>
      <c r="F969" s="84" t="b">
        <v>0</v>
      </c>
      <c r="G969" s="84" t="b">
        <v>0</v>
      </c>
    </row>
    <row r="970" spans="1:7" ht="15">
      <c r="A970" s="84" t="s">
        <v>2253</v>
      </c>
      <c r="B970" s="84">
        <v>2</v>
      </c>
      <c r="C970" s="123">
        <v>0.004599534404366656</v>
      </c>
      <c r="D970" s="84" t="s">
        <v>2166</v>
      </c>
      <c r="E970" s="84" t="b">
        <v>0</v>
      </c>
      <c r="F970" s="84" t="b">
        <v>0</v>
      </c>
      <c r="G970" s="84" t="b">
        <v>0</v>
      </c>
    </row>
    <row r="971" spans="1:7" ht="15">
      <c r="A971" s="84" t="s">
        <v>2253</v>
      </c>
      <c r="B971" s="84">
        <v>45</v>
      </c>
      <c r="C971" s="123">
        <v>0</v>
      </c>
      <c r="D971" s="84" t="s">
        <v>2167</v>
      </c>
      <c r="E971" s="84" t="b">
        <v>0</v>
      </c>
      <c r="F971" s="84" t="b">
        <v>0</v>
      </c>
      <c r="G971" s="84" t="b">
        <v>0</v>
      </c>
    </row>
    <row r="972" spans="1:7" ht="15">
      <c r="A972" s="84" t="s">
        <v>259</v>
      </c>
      <c r="B972" s="84">
        <v>43</v>
      </c>
      <c r="C972" s="123">
        <v>0.0016945998052246688</v>
      </c>
      <c r="D972" s="84" t="s">
        <v>2167</v>
      </c>
      <c r="E972" s="84" t="b">
        <v>0</v>
      </c>
      <c r="F972" s="84" t="b">
        <v>0</v>
      </c>
      <c r="G972" s="84" t="b">
        <v>0</v>
      </c>
    </row>
    <row r="973" spans="1:7" ht="15">
      <c r="A973" s="84" t="s">
        <v>241</v>
      </c>
      <c r="B973" s="84">
        <v>35</v>
      </c>
      <c r="C973" s="123">
        <v>0.007624863133487789</v>
      </c>
      <c r="D973" s="84" t="s">
        <v>2167</v>
      </c>
      <c r="E973" s="84" t="b">
        <v>0</v>
      </c>
      <c r="F973" s="84" t="b">
        <v>0</v>
      </c>
      <c r="G973" s="84" t="b">
        <v>0</v>
      </c>
    </row>
    <row r="974" spans="1:7" ht="15">
      <c r="A974" s="84" t="s">
        <v>2267</v>
      </c>
      <c r="B974" s="84">
        <v>24</v>
      </c>
      <c r="C974" s="123">
        <v>0.013077905248562283</v>
      </c>
      <c r="D974" s="84" t="s">
        <v>2167</v>
      </c>
      <c r="E974" s="84" t="b">
        <v>0</v>
      </c>
      <c r="F974" s="84" t="b">
        <v>0</v>
      </c>
      <c r="G974" s="84" t="b">
        <v>0</v>
      </c>
    </row>
    <row r="975" spans="1:7" ht="15">
      <c r="A975" s="84" t="s">
        <v>2268</v>
      </c>
      <c r="B975" s="84">
        <v>15</v>
      </c>
      <c r="C975" s="123">
        <v>0.01428506750657672</v>
      </c>
      <c r="D975" s="84" t="s">
        <v>2167</v>
      </c>
      <c r="E975" s="84" t="b">
        <v>0</v>
      </c>
      <c r="F975" s="84" t="b">
        <v>0</v>
      </c>
      <c r="G975" s="84" t="b">
        <v>0</v>
      </c>
    </row>
    <row r="976" spans="1:7" ht="15">
      <c r="A976" s="84" t="s">
        <v>2269</v>
      </c>
      <c r="B976" s="84">
        <v>15</v>
      </c>
      <c r="C976" s="123">
        <v>0.01428506750657672</v>
      </c>
      <c r="D976" s="84" t="s">
        <v>2167</v>
      </c>
      <c r="E976" s="84" t="b">
        <v>0</v>
      </c>
      <c r="F976" s="84" t="b">
        <v>0</v>
      </c>
      <c r="G976" s="84" t="b">
        <v>0</v>
      </c>
    </row>
    <row r="977" spans="1:7" ht="15">
      <c r="A977" s="84" t="s">
        <v>2270</v>
      </c>
      <c r="B977" s="84">
        <v>15</v>
      </c>
      <c r="C977" s="123">
        <v>0.01428506750657672</v>
      </c>
      <c r="D977" s="84" t="s">
        <v>2167</v>
      </c>
      <c r="E977" s="84" t="b">
        <v>0</v>
      </c>
      <c r="F977" s="84" t="b">
        <v>0</v>
      </c>
      <c r="G977" s="84" t="b">
        <v>0</v>
      </c>
    </row>
    <row r="978" spans="1:7" ht="15">
      <c r="A978" s="84" t="s">
        <v>2271</v>
      </c>
      <c r="B978" s="84">
        <v>15</v>
      </c>
      <c r="C978" s="123">
        <v>0.01428506750657672</v>
      </c>
      <c r="D978" s="84" t="s">
        <v>2167</v>
      </c>
      <c r="E978" s="84" t="b">
        <v>0</v>
      </c>
      <c r="F978" s="84" t="b">
        <v>0</v>
      </c>
      <c r="G978" s="84" t="b">
        <v>0</v>
      </c>
    </row>
    <row r="979" spans="1:7" ht="15">
      <c r="A979" s="84" t="s">
        <v>2272</v>
      </c>
      <c r="B979" s="84">
        <v>15</v>
      </c>
      <c r="C979" s="123">
        <v>0.01428506750657672</v>
      </c>
      <c r="D979" s="84" t="s">
        <v>2167</v>
      </c>
      <c r="E979" s="84" t="b">
        <v>0</v>
      </c>
      <c r="F979" s="84" t="b">
        <v>0</v>
      </c>
      <c r="G979" s="84" t="b">
        <v>0</v>
      </c>
    </row>
    <row r="980" spans="1:7" ht="15">
      <c r="A980" s="84" t="s">
        <v>2273</v>
      </c>
      <c r="B980" s="84">
        <v>14</v>
      </c>
      <c r="C980" s="123">
        <v>0.014170025336046865</v>
      </c>
      <c r="D980" s="84" t="s">
        <v>2167</v>
      </c>
      <c r="E980" s="84" t="b">
        <v>0</v>
      </c>
      <c r="F980" s="84" t="b">
        <v>0</v>
      </c>
      <c r="G980" s="84" t="b">
        <v>0</v>
      </c>
    </row>
    <row r="981" spans="1:7" ht="15">
      <c r="A981" s="84" t="s">
        <v>240</v>
      </c>
      <c r="B981" s="84">
        <v>13</v>
      </c>
      <c r="C981" s="123">
        <v>0.013993012173833511</v>
      </c>
      <c r="D981" s="84" t="s">
        <v>2167</v>
      </c>
      <c r="E981" s="84" t="b">
        <v>0</v>
      </c>
      <c r="F981" s="84" t="b">
        <v>0</v>
      </c>
      <c r="G981" s="84" t="b">
        <v>0</v>
      </c>
    </row>
    <row r="982" spans="1:7" ht="15">
      <c r="A982" s="84" t="s">
        <v>2584</v>
      </c>
      <c r="B982" s="84">
        <v>10</v>
      </c>
      <c r="C982" s="123">
        <v>0.013038173927651572</v>
      </c>
      <c r="D982" s="84" t="s">
        <v>2167</v>
      </c>
      <c r="E982" s="84" t="b">
        <v>0</v>
      </c>
      <c r="F982" s="84" t="b">
        <v>0</v>
      </c>
      <c r="G982" s="84" t="b">
        <v>0</v>
      </c>
    </row>
    <row r="983" spans="1:7" ht="15">
      <c r="A983" s="84" t="s">
        <v>2559</v>
      </c>
      <c r="B983" s="84">
        <v>10</v>
      </c>
      <c r="C983" s="123">
        <v>0.013038173927651572</v>
      </c>
      <c r="D983" s="84" t="s">
        <v>2167</v>
      </c>
      <c r="E983" s="84" t="b">
        <v>0</v>
      </c>
      <c r="F983" s="84" t="b">
        <v>0</v>
      </c>
      <c r="G983" s="84" t="b">
        <v>0</v>
      </c>
    </row>
    <row r="984" spans="1:7" ht="15">
      <c r="A984" s="84" t="s">
        <v>2575</v>
      </c>
      <c r="B984" s="84">
        <v>9</v>
      </c>
      <c r="C984" s="123">
        <v>0.012556347383281775</v>
      </c>
      <c r="D984" s="84" t="s">
        <v>2167</v>
      </c>
      <c r="E984" s="84" t="b">
        <v>0</v>
      </c>
      <c r="F984" s="84" t="b">
        <v>0</v>
      </c>
      <c r="G984" s="84" t="b">
        <v>0</v>
      </c>
    </row>
    <row r="985" spans="1:7" ht="15">
      <c r="A985" s="84" t="s">
        <v>2250</v>
      </c>
      <c r="B985" s="84">
        <v>9</v>
      </c>
      <c r="C985" s="123">
        <v>0.012556347383281775</v>
      </c>
      <c r="D985" s="84" t="s">
        <v>2167</v>
      </c>
      <c r="E985" s="84" t="b">
        <v>0</v>
      </c>
      <c r="F985" s="84" t="b">
        <v>0</v>
      </c>
      <c r="G985" s="84" t="b">
        <v>0</v>
      </c>
    </row>
    <row r="986" spans="1:7" ht="15">
      <c r="A986" s="84" t="s">
        <v>2596</v>
      </c>
      <c r="B986" s="84">
        <v>9</v>
      </c>
      <c r="C986" s="123">
        <v>0.012556347383281775</v>
      </c>
      <c r="D986" s="84" t="s">
        <v>2167</v>
      </c>
      <c r="E986" s="84" t="b">
        <v>0</v>
      </c>
      <c r="F986" s="84" t="b">
        <v>0</v>
      </c>
      <c r="G986" s="84" t="b">
        <v>0</v>
      </c>
    </row>
    <row r="987" spans="1:7" ht="15">
      <c r="A987" s="84" t="s">
        <v>2597</v>
      </c>
      <c r="B987" s="84">
        <v>9</v>
      </c>
      <c r="C987" s="123">
        <v>0.012556347383281775</v>
      </c>
      <c r="D987" s="84" t="s">
        <v>2167</v>
      </c>
      <c r="E987" s="84" t="b">
        <v>0</v>
      </c>
      <c r="F987" s="84" t="b">
        <v>0</v>
      </c>
      <c r="G987" s="84" t="b">
        <v>0</v>
      </c>
    </row>
    <row r="988" spans="1:7" ht="15">
      <c r="A988" s="84" t="s">
        <v>2573</v>
      </c>
      <c r="B988" s="84">
        <v>9</v>
      </c>
      <c r="C988" s="123">
        <v>0.012556347383281775</v>
      </c>
      <c r="D988" s="84" t="s">
        <v>2167</v>
      </c>
      <c r="E988" s="84" t="b">
        <v>0</v>
      </c>
      <c r="F988" s="84" t="b">
        <v>0</v>
      </c>
      <c r="G988" s="84" t="b">
        <v>0</v>
      </c>
    </row>
    <row r="989" spans="1:7" ht="15">
      <c r="A989" s="84" t="s">
        <v>2571</v>
      </c>
      <c r="B989" s="84">
        <v>9</v>
      </c>
      <c r="C989" s="123">
        <v>0.012556347383281775</v>
      </c>
      <c r="D989" s="84" t="s">
        <v>2167</v>
      </c>
      <c r="E989" s="84" t="b">
        <v>0</v>
      </c>
      <c r="F989" s="84" t="b">
        <v>0</v>
      </c>
      <c r="G989" s="84" t="b">
        <v>0</v>
      </c>
    </row>
    <row r="990" spans="1:7" ht="15">
      <c r="A990" s="84" t="s">
        <v>269</v>
      </c>
      <c r="B990" s="84">
        <v>9</v>
      </c>
      <c r="C990" s="123">
        <v>0.012556347383281775</v>
      </c>
      <c r="D990" s="84" t="s">
        <v>2167</v>
      </c>
      <c r="E990" s="84" t="b">
        <v>0</v>
      </c>
      <c r="F990" s="84" t="b">
        <v>0</v>
      </c>
      <c r="G990" s="84" t="b">
        <v>0</v>
      </c>
    </row>
    <row r="991" spans="1:7" ht="15">
      <c r="A991" s="84" t="s">
        <v>301</v>
      </c>
      <c r="B991" s="84">
        <v>8</v>
      </c>
      <c r="C991" s="123">
        <v>0.01197800441969501</v>
      </c>
      <c r="D991" s="84" t="s">
        <v>2167</v>
      </c>
      <c r="E991" s="84" t="b">
        <v>0</v>
      </c>
      <c r="F991" s="84" t="b">
        <v>0</v>
      </c>
      <c r="G991" s="84" t="b">
        <v>0</v>
      </c>
    </row>
    <row r="992" spans="1:7" ht="15">
      <c r="A992" s="84" t="s">
        <v>263</v>
      </c>
      <c r="B992" s="84">
        <v>7</v>
      </c>
      <c r="C992" s="123">
        <v>0.011291020591472273</v>
      </c>
      <c r="D992" s="84" t="s">
        <v>2167</v>
      </c>
      <c r="E992" s="84" t="b">
        <v>0</v>
      </c>
      <c r="F992" s="84" t="b">
        <v>0</v>
      </c>
      <c r="G992" s="84" t="b">
        <v>0</v>
      </c>
    </row>
    <row r="993" spans="1:7" ht="15">
      <c r="A993" s="84" t="s">
        <v>244</v>
      </c>
      <c r="B993" s="84">
        <v>7</v>
      </c>
      <c r="C993" s="123">
        <v>0.011291020591472273</v>
      </c>
      <c r="D993" s="84" t="s">
        <v>2167</v>
      </c>
      <c r="E993" s="84" t="b">
        <v>0</v>
      </c>
      <c r="F993" s="84" t="b">
        <v>0</v>
      </c>
      <c r="G993" s="84" t="b">
        <v>0</v>
      </c>
    </row>
    <row r="994" spans="1:7" ht="15">
      <c r="A994" s="84" t="s">
        <v>243</v>
      </c>
      <c r="B994" s="84">
        <v>7</v>
      </c>
      <c r="C994" s="123">
        <v>0.011291020591472273</v>
      </c>
      <c r="D994" s="84" t="s">
        <v>2167</v>
      </c>
      <c r="E994" s="84" t="b">
        <v>0</v>
      </c>
      <c r="F994" s="84" t="b">
        <v>0</v>
      </c>
      <c r="G994" s="84" t="b">
        <v>0</v>
      </c>
    </row>
    <row r="995" spans="1:7" ht="15">
      <c r="A995" s="84" t="s">
        <v>264</v>
      </c>
      <c r="B995" s="84">
        <v>7</v>
      </c>
      <c r="C995" s="123">
        <v>0.011291020591472273</v>
      </c>
      <c r="D995" s="84" t="s">
        <v>2167</v>
      </c>
      <c r="E995" s="84" t="b">
        <v>0</v>
      </c>
      <c r="F995" s="84" t="b">
        <v>0</v>
      </c>
      <c r="G995" s="84" t="b">
        <v>0</v>
      </c>
    </row>
    <row r="996" spans="1:7" ht="15">
      <c r="A996" s="84" t="s">
        <v>2627</v>
      </c>
      <c r="B996" s="84">
        <v>5</v>
      </c>
      <c r="C996" s="123">
        <v>0.009523378337717813</v>
      </c>
      <c r="D996" s="84" t="s">
        <v>2167</v>
      </c>
      <c r="E996" s="84" t="b">
        <v>0</v>
      </c>
      <c r="F996" s="84" t="b">
        <v>0</v>
      </c>
      <c r="G996" s="84" t="b">
        <v>0</v>
      </c>
    </row>
    <row r="997" spans="1:7" ht="15">
      <c r="A997" s="84" t="s">
        <v>272</v>
      </c>
      <c r="B997" s="84">
        <v>5</v>
      </c>
      <c r="C997" s="123">
        <v>0.009523378337717813</v>
      </c>
      <c r="D997" s="84" t="s">
        <v>2167</v>
      </c>
      <c r="E997" s="84" t="b">
        <v>0</v>
      </c>
      <c r="F997" s="84" t="b">
        <v>0</v>
      </c>
      <c r="G997" s="84" t="b">
        <v>0</v>
      </c>
    </row>
    <row r="998" spans="1:7" ht="15">
      <c r="A998" s="84" t="s">
        <v>2624</v>
      </c>
      <c r="B998" s="84">
        <v>5</v>
      </c>
      <c r="C998" s="123">
        <v>0.009523378337717813</v>
      </c>
      <c r="D998" s="84" t="s">
        <v>2167</v>
      </c>
      <c r="E998" s="84" t="b">
        <v>0</v>
      </c>
      <c r="F998" s="84" t="b">
        <v>0</v>
      </c>
      <c r="G998" s="84" t="b">
        <v>0</v>
      </c>
    </row>
    <row r="999" spans="1:7" ht="15">
      <c r="A999" s="84" t="s">
        <v>261</v>
      </c>
      <c r="B999" s="84">
        <v>5</v>
      </c>
      <c r="C999" s="123">
        <v>0.009523378337717813</v>
      </c>
      <c r="D999" s="84" t="s">
        <v>2167</v>
      </c>
      <c r="E999" s="84" t="b">
        <v>0</v>
      </c>
      <c r="F999" s="84" t="b">
        <v>0</v>
      </c>
      <c r="G999" s="84" t="b">
        <v>0</v>
      </c>
    </row>
    <row r="1000" spans="1:7" ht="15">
      <c r="A1000" s="84" t="s">
        <v>2557</v>
      </c>
      <c r="B1000" s="84">
        <v>5</v>
      </c>
      <c r="C1000" s="123">
        <v>0.009523378337717813</v>
      </c>
      <c r="D1000" s="84" t="s">
        <v>2167</v>
      </c>
      <c r="E1000" s="84" t="b">
        <v>0</v>
      </c>
      <c r="F1000" s="84" t="b">
        <v>0</v>
      </c>
      <c r="G1000" s="84" t="b">
        <v>0</v>
      </c>
    </row>
    <row r="1001" spans="1:7" ht="15">
      <c r="A1001" s="84" t="s">
        <v>2251</v>
      </c>
      <c r="B1001" s="84">
        <v>5</v>
      </c>
      <c r="C1001" s="123">
        <v>0.009523378337717813</v>
      </c>
      <c r="D1001" s="84" t="s">
        <v>2167</v>
      </c>
      <c r="E1001" s="84" t="b">
        <v>0</v>
      </c>
      <c r="F1001" s="84" t="b">
        <v>0</v>
      </c>
      <c r="G1001" s="84" t="b">
        <v>0</v>
      </c>
    </row>
    <row r="1002" spans="1:7" ht="15">
      <c r="A1002" s="84" t="s">
        <v>2583</v>
      </c>
      <c r="B1002" s="84">
        <v>5</v>
      </c>
      <c r="C1002" s="123">
        <v>0.009523378337717813</v>
      </c>
      <c r="D1002" s="84" t="s">
        <v>2167</v>
      </c>
      <c r="E1002" s="84" t="b">
        <v>0</v>
      </c>
      <c r="F1002" s="84" t="b">
        <v>0</v>
      </c>
      <c r="G1002" s="84" t="b">
        <v>0</v>
      </c>
    </row>
    <row r="1003" spans="1:7" ht="15">
      <c r="A1003" s="84" t="s">
        <v>2589</v>
      </c>
      <c r="B1003" s="84">
        <v>5</v>
      </c>
      <c r="C1003" s="123">
        <v>0.009523378337717813</v>
      </c>
      <c r="D1003" s="84" t="s">
        <v>2167</v>
      </c>
      <c r="E1003" s="84" t="b">
        <v>0</v>
      </c>
      <c r="F1003" s="84" t="b">
        <v>0</v>
      </c>
      <c r="G1003" s="84" t="b">
        <v>0</v>
      </c>
    </row>
    <row r="1004" spans="1:7" ht="15">
      <c r="A1004" s="84" t="s">
        <v>2565</v>
      </c>
      <c r="B1004" s="84">
        <v>5</v>
      </c>
      <c r="C1004" s="123">
        <v>0.009523378337717813</v>
      </c>
      <c r="D1004" s="84" t="s">
        <v>2167</v>
      </c>
      <c r="E1004" s="84" t="b">
        <v>0</v>
      </c>
      <c r="F1004" s="84" t="b">
        <v>0</v>
      </c>
      <c r="G1004" s="84" t="b">
        <v>0</v>
      </c>
    </row>
    <row r="1005" spans="1:7" ht="15">
      <c r="A1005" s="84" t="s">
        <v>2614</v>
      </c>
      <c r="B1005" s="84">
        <v>5</v>
      </c>
      <c r="C1005" s="123">
        <v>0.009523378337717813</v>
      </c>
      <c r="D1005" s="84" t="s">
        <v>2167</v>
      </c>
      <c r="E1005" s="84" t="b">
        <v>0</v>
      </c>
      <c r="F1005" s="84" t="b">
        <v>0</v>
      </c>
      <c r="G1005" s="84" t="b">
        <v>0</v>
      </c>
    </row>
    <row r="1006" spans="1:7" ht="15">
      <c r="A1006" s="84" t="s">
        <v>2595</v>
      </c>
      <c r="B1006" s="84">
        <v>5</v>
      </c>
      <c r="C1006" s="123">
        <v>0.009523378337717813</v>
      </c>
      <c r="D1006" s="84" t="s">
        <v>2167</v>
      </c>
      <c r="E1006" s="84" t="b">
        <v>0</v>
      </c>
      <c r="F1006" s="84" t="b">
        <v>0</v>
      </c>
      <c r="G1006" s="84" t="b">
        <v>0</v>
      </c>
    </row>
    <row r="1007" spans="1:7" ht="15">
      <c r="A1007" s="84" t="s">
        <v>2615</v>
      </c>
      <c r="B1007" s="84">
        <v>5</v>
      </c>
      <c r="C1007" s="123">
        <v>0.009523378337717813</v>
      </c>
      <c r="D1007" s="84" t="s">
        <v>2167</v>
      </c>
      <c r="E1007" s="84" t="b">
        <v>0</v>
      </c>
      <c r="F1007" s="84" t="b">
        <v>0</v>
      </c>
      <c r="G1007" s="84" t="b">
        <v>0</v>
      </c>
    </row>
    <row r="1008" spans="1:7" ht="15">
      <c r="A1008" s="84" t="s">
        <v>2616</v>
      </c>
      <c r="B1008" s="84">
        <v>5</v>
      </c>
      <c r="C1008" s="123">
        <v>0.009523378337717813</v>
      </c>
      <c r="D1008" s="84" t="s">
        <v>2167</v>
      </c>
      <c r="E1008" s="84" t="b">
        <v>0</v>
      </c>
      <c r="F1008" s="84" t="b">
        <v>0</v>
      </c>
      <c r="G1008" s="84" t="b">
        <v>0</v>
      </c>
    </row>
    <row r="1009" spans="1:7" ht="15">
      <c r="A1009" s="84" t="s">
        <v>2646</v>
      </c>
      <c r="B1009" s="84">
        <v>4</v>
      </c>
      <c r="C1009" s="123">
        <v>0.008392435308961126</v>
      </c>
      <c r="D1009" s="84" t="s">
        <v>2167</v>
      </c>
      <c r="E1009" s="84" t="b">
        <v>0</v>
      </c>
      <c r="F1009" s="84" t="b">
        <v>0</v>
      </c>
      <c r="G1009" s="84" t="b">
        <v>0</v>
      </c>
    </row>
    <row r="1010" spans="1:7" ht="15">
      <c r="A1010" s="84" t="s">
        <v>2623</v>
      </c>
      <c r="B1010" s="84">
        <v>4</v>
      </c>
      <c r="C1010" s="123">
        <v>0.008392435308961126</v>
      </c>
      <c r="D1010" s="84" t="s">
        <v>2167</v>
      </c>
      <c r="E1010" s="84" t="b">
        <v>0</v>
      </c>
      <c r="F1010" s="84" t="b">
        <v>0</v>
      </c>
      <c r="G1010" s="84" t="b">
        <v>0</v>
      </c>
    </row>
    <row r="1011" spans="1:7" ht="15">
      <c r="A1011" s="84" t="s">
        <v>2598</v>
      </c>
      <c r="B1011" s="84">
        <v>4</v>
      </c>
      <c r="C1011" s="123">
        <v>0.008392435308961126</v>
      </c>
      <c r="D1011" s="84" t="s">
        <v>2167</v>
      </c>
      <c r="E1011" s="84" t="b">
        <v>0</v>
      </c>
      <c r="F1011" s="84" t="b">
        <v>0</v>
      </c>
      <c r="G1011" s="84" t="b">
        <v>0</v>
      </c>
    </row>
    <row r="1012" spans="1:7" ht="15">
      <c r="A1012" s="84" t="s">
        <v>2222</v>
      </c>
      <c r="B1012" s="84">
        <v>4</v>
      </c>
      <c r="C1012" s="123">
        <v>0.008392435308961126</v>
      </c>
      <c r="D1012" s="84" t="s">
        <v>2167</v>
      </c>
      <c r="E1012" s="84" t="b">
        <v>0</v>
      </c>
      <c r="F1012" s="84" t="b">
        <v>0</v>
      </c>
      <c r="G1012" s="84" t="b">
        <v>0</v>
      </c>
    </row>
    <row r="1013" spans="1:7" ht="15">
      <c r="A1013" s="84" t="s">
        <v>2647</v>
      </c>
      <c r="B1013" s="84">
        <v>4</v>
      </c>
      <c r="C1013" s="123">
        <v>0.008392435308961126</v>
      </c>
      <c r="D1013" s="84" t="s">
        <v>2167</v>
      </c>
      <c r="E1013" s="84" t="b">
        <v>0</v>
      </c>
      <c r="F1013" s="84" t="b">
        <v>0</v>
      </c>
      <c r="G1013" s="84" t="b">
        <v>0</v>
      </c>
    </row>
    <row r="1014" spans="1:7" ht="15">
      <c r="A1014" s="84" t="s">
        <v>2657</v>
      </c>
      <c r="B1014" s="84">
        <v>4</v>
      </c>
      <c r="C1014" s="123">
        <v>0.008392435308961126</v>
      </c>
      <c r="D1014" s="84" t="s">
        <v>2167</v>
      </c>
      <c r="E1014" s="84" t="b">
        <v>0</v>
      </c>
      <c r="F1014" s="84" t="b">
        <v>0</v>
      </c>
      <c r="G1014" s="84" t="b">
        <v>0</v>
      </c>
    </row>
    <row r="1015" spans="1:7" ht="15">
      <c r="A1015" s="84" t="s">
        <v>2676</v>
      </c>
      <c r="B1015" s="84">
        <v>4</v>
      </c>
      <c r="C1015" s="123">
        <v>0.008392435308961126</v>
      </c>
      <c r="D1015" s="84" t="s">
        <v>2167</v>
      </c>
      <c r="E1015" s="84" t="b">
        <v>0</v>
      </c>
      <c r="F1015" s="84" t="b">
        <v>0</v>
      </c>
      <c r="G1015" s="84" t="b">
        <v>0</v>
      </c>
    </row>
    <row r="1016" spans="1:7" ht="15">
      <c r="A1016" s="84" t="s">
        <v>2607</v>
      </c>
      <c r="B1016" s="84">
        <v>3</v>
      </c>
      <c r="C1016" s="123">
        <v>0.0070424626290759365</v>
      </c>
      <c r="D1016" s="84" t="s">
        <v>2167</v>
      </c>
      <c r="E1016" s="84" t="b">
        <v>0</v>
      </c>
      <c r="F1016" s="84" t="b">
        <v>0</v>
      </c>
      <c r="G1016" s="84" t="b">
        <v>0</v>
      </c>
    </row>
    <row r="1017" spans="1:7" ht="15">
      <c r="A1017" s="84" t="s">
        <v>2590</v>
      </c>
      <c r="B1017" s="84">
        <v>3</v>
      </c>
      <c r="C1017" s="123">
        <v>0.0070424626290759365</v>
      </c>
      <c r="D1017" s="84" t="s">
        <v>2167</v>
      </c>
      <c r="E1017" s="84" t="b">
        <v>0</v>
      </c>
      <c r="F1017" s="84" t="b">
        <v>0</v>
      </c>
      <c r="G1017" s="84" t="b">
        <v>0</v>
      </c>
    </row>
    <row r="1018" spans="1:7" ht="15">
      <c r="A1018" s="84" t="s">
        <v>2257</v>
      </c>
      <c r="B1018" s="84">
        <v>3</v>
      </c>
      <c r="C1018" s="123">
        <v>0.0070424626290759365</v>
      </c>
      <c r="D1018" s="84" t="s">
        <v>2167</v>
      </c>
      <c r="E1018" s="84" t="b">
        <v>0</v>
      </c>
      <c r="F1018" s="84" t="b">
        <v>0</v>
      </c>
      <c r="G1018" s="84" t="b">
        <v>0</v>
      </c>
    </row>
    <row r="1019" spans="1:7" ht="15">
      <c r="A1019" s="84" t="s">
        <v>2628</v>
      </c>
      <c r="B1019" s="84">
        <v>3</v>
      </c>
      <c r="C1019" s="123">
        <v>0.0070424626290759365</v>
      </c>
      <c r="D1019" s="84" t="s">
        <v>2167</v>
      </c>
      <c r="E1019" s="84" t="b">
        <v>0</v>
      </c>
      <c r="F1019" s="84" t="b">
        <v>0</v>
      </c>
      <c r="G1019" s="84" t="b">
        <v>0</v>
      </c>
    </row>
    <row r="1020" spans="1:7" ht="15">
      <c r="A1020" s="84" t="s">
        <v>2629</v>
      </c>
      <c r="B1020" s="84">
        <v>3</v>
      </c>
      <c r="C1020" s="123">
        <v>0.0070424626290759365</v>
      </c>
      <c r="D1020" s="84" t="s">
        <v>2167</v>
      </c>
      <c r="E1020" s="84" t="b">
        <v>0</v>
      </c>
      <c r="F1020" s="84" t="b">
        <v>0</v>
      </c>
      <c r="G1020" s="84" t="b">
        <v>0</v>
      </c>
    </row>
    <row r="1021" spans="1:7" ht="15">
      <c r="A1021" s="84" t="s">
        <v>2652</v>
      </c>
      <c r="B1021" s="84">
        <v>3</v>
      </c>
      <c r="C1021" s="123">
        <v>0.0070424626290759365</v>
      </c>
      <c r="D1021" s="84" t="s">
        <v>2167</v>
      </c>
      <c r="E1021" s="84" t="b">
        <v>0</v>
      </c>
      <c r="F1021" s="84" t="b">
        <v>0</v>
      </c>
      <c r="G1021" s="84" t="b">
        <v>0</v>
      </c>
    </row>
    <row r="1022" spans="1:7" ht="15">
      <c r="A1022" s="84" t="s">
        <v>271</v>
      </c>
      <c r="B1022" s="84">
        <v>3</v>
      </c>
      <c r="C1022" s="123">
        <v>0.0070424626290759365</v>
      </c>
      <c r="D1022" s="84" t="s">
        <v>2167</v>
      </c>
      <c r="E1022" s="84" t="b">
        <v>0</v>
      </c>
      <c r="F1022" s="84" t="b">
        <v>0</v>
      </c>
      <c r="G1022" s="84" t="b">
        <v>0</v>
      </c>
    </row>
    <row r="1023" spans="1:7" ht="15">
      <c r="A1023" s="84" t="s">
        <v>2729</v>
      </c>
      <c r="B1023" s="84">
        <v>2</v>
      </c>
      <c r="C1023" s="123">
        <v>0.005397934204037375</v>
      </c>
      <c r="D1023" s="84" t="s">
        <v>2167</v>
      </c>
      <c r="E1023" s="84" t="b">
        <v>0</v>
      </c>
      <c r="F1023" s="84" t="b">
        <v>0</v>
      </c>
      <c r="G1023" s="84" t="b">
        <v>0</v>
      </c>
    </row>
    <row r="1024" spans="1:7" ht="15">
      <c r="A1024" s="84" t="s">
        <v>2730</v>
      </c>
      <c r="B1024" s="84">
        <v>2</v>
      </c>
      <c r="C1024" s="123">
        <v>0.005397934204037375</v>
      </c>
      <c r="D1024" s="84" t="s">
        <v>2167</v>
      </c>
      <c r="E1024" s="84" t="b">
        <v>0</v>
      </c>
      <c r="F1024" s="84" t="b">
        <v>0</v>
      </c>
      <c r="G1024" s="84" t="b">
        <v>0</v>
      </c>
    </row>
    <row r="1025" spans="1:7" ht="15">
      <c r="A1025" s="84" t="s">
        <v>2626</v>
      </c>
      <c r="B1025" s="84">
        <v>2</v>
      </c>
      <c r="C1025" s="123">
        <v>0.005397934204037375</v>
      </c>
      <c r="D1025" s="84" t="s">
        <v>2167</v>
      </c>
      <c r="E1025" s="84" t="b">
        <v>0</v>
      </c>
      <c r="F1025" s="84" t="b">
        <v>0</v>
      </c>
      <c r="G1025" s="84" t="b">
        <v>0</v>
      </c>
    </row>
    <row r="1026" spans="1:7" ht="15">
      <c r="A1026" s="84" t="s">
        <v>2731</v>
      </c>
      <c r="B1026" s="84">
        <v>2</v>
      </c>
      <c r="C1026" s="123">
        <v>0.005397934204037375</v>
      </c>
      <c r="D1026" s="84" t="s">
        <v>2167</v>
      </c>
      <c r="E1026" s="84" t="b">
        <v>0</v>
      </c>
      <c r="F1026" s="84" t="b">
        <v>0</v>
      </c>
      <c r="G1026" s="84" t="b">
        <v>0</v>
      </c>
    </row>
    <row r="1027" spans="1:7" ht="15">
      <c r="A1027" s="84" t="s">
        <v>2217</v>
      </c>
      <c r="B1027" s="84">
        <v>2</v>
      </c>
      <c r="C1027" s="123">
        <v>0.005397934204037375</v>
      </c>
      <c r="D1027" s="84" t="s">
        <v>2167</v>
      </c>
      <c r="E1027" s="84" t="b">
        <v>0</v>
      </c>
      <c r="F1027" s="84" t="b">
        <v>0</v>
      </c>
      <c r="G1027" s="84" t="b">
        <v>0</v>
      </c>
    </row>
    <row r="1028" spans="1:7" ht="15">
      <c r="A1028" s="84" t="s">
        <v>2297</v>
      </c>
      <c r="B1028" s="84">
        <v>2</v>
      </c>
      <c r="C1028" s="123">
        <v>0.005397934204037375</v>
      </c>
      <c r="D1028" s="84" t="s">
        <v>2167</v>
      </c>
      <c r="E1028" s="84" t="b">
        <v>0</v>
      </c>
      <c r="F1028" s="84" t="b">
        <v>0</v>
      </c>
      <c r="G1028" s="84" t="b">
        <v>0</v>
      </c>
    </row>
    <row r="1029" spans="1:7" ht="15">
      <c r="A1029" s="84" t="s">
        <v>2298</v>
      </c>
      <c r="B1029" s="84">
        <v>2</v>
      </c>
      <c r="C1029" s="123">
        <v>0.005397934204037375</v>
      </c>
      <c r="D1029" s="84" t="s">
        <v>2167</v>
      </c>
      <c r="E1029" s="84" t="b">
        <v>0</v>
      </c>
      <c r="F1029" s="84" t="b">
        <v>0</v>
      </c>
      <c r="G1029" s="84" t="b">
        <v>0</v>
      </c>
    </row>
    <row r="1030" spans="1:7" ht="15">
      <c r="A1030" s="84" t="s">
        <v>2663</v>
      </c>
      <c r="B1030" s="84">
        <v>2</v>
      </c>
      <c r="C1030" s="123">
        <v>0.005397934204037375</v>
      </c>
      <c r="D1030" s="84" t="s">
        <v>2167</v>
      </c>
      <c r="E1030" s="84" t="b">
        <v>0</v>
      </c>
      <c r="F1030" s="84" t="b">
        <v>0</v>
      </c>
      <c r="G1030" s="84" t="b">
        <v>0</v>
      </c>
    </row>
    <row r="1031" spans="1:7" ht="15">
      <c r="A1031" s="84" t="s">
        <v>2275</v>
      </c>
      <c r="B1031" s="84">
        <v>12</v>
      </c>
      <c r="C1031" s="123">
        <v>0</v>
      </c>
      <c r="D1031" s="84" t="s">
        <v>2168</v>
      </c>
      <c r="E1031" s="84" t="b">
        <v>0</v>
      </c>
      <c r="F1031" s="84" t="b">
        <v>0</v>
      </c>
      <c r="G1031" s="84" t="b">
        <v>0</v>
      </c>
    </row>
    <row r="1032" spans="1:7" ht="15">
      <c r="A1032" s="84" t="s">
        <v>259</v>
      </c>
      <c r="B1032" s="84">
        <v>7</v>
      </c>
      <c r="C1032" s="123">
        <v>0</v>
      </c>
      <c r="D1032" s="84" t="s">
        <v>2168</v>
      </c>
      <c r="E1032" s="84" t="b">
        <v>0</v>
      </c>
      <c r="F1032" s="84" t="b">
        <v>0</v>
      </c>
      <c r="G1032" s="84" t="b">
        <v>0</v>
      </c>
    </row>
    <row r="1033" spans="1:7" ht="15">
      <c r="A1033" s="84" t="s">
        <v>2276</v>
      </c>
      <c r="B1033" s="84">
        <v>7</v>
      </c>
      <c r="C1033" s="123">
        <v>0</v>
      </c>
      <c r="D1033" s="84" t="s">
        <v>2168</v>
      </c>
      <c r="E1033" s="84" t="b">
        <v>0</v>
      </c>
      <c r="F1033" s="84" t="b">
        <v>0</v>
      </c>
      <c r="G1033" s="84" t="b">
        <v>0</v>
      </c>
    </row>
    <row r="1034" spans="1:7" ht="15">
      <c r="A1034" s="84" t="s">
        <v>2277</v>
      </c>
      <c r="B1034" s="84">
        <v>7</v>
      </c>
      <c r="C1034" s="123">
        <v>0</v>
      </c>
      <c r="D1034" s="84" t="s">
        <v>2168</v>
      </c>
      <c r="E1034" s="84" t="b">
        <v>0</v>
      </c>
      <c r="F1034" s="84" t="b">
        <v>0</v>
      </c>
      <c r="G1034" s="84" t="b">
        <v>0</v>
      </c>
    </row>
    <row r="1035" spans="1:7" ht="15">
      <c r="A1035" s="84" t="s">
        <v>2273</v>
      </c>
      <c r="B1035" s="84">
        <v>7</v>
      </c>
      <c r="C1035" s="123">
        <v>0</v>
      </c>
      <c r="D1035" s="84" t="s">
        <v>2168</v>
      </c>
      <c r="E1035" s="84" t="b">
        <v>0</v>
      </c>
      <c r="F1035" s="84" t="b">
        <v>0</v>
      </c>
      <c r="G1035" s="84" t="b">
        <v>0</v>
      </c>
    </row>
    <row r="1036" spans="1:7" ht="15">
      <c r="A1036" s="84" t="s">
        <v>2278</v>
      </c>
      <c r="B1036" s="84">
        <v>7</v>
      </c>
      <c r="C1036" s="123">
        <v>0</v>
      </c>
      <c r="D1036" s="84" t="s">
        <v>2168</v>
      </c>
      <c r="E1036" s="84" t="b">
        <v>0</v>
      </c>
      <c r="F1036" s="84" t="b">
        <v>0</v>
      </c>
      <c r="G1036" s="84" t="b">
        <v>0</v>
      </c>
    </row>
    <row r="1037" spans="1:7" ht="15">
      <c r="A1037" s="84" t="s">
        <v>2272</v>
      </c>
      <c r="B1037" s="84">
        <v>7</v>
      </c>
      <c r="C1037" s="123">
        <v>0</v>
      </c>
      <c r="D1037" s="84" t="s">
        <v>2168</v>
      </c>
      <c r="E1037" s="84" t="b">
        <v>0</v>
      </c>
      <c r="F1037" s="84" t="b">
        <v>0</v>
      </c>
      <c r="G1037" s="84" t="b">
        <v>0</v>
      </c>
    </row>
    <row r="1038" spans="1:7" ht="15">
      <c r="A1038" s="84" t="s">
        <v>2279</v>
      </c>
      <c r="B1038" s="84">
        <v>7</v>
      </c>
      <c r="C1038" s="123">
        <v>0</v>
      </c>
      <c r="D1038" s="84" t="s">
        <v>2168</v>
      </c>
      <c r="E1038" s="84" t="b">
        <v>0</v>
      </c>
      <c r="F1038" s="84" t="b">
        <v>0</v>
      </c>
      <c r="G1038" s="84" t="b">
        <v>0</v>
      </c>
    </row>
    <row r="1039" spans="1:7" ht="15">
      <c r="A1039" s="84" t="s">
        <v>2280</v>
      </c>
      <c r="B1039" s="84">
        <v>5</v>
      </c>
      <c r="C1039" s="123">
        <v>0.007234061172190001</v>
      </c>
      <c r="D1039" s="84" t="s">
        <v>2168</v>
      </c>
      <c r="E1039" s="84" t="b">
        <v>0</v>
      </c>
      <c r="F1039" s="84" t="b">
        <v>0</v>
      </c>
      <c r="G1039" s="84" t="b">
        <v>0</v>
      </c>
    </row>
    <row r="1040" spans="1:7" ht="15">
      <c r="A1040" s="84" t="s">
        <v>2281</v>
      </c>
      <c r="B1040" s="84">
        <v>5</v>
      </c>
      <c r="C1040" s="123">
        <v>0.007234061172190001</v>
      </c>
      <c r="D1040" s="84" t="s">
        <v>2168</v>
      </c>
      <c r="E1040" s="84" t="b">
        <v>0</v>
      </c>
      <c r="F1040" s="84" t="b">
        <v>0</v>
      </c>
      <c r="G1040" s="84" t="b">
        <v>0</v>
      </c>
    </row>
    <row r="1041" spans="1:7" ht="15">
      <c r="A1041" s="84" t="s">
        <v>2581</v>
      </c>
      <c r="B1041" s="84">
        <v>5</v>
      </c>
      <c r="C1041" s="123">
        <v>0.007234061172190001</v>
      </c>
      <c r="D1041" s="84" t="s">
        <v>2168</v>
      </c>
      <c r="E1041" s="84" t="b">
        <v>0</v>
      </c>
      <c r="F1041" s="84" t="b">
        <v>0</v>
      </c>
      <c r="G1041" s="84" t="b">
        <v>0</v>
      </c>
    </row>
    <row r="1042" spans="1:7" ht="15">
      <c r="A1042" s="84" t="s">
        <v>2605</v>
      </c>
      <c r="B1042" s="84">
        <v>5</v>
      </c>
      <c r="C1042" s="123">
        <v>0.007234061172190001</v>
      </c>
      <c r="D1042" s="84" t="s">
        <v>2168</v>
      </c>
      <c r="E1042" s="84" t="b">
        <v>0</v>
      </c>
      <c r="F1042" s="84" t="b">
        <v>0</v>
      </c>
      <c r="G1042" s="84" t="b">
        <v>0</v>
      </c>
    </row>
    <row r="1043" spans="1:7" ht="15">
      <c r="A1043" s="84" t="s">
        <v>2606</v>
      </c>
      <c r="B1043" s="84">
        <v>5</v>
      </c>
      <c r="C1043" s="123">
        <v>0.007234061172190001</v>
      </c>
      <c r="D1043" s="84" t="s">
        <v>2168</v>
      </c>
      <c r="E1043" s="84" t="b">
        <v>0</v>
      </c>
      <c r="F1043" s="84" t="b">
        <v>0</v>
      </c>
      <c r="G1043" s="84" t="b">
        <v>0</v>
      </c>
    </row>
    <row r="1044" spans="1:7" ht="15">
      <c r="A1044" s="84" t="s">
        <v>2258</v>
      </c>
      <c r="B1044" s="84">
        <v>5</v>
      </c>
      <c r="C1044" s="123">
        <v>0.007234061172190001</v>
      </c>
      <c r="D1044" s="84" t="s">
        <v>2168</v>
      </c>
      <c r="E1044" s="84" t="b">
        <v>0</v>
      </c>
      <c r="F1044" s="84" t="b">
        <v>0</v>
      </c>
      <c r="G1044" s="84" t="b">
        <v>0</v>
      </c>
    </row>
    <row r="1045" spans="1:7" ht="15">
      <c r="A1045" s="84" t="s">
        <v>2565</v>
      </c>
      <c r="B1045" s="84">
        <v>2</v>
      </c>
      <c r="C1045" s="123">
        <v>0.010773624640599519</v>
      </c>
      <c r="D1045" s="84" t="s">
        <v>2168</v>
      </c>
      <c r="E1045" s="84" t="b">
        <v>0</v>
      </c>
      <c r="F1045" s="84" t="b">
        <v>0</v>
      </c>
      <c r="G1045" s="84" t="b">
        <v>0</v>
      </c>
    </row>
    <row r="1046" spans="1:7" ht="15">
      <c r="A1046" s="84" t="s">
        <v>2257</v>
      </c>
      <c r="B1046" s="84">
        <v>2</v>
      </c>
      <c r="C1046" s="123">
        <v>0.010773624640599519</v>
      </c>
      <c r="D1046" s="84" t="s">
        <v>2168</v>
      </c>
      <c r="E1046" s="84" t="b">
        <v>0</v>
      </c>
      <c r="F1046" s="84" t="b">
        <v>0</v>
      </c>
      <c r="G1046" s="84" t="b">
        <v>0</v>
      </c>
    </row>
    <row r="1047" spans="1:7" ht="15">
      <c r="A1047" s="84" t="s">
        <v>285</v>
      </c>
      <c r="B1047" s="84">
        <v>2</v>
      </c>
      <c r="C1047" s="123">
        <v>0.010773624640599519</v>
      </c>
      <c r="D1047" s="84" t="s">
        <v>2168</v>
      </c>
      <c r="E1047" s="84" t="b">
        <v>0</v>
      </c>
      <c r="F1047" s="84" t="b">
        <v>0</v>
      </c>
      <c r="G1047" s="84" t="b">
        <v>0</v>
      </c>
    </row>
    <row r="1048" spans="1:7" ht="15">
      <c r="A1048" s="84" t="s">
        <v>284</v>
      </c>
      <c r="B1048" s="84">
        <v>2</v>
      </c>
      <c r="C1048" s="123">
        <v>0.010773624640599519</v>
      </c>
      <c r="D1048" s="84" t="s">
        <v>2168</v>
      </c>
      <c r="E1048" s="84" t="b">
        <v>0</v>
      </c>
      <c r="F1048" s="84" t="b">
        <v>0</v>
      </c>
      <c r="G1048" s="84" t="b">
        <v>0</v>
      </c>
    </row>
    <row r="1049" spans="1:7" ht="15">
      <c r="A1049" s="84" t="s">
        <v>283</v>
      </c>
      <c r="B1049" s="84">
        <v>2</v>
      </c>
      <c r="C1049" s="123">
        <v>0.010773624640599519</v>
      </c>
      <c r="D1049" s="84" t="s">
        <v>2168</v>
      </c>
      <c r="E1049" s="84" t="b">
        <v>0</v>
      </c>
      <c r="F1049" s="84" t="b">
        <v>0</v>
      </c>
      <c r="G1049" s="84" t="b">
        <v>0</v>
      </c>
    </row>
    <row r="1050" spans="1:7" ht="15">
      <c r="A1050" s="84" t="s">
        <v>259</v>
      </c>
      <c r="B1050" s="84">
        <v>2</v>
      </c>
      <c r="C1050" s="123">
        <v>0</v>
      </c>
      <c r="D1050" s="84" t="s">
        <v>2169</v>
      </c>
      <c r="E1050" s="84" t="b">
        <v>0</v>
      </c>
      <c r="F1050" s="84" t="b">
        <v>0</v>
      </c>
      <c r="G1050" s="84" t="b">
        <v>0</v>
      </c>
    </row>
    <row r="1051" spans="1:7" ht="15">
      <c r="A1051" s="84" t="s">
        <v>2283</v>
      </c>
      <c r="B1051" s="84">
        <v>2</v>
      </c>
      <c r="C1051" s="123">
        <v>0</v>
      </c>
      <c r="D1051" s="84" t="s">
        <v>2169</v>
      </c>
      <c r="E1051" s="84" t="b">
        <v>0</v>
      </c>
      <c r="F1051" s="84" t="b">
        <v>0</v>
      </c>
      <c r="G1051" s="84" t="b">
        <v>0</v>
      </c>
    </row>
    <row r="1052" spans="1:7" ht="15">
      <c r="A1052" s="84" t="s">
        <v>2284</v>
      </c>
      <c r="B1052" s="84">
        <v>2</v>
      </c>
      <c r="C1052" s="123">
        <v>0</v>
      </c>
      <c r="D1052" s="84" t="s">
        <v>2169</v>
      </c>
      <c r="E1052" s="84" t="b">
        <v>0</v>
      </c>
      <c r="F1052" s="84" t="b">
        <v>0</v>
      </c>
      <c r="G1052" s="84" t="b">
        <v>0</v>
      </c>
    </row>
    <row r="1053" spans="1:7" ht="15">
      <c r="A1053" s="84" t="s">
        <v>2222</v>
      </c>
      <c r="B1053" s="84">
        <v>2</v>
      </c>
      <c r="C1053" s="123">
        <v>0</v>
      </c>
      <c r="D1053" s="84" t="s">
        <v>2169</v>
      </c>
      <c r="E1053" s="84" t="b">
        <v>0</v>
      </c>
      <c r="F1053" s="84" t="b">
        <v>0</v>
      </c>
      <c r="G1053" s="84" t="b">
        <v>0</v>
      </c>
    </row>
    <row r="1054" spans="1:7" ht="15">
      <c r="A1054" s="84" t="s">
        <v>2285</v>
      </c>
      <c r="B1054" s="84">
        <v>2</v>
      </c>
      <c r="C1054" s="123">
        <v>0</v>
      </c>
      <c r="D1054" s="84" t="s">
        <v>2169</v>
      </c>
      <c r="E1054" s="84" t="b">
        <v>0</v>
      </c>
      <c r="F1054" s="84" t="b">
        <v>0</v>
      </c>
      <c r="G1054" s="84" t="b">
        <v>0</v>
      </c>
    </row>
    <row r="1055" spans="1:7" ht="15">
      <c r="A1055" s="84" t="s">
        <v>2286</v>
      </c>
      <c r="B1055" s="84">
        <v>2</v>
      </c>
      <c r="C1055" s="123">
        <v>0</v>
      </c>
      <c r="D1055" s="84" t="s">
        <v>2169</v>
      </c>
      <c r="E1055" s="84" t="b">
        <v>0</v>
      </c>
      <c r="F1055" s="84" t="b">
        <v>0</v>
      </c>
      <c r="G1055" s="84" t="b">
        <v>0</v>
      </c>
    </row>
    <row r="1056" spans="1:7" ht="15">
      <c r="A1056" s="84" t="s">
        <v>2287</v>
      </c>
      <c r="B1056" s="84">
        <v>2</v>
      </c>
      <c r="C1056" s="123">
        <v>0</v>
      </c>
      <c r="D1056" s="84" t="s">
        <v>2169</v>
      </c>
      <c r="E1056" s="84" t="b">
        <v>0</v>
      </c>
      <c r="F1056" s="84" t="b">
        <v>0</v>
      </c>
      <c r="G1056" s="84" t="b">
        <v>0</v>
      </c>
    </row>
    <row r="1057" spans="1:7" ht="15">
      <c r="A1057" s="84" t="s">
        <v>2288</v>
      </c>
      <c r="B1057" s="84">
        <v>2</v>
      </c>
      <c r="C1057" s="123">
        <v>0</v>
      </c>
      <c r="D1057" s="84" t="s">
        <v>2169</v>
      </c>
      <c r="E1057" s="84" t="b">
        <v>0</v>
      </c>
      <c r="F1057" s="84" t="b">
        <v>0</v>
      </c>
      <c r="G1057" s="84" t="b">
        <v>0</v>
      </c>
    </row>
    <row r="1058" spans="1:7" ht="15">
      <c r="A1058" s="84" t="s">
        <v>2289</v>
      </c>
      <c r="B1058" s="84">
        <v>2</v>
      </c>
      <c r="C1058" s="123">
        <v>0</v>
      </c>
      <c r="D1058" s="84" t="s">
        <v>2169</v>
      </c>
      <c r="E1058" s="84" t="b">
        <v>0</v>
      </c>
      <c r="F1058" s="84" t="b">
        <v>0</v>
      </c>
      <c r="G1058" s="84" t="b">
        <v>0</v>
      </c>
    </row>
    <row r="1059" spans="1:7" ht="15">
      <c r="A1059" s="84" t="s">
        <v>2290</v>
      </c>
      <c r="B1059" s="84">
        <v>2</v>
      </c>
      <c r="C1059" s="123">
        <v>0</v>
      </c>
      <c r="D1059" s="84" t="s">
        <v>2169</v>
      </c>
      <c r="E1059" s="84" t="b">
        <v>0</v>
      </c>
      <c r="F1059" s="84" t="b">
        <v>0</v>
      </c>
      <c r="G1059" s="84" t="b">
        <v>0</v>
      </c>
    </row>
    <row r="1060" spans="1:7" ht="15">
      <c r="A1060" s="84" t="s">
        <v>2677</v>
      </c>
      <c r="B1060" s="84">
        <v>2</v>
      </c>
      <c r="C1060" s="123">
        <v>0</v>
      </c>
      <c r="D1060" s="84" t="s">
        <v>2169</v>
      </c>
      <c r="E1060" s="84" t="b">
        <v>0</v>
      </c>
      <c r="F1060" s="84" t="b">
        <v>0</v>
      </c>
      <c r="G1060" s="84" t="b">
        <v>0</v>
      </c>
    </row>
    <row r="1061" spans="1:7" ht="15">
      <c r="A1061" s="84" t="s">
        <v>2564</v>
      </c>
      <c r="B1061" s="84">
        <v>2</v>
      </c>
      <c r="C1061" s="123">
        <v>0</v>
      </c>
      <c r="D1061" s="84" t="s">
        <v>2169</v>
      </c>
      <c r="E1061" s="84" t="b">
        <v>0</v>
      </c>
      <c r="F1061" s="84" t="b">
        <v>0</v>
      </c>
      <c r="G1061" s="84" t="b">
        <v>0</v>
      </c>
    </row>
    <row r="1062" spans="1:7" ht="15">
      <c r="A1062" s="84" t="s">
        <v>2267</v>
      </c>
      <c r="B1062" s="84">
        <v>2</v>
      </c>
      <c r="C1062" s="123">
        <v>0</v>
      </c>
      <c r="D1062" s="84" t="s">
        <v>2169</v>
      </c>
      <c r="E1062" s="84" t="b">
        <v>0</v>
      </c>
      <c r="F1062" s="84" t="b">
        <v>0</v>
      </c>
      <c r="G1062" s="84" t="b">
        <v>0</v>
      </c>
    </row>
    <row r="1063" spans="1:7" ht="15">
      <c r="A1063" s="84" t="s">
        <v>2250</v>
      </c>
      <c r="B1063" s="84">
        <v>2</v>
      </c>
      <c r="C1063" s="123">
        <v>0</v>
      </c>
      <c r="D1063" s="84" t="s">
        <v>2169</v>
      </c>
      <c r="E1063" s="84" t="b">
        <v>0</v>
      </c>
      <c r="F1063" s="84" t="b">
        <v>0</v>
      </c>
      <c r="G1063" s="84" t="b">
        <v>0</v>
      </c>
    </row>
    <row r="1064" spans="1:7" ht="15">
      <c r="A1064" s="84" t="s">
        <v>270</v>
      </c>
      <c r="B1064" s="84">
        <v>2</v>
      </c>
      <c r="C1064" s="123">
        <v>0</v>
      </c>
      <c r="D1064" s="84" t="s">
        <v>2169</v>
      </c>
      <c r="E1064" s="84" t="b">
        <v>0</v>
      </c>
      <c r="F1064" s="84" t="b">
        <v>0</v>
      </c>
      <c r="G1064" s="84" t="b">
        <v>0</v>
      </c>
    </row>
    <row r="1065" spans="1:7" ht="15">
      <c r="A1065" s="84" t="s">
        <v>2292</v>
      </c>
      <c r="B1065" s="84">
        <v>2</v>
      </c>
      <c r="C1065" s="123">
        <v>0</v>
      </c>
      <c r="D1065" s="84" t="s">
        <v>2170</v>
      </c>
      <c r="E1065" s="84" t="b">
        <v>0</v>
      </c>
      <c r="F1065" s="84" t="b">
        <v>0</v>
      </c>
      <c r="G1065" s="84" t="b">
        <v>0</v>
      </c>
    </row>
    <row r="1066" spans="1:7" ht="15">
      <c r="A1066" s="84" t="s">
        <v>2221</v>
      </c>
      <c r="B1066" s="84">
        <v>2</v>
      </c>
      <c r="C1066" s="123">
        <v>0</v>
      </c>
      <c r="D1066" s="84" t="s">
        <v>2170</v>
      </c>
      <c r="E1066" s="84" t="b">
        <v>0</v>
      </c>
      <c r="F1066" s="84" t="b">
        <v>0</v>
      </c>
      <c r="G1066" s="84" t="b">
        <v>0</v>
      </c>
    </row>
    <row r="1067" spans="1:7" ht="15">
      <c r="A1067" s="84" t="s">
        <v>2293</v>
      </c>
      <c r="B1067" s="84">
        <v>2</v>
      </c>
      <c r="C1067" s="123">
        <v>0</v>
      </c>
      <c r="D1067" s="84" t="s">
        <v>2170</v>
      </c>
      <c r="E1067" s="84" t="b">
        <v>0</v>
      </c>
      <c r="F1067" s="84" t="b">
        <v>0</v>
      </c>
      <c r="G1067" s="84" t="b">
        <v>0</v>
      </c>
    </row>
    <row r="1068" spans="1:7" ht="15">
      <c r="A1068" s="84" t="s">
        <v>2294</v>
      </c>
      <c r="B1068" s="84">
        <v>2</v>
      </c>
      <c r="C1068" s="123">
        <v>0</v>
      </c>
      <c r="D1068" s="84" t="s">
        <v>2170</v>
      </c>
      <c r="E1068" s="84" t="b">
        <v>0</v>
      </c>
      <c r="F1068" s="84" t="b">
        <v>0</v>
      </c>
      <c r="G1068" s="84" t="b">
        <v>0</v>
      </c>
    </row>
    <row r="1069" spans="1:7" ht="15">
      <c r="A1069" s="84" t="s">
        <v>2295</v>
      </c>
      <c r="B1069" s="84">
        <v>2</v>
      </c>
      <c r="C1069" s="123">
        <v>0</v>
      </c>
      <c r="D1069" s="84" t="s">
        <v>2170</v>
      </c>
      <c r="E1069" s="84" t="b">
        <v>0</v>
      </c>
      <c r="F1069" s="84" t="b">
        <v>0</v>
      </c>
      <c r="G1069" s="84" t="b">
        <v>0</v>
      </c>
    </row>
    <row r="1070" spans="1:7" ht="15">
      <c r="A1070" s="84" t="s">
        <v>2296</v>
      </c>
      <c r="B1070" s="84">
        <v>2</v>
      </c>
      <c r="C1070" s="123">
        <v>0</v>
      </c>
      <c r="D1070" s="84" t="s">
        <v>2170</v>
      </c>
      <c r="E1070" s="84" t="b">
        <v>0</v>
      </c>
      <c r="F1070" s="84" t="b">
        <v>0</v>
      </c>
      <c r="G1070" s="84" t="b">
        <v>0</v>
      </c>
    </row>
    <row r="1071" spans="1:7" ht="15">
      <c r="A1071" s="84" t="s">
        <v>2297</v>
      </c>
      <c r="B1071" s="84">
        <v>2</v>
      </c>
      <c r="C1071" s="123">
        <v>0</v>
      </c>
      <c r="D1071" s="84" t="s">
        <v>2170</v>
      </c>
      <c r="E1071" s="84" t="b">
        <v>0</v>
      </c>
      <c r="F1071" s="84" t="b">
        <v>0</v>
      </c>
      <c r="G1071" s="84" t="b">
        <v>0</v>
      </c>
    </row>
    <row r="1072" spans="1:7" ht="15">
      <c r="A1072" s="84" t="s">
        <v>2298</v>
      </c>
      <c r="B1072" s="84">
        <v>2</v>
      </c>
      <c r="C1072" s="123">
        <v>0</v>
      </c>
      <c r="D1072" s="84" t="s">
        <v>2170</v>
      </c>
      <c r="E1072" s="84" t="b">
        <v>0</v>
      </c>
      <c r="F1072" s="84" t="b">
        <v>0</v>
      </c>
      <c r="G1072" s="84" t="b">
        <v>0</v>
      </c>
    </row>
    <row r="1073" spans="1:7" ht="15">
      <c r="A1073" s="84" t="s">
        <v>2250</v>
      </c>
      <c r="B1073" s="84">
        <v>2</v>
      </c>
      <c r="C1073" s="123">
        <v>0</v>
      </c>
      <c r="D1073" s="84" t="s">
        <v>2170</v>
      </c>
      <c r="E1073" s="84" t="b">
        <v>0</v>
      </c>
      <c r="F1073" s="84" t="b">
        <v>0</v>
      </c>
      <c r="G107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2907</v>
      </c>
      <c r="B1" s="13" t="s">
        <v>2908</v>
      </c>
      <c r="C1" s="13" t="s">
        <v>2901</v>
      </c>
      <c r="D1" s="13" t="s">
        <v>2902</v>
      </c>
      <c r="E1" s="13" t="s">
        <v>2909</v>
      </c>
      <c r="F1" s="13" t="s">
        <v>144</v>
      </c>
      <c r="G1" s="13" t="s">
        <v>2910</v>
      </c>
      <c r="H1" s="13" t="s">
        <v>2911</v>
      </c>
      <c r="I1" s="13" t="s">
        <v>2912</v>
      </c>
      <c r="J1" s="13" t="s">
        <v>2913</v>
      </c>
      <c r="K1" s="13" t="s">
        <v>2914</v>
      </c>
      <c r="L1" s="13" t="s">
        <v>2915</v>
      </c>
    </row>
    <row r="2" spans="1:12" ht="15">
      <c r="A2" s="84" t="s">
        <v>259</v>
      </c>
      <c r="B2" s="84" t="s">
        <v>2253</v>
      </c>
      <c r="C2" s="84">
        <v>39</v>
      </c>
      <c r="D2" s="123">
        <v>0.009235672151612695</v>
      </c>
      <c r="E2" s="123">
        <v>1.3518269232200135</v>
      </c>
      <c r="F2" s="84" t="s">
        <v>2903</v>
      </c>
      <c r="G2" s="84" t="b">
        <v>0</v>
      </c>
      <c r="H2" s="84" t="b">
        <v>0</v>
      </c>
      <c r="I2" s="84" t="b">
        <v>0</v>
      </c>
      <c r="J2" s="84" t="b">
        <v>0</v>
      </c>
      <c r="K2" s="84" t="b">
        <v>0</v>
      </c>
      <c r="L2" s="84" t="b">
        <v>0</v>
      </c>
    </row>
    <row r="3" spans="1:12" ht="15">
      <c r="A3" s="84" t="s">
        <v>2250</v>
      </c>
      <c r="B3" s="84" t="s">
        <v>2257</v>
      </c>
      <c r="C3" s="84">
        <v>20</v>
      </c>
      <c r="D3" s="123">
        <v>0.006472976328807709</v>
      </c>
      <c r="E3" s="123">
        <v>1.2763777281915851</v>
      </c>
      <c r="F3" s="84" t="s">
        <v>2903</v>
      </c>
      <c r="G3" s="84" t="b">
        <v>0</v>
      </c>
      <c r="H3" s="84" t="b">
        <v>0</v>
      </c>
      <c r="I3" s="84" t="b">
        <v>0</v>
      </c>
      <c r="J3" s="84" t="b">
        <v>0</v>
      </c>
      <c r="K3" s="84" t="b">
        <v>0</v>
      </c>
      <c r="L3" s="84" t="b">
        <v>0</v>
      </c>
    </row>
    <row r="4" spans="1:12" ht="15">
      <c r="A4" s="84" t="s">
        <v>2253</v>
      </c>
      <c r="B4" s="84" t="s">
        <v>2268</v>
      </c>
      <c r="C4" s="84">
        <v>18</v>
      </c>
      <c r="D4" s="123">
        <v>0.006072275950445545</v>
      </c>
      <c r="E4" s="123">
        <v>1.661560506405873</v>
      </c>
      <c r="F4" s="84" t="s">
        <v>2903</v>
      </c>
      <c r="G4" s="84" t="b">
        <v>0</v>
      </c>
      <c r="H4" s="84" t="b">
        <v>0</v>
      </c>
      <c r="I4" s="84" t="b">
        <v>0</v>
      </c>
      <c r="J4" s="84" t="b">
        <v>0</v>
      </c>
      <c r="K4" s="84" t="b">
        <v>0</v>
      </c>
      <c r="L4" s="84" t="b">
        <v>0</v>
      </c>
    </row>
    <row r="5" spans="1:12" ht="15">
      <c r="A5" s="84" t="s">
        <v>2268</v>
      </c>
      <c r="B5" s="84" t="s">
        <v>2269</v>
      </c>
      <c r="C5" s="84">
        <v>18</v>
      </c>
      <c r="D5" s="123">
        <v>0.006072275950445545</v>
      </c>
      <c r="E5" s="123">
        <v>2.212467975286454</v>
      </c>
      <c r="F5" s="84" t="s">
        <v>2903</v>
      </c>
      <c r="G5" s="84" t="b">
        <v>0</v>
      </c>
      <c r="H5" s="84" t="b">
        <v>0</v>
      </c>
      <c r="I5" s="84" t="b">
        <v>0</v>
      </c>
      <c r="J5" s="84" t="b">
        <v>0</v>
      </c>
      <c r="K5" s="84" t="b">
        <v>0</v>
      </c>
      <c r="L5" s="84" t="b">
        <v>0</v>
      </c>
    </row>
    <row r="6" spans="1:12" ht="15">
      <c r="A6" s="84" t="s">
        <v>2269</v>
      </c>
      <c r="B6" s="84" t="s">
        <v>2270</v>
      </c>
      <c r="C6" s="84">
        <v>18</v>
      </c>
      <c r="D6" s="123">
        <v>0.006072275950445545</v>
      </c>
      <c r="E6" s="123">
        <v>2.0932815675672454</v>
      </c>
      <c r="F6" s="84" t="s">
        <v>2903</v>
      </c>
      <c r="G6" s="84" t="b">
        <v>0</v>
      </c>
      <c r="H6" s="84" t="b">
        <v>0</v>
      </c>
      <c r="I6" s="84" t="b">
        <v>0</v>
      </c>
      <c r="J6" s="84" t="b">
        <v>0</v>
      </c>
      <c r="K6" s="84" t="b">
        <v>0</v>
      </c>
      <c r="L6" s="84" t="b">
        <v>0</v>
      </c>
    </row>
    <row r="7" spans="1:12" ht="15">
      <c r="A7" s="84" t="s">
        <v>2270</v>
      </c>
      <c r="B7" s="84" t="s">
        <v>2271</v>
      </c>
      <c r="C7" s="84">
        <v>18</v>
      </c>
      <c r="D7" s="123">
        <v>0.006072275950445545</v>
      </c>
      <c r="E7" s="123">
        <v>2.0932815675672454</v>
      </c>
      <c r="F7" s="84" t="s">
        <v>2903</v>
      </c>
      <c r="G7" s="84" t="b">
        <v>0</v>
      </c>
      <c r="H7" s="84" t="b">
        <v>0</v>
      </c>
      <c r="I7" s="84" t="b">
        <v>0</v>
      </c>
      <c r="J7" s="84" t="b">
        <v>0</v>
      </c>
      <c r="K7" s="84" t="b">
        <v>0</v>
      </c>
      <c r="L7" s="84" t="b">
        <v>0</v>
      </c>
    </row>
    <row r="8" spans="1:12" ht="15">
      <c r="A8" s="84" t="s">
        <v>2271</v>
      </c>
      <c r="B8" s="84" t="s">
        <v>2267</v>
      </c>
      <c r="C8" s="84">
        <v>18</v>
      </c>
      <c r="D8" s="123">
        <v>0.006072275950445545</v>
      </c>
      <c r="E8" s="123">
        <v>1.9114379796224727</v>
      </c>
      <c r="F8" s="84" t="s">
        <v>2903</v>
      </c>
      <c r="G8" s="84" t="b">
        <v>0</v>
      </c>
      <c r="H8" s="84" t="b">
        <v>0</v>
      </c>
      <c r="I8" s="84" t="b">
        <v>0</v>
      </c>
      <c r="J8" s="84" t="b">
        <v>0</v>
      </c>
      <c r="K8" s="84" t="b">
        <v>0</v>
      </c>
      <c r="L8" s="84" t="b">
        <v>0</v>
      </c>
    </row>
    <row r="9" spans="1:12" ht="15">
      <c r="A9" s="84" t="s">
        <v>2251</v>
      </c>
      <c r="B9" s="84" t="s">
        <v>2566</v>
      </c>
      <c r="C9" s="84">
        <v>16</v>
      </c>
      <c r="D9" s="123">
        <v>0.005642620646318292</v>
      </c>
      <c r="E9" s="123">
        <v>1.5767461936714458</v>
      </c>
      <c r="F9" s="84" t="s">
        <v>2903</v>
      </c>
      <c r="G9" s="84" t="b">
        <v>0</v>
      </c>
      <c r="H9" s="84" t="b">
        <v>0</v>
      </c>
      <c r="I9" s="84" t="b">
        <v>0</v>
      </c>
      <c r="J9" s="84" t="b">
        <v>0</v>
      </c>
      <c r="K9" s="84" t="b">
        <v>0</v>
      </c>
      <c r="L9" s="84" t="b">
        <v>0</v>
      </c>
    </row>
    <row r="10" spans="1:12" ht="15">
      <c r="A10" s="84" t="s">
        <v>2256</v>
      </c>
      <c r="B10" s="84" t="s">
        <v>2577</v>
      </c>
      <c r="C10" s="84">
        <v>14</v>
      </c>
      <c r="D10" s="123">
        <v>0.005180373082800247</v>
      </c>
      <c r="E10" s="123">
        <v>1.959742659197028</v>
      </c>
      <c r="F10" s="84" t="s">
        <v>2903</v>
      </c>
      <c r="G10" s="84" t="b">
        <v>0</v>
      </c>
      <c r="H10" s="84" t="b">
        <v>0</v>
      </c>
      <c r="I10" s="84" t="b">
        <v>0</v>
      </c>
      <c r="J10" s="84" t="b">
        <v>0</v>
      </c>
      <c r="K10" s="84" t="b">
        <v>0</v>
      </c>
      <c r="L10" s="84" t="b">
        <v>0</v>
      </c>
    </row>
    <row r="11" spans="1:12" ht="15">
      <c r="A11" s="84" t="s">
        <v>2561</v>
      </c>
      <c r="B11" s="84" t="s">
        <v>2262</v>
      </c>
      <c r="C11" s="84">
        <v>14</v>
      </c>
      <c r="D11" s="123">
        <v>0.005180373082800247</v>
      </c>
      <c r="E11" s="123">
        <v>1.9001569692127838</v>
      </c>
      <c r="F11" s="84" t="s">
        <v>2903</v>
      </c>
      <c r="G11" s="84" t="b">
        <v>0</v>
      </c>
      <c r="H11" s="84" t="b">
        <v>0</v>
      </c>
      <c r="I11" s="84" t="b">
        <v>0</v>
      </c>
      <c r="J11" s="84" t="b">
        <v>0</v>
      </c>
      <c r="K11" s="84" t="b">
        <v>0</v>
      </c>
      <c r="L11" s="84" t="b">
        <v>0</v>
      </c>
    </row>
    <row r="12" spans="1:12" ht="15">
      <c r="A12" s="84" t="s">
        <v>2262</v>
      </c>
      <c r="B12" s="84" t="s">
        <v>2252</v>
      </c>
      <c r="C12" s="84">
        <v>14</v>
      </c>
      <c r="D12" s="123">
        <v>0.005180373082800247</v>
      </c>
      <c r="E12" s="123">
        <v>1.4230357144931214</v>
      </c>
      <c r="F12" s="84" t="s">
        <v>2903</v>
      </c>
      <c r="G12" s="84" t="b">
        <v>0</v>
      </c>
      <c r="H12" s="84" t="b">
        <v>0</v>
      </c>
      <c r="I12" s="84" t="b">
        <v>0</v>
      </c>
      <c r="J12" s="84" t="b">
        <v>0</v>
      </c>
      <c r="K12" s="84" t="b">
        <v>0</v>
      </c>
      <c r="L12" s="84" t="b">
        <v>0</v>
      </c>
    </row>
    <row r="13" spans="1:12" ht="15">
      <c r="A13" s="84" t="s">
        <v>2252</v>
      </c>
      <c r="B13" s="84" t="s">
        <v>2578</v>
      </c>
      <c r="C13" s="84">
        <v>14</v>
      </c>
      <c r="D13" s="123">
        <v>0.005180373082800247</v>
      </c>
      <c r="E13" s="123">
        <v>1.7353467205667916</v>
      </c>
      <c r="F13" s="84" t="s">
        <v>2903</v>
      </c>
      <c r="G13" s="84" t="b">
        <v>0</v>
      </c>
      <c r="H13" s="84" t="b">
        <v>0</v>
      </c>
      <c r="I13" s="84" t="b">
        <v>0</v>
      </c>
      <c r="J13" s="84" t="b">
        <v>0</v>
      </c>
      <c r="K13" s="84" t="b">
        <v>0</v>
      </c>
      <c r="L13" s="84" t="b">
        <v>0</v>
      </c>
    </row>
    <row r="14" spans="1:12" ht="15">
      <c r="A14" s="84" t="s">
        <v>2578</v>
      </c>
      <c r="B14" s="84" t="s">
        <v>2567</v>
      </c>
      <c r="C14" s="84">
        <v>14</v>
      </c>
      <c r="D14" s="123">
        <v>0.005180373082800247</v>
      </c>
      <c r="E14" s="123">
        <v>2.260772654861009</v>
      </c>
      <c r="F14" s="84" t="s">
        <v>2903</v>
      </c>
      <c r="G14" s="84" t="b">
        <v>0</v>
      </c>
      <c r="H14" s="84" t="b">
        <v>0</v>
      </c>
      <c r="I14" s="84" t="b">
        <v>0</v>
      </c>
      <c r="J14" s="84" t="b">
        <v>0</v>
      </c>
      <c r="K14" s="84" t="b">
        <v>0</v>
      </c>
      <c r="L14" s="84" t="b">
        <v>0</v>
      </c>
    </row>
    <row r="15" spans="1:12" ht="15">
      <c r="A15" s="84" t="s">
        <v>2567</v>
      </c>
      <c r="B15" s="84" t="s">
        <v>2251</v>
      </c>
      <c r="C15" s="84">
        <v>14</v>
      </c>
      <c r="D15" s="123">
        <v>0.005180373082800247</v>
      </c>
      <c r="E15" s="123">
        <v>1.543577830418791</v>
      </c>
      <c r="F15" s="84" t="s">
        <v>2903</v>
      </c>
      <c r="G15" s="84" t="b">
        <v>0</v>
      </c>
      <c r="H15" s="84" t="b">
        <v>0</v>
      </c>
      <c r="I15" s="84" t="b">
        <v>0</v>
      </c>
      <c r="J15" s="84" t="b">
        <v>0</v>
      </c>
      <c r="K15" s="84" t="b">
        <v>0</v>
      </c>
      <c r="L15" s="84" t="b">
        <v>0</v>
      </c>
    </row>
    <row r="16" spans="1:12" ht="15">
      <c r="A16" s="84" t="s">
        <v>2566</v>
      </c>
      <c r="B16" s="84" t="s">
        <v>2250</v>
      </c>
      <c r="C16" s="84">
        <v>14</v>
      </c>
      <c r="D16" s="123">
        <v>0.005180373082800247</v>
      </c>
      <c r="E16" s="123">
        <v>1.151628185435941</v>
      </c>
      <c r="F16" s="84" t="s">
        <v>2903</v>
      </c>
      <c r="G16" s="84" t="b">
        <v>0</v>
      </c>
      <c r="H16" s="84" t="b">
        <v>0</v>
      </c>
      <c r="I16" s="84" t="b">
        <v>0</v>
      </c>
      <c r="J16" s="84" t="b">
        <v>0</v>
      </c>
      <c r="K16" s="84" t="b">
        <v>0</v>
      </c>
      <c r="L16" s="84" t="b">
        <v>0</v>
      </c>
    </row>
    <row r="17" spans="1:12" ht="15">
      <c r="A17" s="84" t="s">
        <v>2250</v>
      </c>
      <c r="B17" s="84" t="s">
        <v>2261</v>
      </c>
      <c r="C17" s="84">
        <v>14</v>
      </c>
      <c r="D17" s="123">
        <v>0.005180373082800247</v>
      </c>
      <c r="E17" s="123">
        <v>1.2183857812138983</v>
      </c>
      <c r="F17" s="84" t="s">
        <v>2903</v>
      </c>
      <c r="G17" s="84" t="b">
        <v>0</v>
      </c>
      <c r="H17" s="84" t="b">
        <v>0</v>
      </c>
      <c r="I17" s="84" t="b">
        <v>0</v>
      </c>
      <c r="J17" s="84" t="b">
        <v>0</v>
      </c>
      <c r="K17" s="84" t="b">
        <v>0</v>
      </c>
      <c r="L17" s="84" t="b">
        <v>0</v>
      </c>
    </row>
    <row r="18" spans="1:12" ht="15">
      <c r="A18" s="84" t="s">
        <v>2261</v>
      </c>
      <c r="B18" s="84" t="s">
        <v>2263</v>
      </c>
      <c r="C18" s="84">
        <v>14</v>
      </c>
      <c r="D18" s="123">
        <v>0.005180373082800247</v>
      </c>
      <c r="E18" s="123">
        <v>1.717226285626797</v>
      </c>
      <c r="F18" s="84" t="s">
        <v>2903</v>
      </c>
      <c r="G18" s="84" t="b">
        <v>0</v>
      </c>
      <c r="H18" s="84" t="b">
        <v>0</v>
      </c>
      <c r="I18" s="84" t="b">
        <v>0</v>
      </c>
      <c r="J18" s="84" t="b">
        <v>0</v>
      </c>
      <c r="K18" s="84" t="b">
        <v>0</v>
      </c>
      <c r="L18" s="84" t="b">
        <v>0</v>
      </c>
    </row>
    <row r="19" spans="1:12" ht="15">
      <c r="A19" s="84" t="s">
        <v>2263</v>
      </c>
      <c r="B19" s="84" t="s">
        <v>251</v>
      </c>
      <c r="C19" s="84">
        <v>14</v>
      </c>
      <c r="D19" s="123">
        <v>0.005180373082800247</v>
      </c>
      <c r="E19" s="123">
        <v>2.076248228268465</v>
      </c>
      <c r="F19" s="84" t="s">
        <v>2903</v>
      </c>
      <c r="G19" s="84" t="b">
        <v>0</v>
      </c>
      <c r="H19" s="84" t="b">
        <v>0</v>
      </c>
      <c r="I19" s="84" t="b">
        <v>0</v>
      </c>
      <c r="J19" s="84" t="b">
        <v>0</v>
      </c>
      <c r="K19" s="84" t="b">
        <v>0</v>
      </c>
      <c r="L19" s="84" t="b">
        <v>0</v>
      </c>
    </row>
    <row r="20" spans="1:12" ht="15">
      <c r="A20" s="84" t="s">
        <v>2557</v>
      </c>
      <c r="B20" s="84" t="s">
        <v>2560</v>
      </c>
      <c r="C20" s="84">
        <v>14</v>
      </c>
      <c r="D20" s="123">
        <v>0.005180373082800247</v>
      </c>
      <c r="E20" s="123">
        <v>1.9171903085115642</v>
      </c>
      <c r="F20" s="84" t="s">
        <v>2903</v>
      </c>
      <c r="G20" s="84" t="b">
        <v>0</v>
      </c>
      <c r="H20" s="84" t="b">
        <v>0</v>
      </c>
      <c r="I20" s="84" t="b">
        <v>0</v>
      </c>
      <c r="J20" s="84" t="b">
        <v>0</v>
      </c>
      <c r="K20" s="84" t="b">
        <v>0</v>
      </c>
      <c r="L20" s="84" t="b">
        <v>0</v>
      </c>
    </row>
    <row r="21" spans="1:12" ht="15">
      <c r="A21" s="84" t="s">
        <v>2560</v>
      </c>
      <c r="B21" s="84" t="s">
        <v>2570</v>
      </c>
      <c r="C21" s="84">
        <v>14</v>
      </c>
      <c r="D21" s="123">
        <v>0.005180373082800247</v>
      </c>
      <c r="E21" s="123">
        <v>2.111010334527677</v>
      </c>
      <c r="F21" s="84" t="s">
        <v>2903</v>
      </c>
      <c r="G21" s="84" t="b">
        <v>0</v>
      </c>
      <c r="H21" s="84" t="b">
        <v>0</v>
      </c>
      <c r="I21" s="84" t="b">
        <v>0</v>
      </c>
      <c r="J21" s="84" t="b">
        <v>0</v>
      </c>
      <c r="K21" s="84" t="b">
        <v>0</v>
      </c>
      <c r="L21" s="84" t="b">
        <v>0</v>
      </c>
    </row>
    <row r="22" spans="1:12" ht="15">
      <c r="A22" s="84" t="s">
        <v>2570</v>
      </c>
      <c r="B22" s="84" t="s">
        <v>2252</v>
      </c>
      <c r="C22" s="84">
        <v>14</v>
      </c>
      <c r="D22" s="123">
        <v>0.005180373082800247</v>
      </c>
      <c r="E22" s="123">
        <v>1.6338890798080146</v>
      </c>
      <c r="F22" s="84" t="s">
        <v>2903</v>
      </c>
      <c r="G22" s="84" t="b">
        <v>0</v>
      </c>
      <c r="H22" s="84" t="b">
        <v>0</v>
      </c>
      <c r="I22" s="84" t="b">
        <v>0</v>
      </c>
      <c r="J22" s="84" t="b">
        <v>0</v>
      </c>
      <c r="K22" s="84" t="b">
        <v>0</v>
      </c>
      <c r="L22" s="84" t="b">
        <v>0</v>
      </c>
    </row>
    <row r="23" spans="1:12" ht="15">
      <c r="A23" s="84" t="s">
        <v>2252</v>
      </c>
      <c r="B23" s="84" t="s">
        <v>2563</v>
      </c>
      <c r="C23" s="84">
        <v>14</v>
      </c>
      <c r="D23" s="123">
        <v>0.005180373082800247</v>
      </c>
      <c r="E23" s="123">
        <v>1.6027211552922005</v>
      </c>
      <c r="F23" s="84" t="s">
        <v>2903</v>
      </c>
      <c r="G23" s="84" t="b">
        <v>0</v>
      </c>
      <c r="H23" s="84" t="b">
        <v>0</v>
      </c>
      <c r="I23" s="84" t="b">
        <v>0</v>
      </c>
      <c r="J23" s="84" t="b">
        <v>0</v>
      </c>
      <c r="K23" s="84" t="b">
        <v>0</v>
      </c>
      <c r="L23" s="84" t="b">
        <v>0</v>
      </c>
    </row>
    <row r="24" spans="1:12" ht="15">
      <c r="A24" s="84" t="s">
        <v>2563</v>
      </c>
      <c r="B24" s="84" t="s">
        <v>2256</v>
      </c>
      <c r="C24" s="84">
        <v>14</v>
      </c>
      <c r="D24" s="123">
        <v>0.005180373082800247</v>
      </c>
      <c r="E24" s="123">
        <v>1.8271170939224368</v>
      </c>
      <c r="F24" s="84" t="s">
        <v>2903</v>
      </c>
      <c r="G24" s="84" t="b">
        <v>0</v>
      </c>
      <c r="H24" s="84" t="b">
        <v>0</v>
      </c>
      <c r="I24" s="84" t="b">
        <v>0</v>
      </c>
      <c r="J24" s="84" t="b">
        <v>0</v>
      </c>
      <c r="K24" s="84" t="b">
        <v>0</v>
      </c>
      <c r="L24" s="84" t="b">
        <v>0</v>
      </c>
    </row>
    <row r="25" spans="1:12" ht="15">
      <c r="A25" s="84" t="s">
        <v>2256</v>
      </c>
      <c r="B25" s="84" t="s">
        <v>2255</v>
      </c>
      <c r="C25" s="84">
        <v>14</v>
      </c>
      <c r="D25" s="123">
        <v>0.005180373082800247</v>
      </c>
      <c r="E25" s="123">
        <v>1.5618026505249902</v>
      </c>
      <c r="F25" s="84" t="s">
        <v>2903</v>
      </c>
      <c r="G25" s="84" t="b">
        <v>0</v>
      </c>
      <c r="H25" s="84" t="b">
        <v>0</v>
      </c>
      <c r="I25" s="84" t="b">
        <v>0</v>
      </c>
      <c r="J25" s="84" t="b">
        <v>0</v>
      </c>
      <c r="K25" s="84" t="b">
        <v>0</v>
      </c>
      <c r="L25" s="84" t="b">
        <v>0</v>
      </c>
    </row>
    <row r="26" spans="1:12" ht="15">
      <c r="A26" s="84" t="s">
        <v>2255</v>
      </c>
      <c r="B26" s="84" t="s">
        <v>2579</v>
      </c>
      <c r="C26" s="84">
        <v>14</v>
      </c>
      <c r="D26" s="123">
        <v>0.005180373082800247</v>
      </c>
      <c r="E26" s="123">
        <v>1.9230198521722879</v>
      </c>
      <c r="F26" s="84" t="s">
        <v>2903</v>
      </c>
      <c r="G26" s="84" t="b">
        <v>0</v>
      </c>
      <c r="H26" s="84" t="b">
        <v>0</v>
      </c>
      <c r="I26" s="84" t="b">
        <v>0</v>
      </c>
      <c r="J26" s="84" t="b">
        <v>0</v>
      </c>
      <c r="K26" s="84" t="b">
        <v>0</v>
      </c>
      <c r="L26" s="84" t="b">
        <v>0</v>
      </c>
    </row>
    <row r="27" spans="1:12" ht="15">
      <c r="A27" s="84" t="s">
        <v>2579</v>
      </c>
      <c r="B27" s="84" t="s">
        <v>2261</v>
      </c>
      <c r="C27" s="84">
        <v>14</v>
      </c>
      <c r="D27" s="123">
        <v>0.005180373082800247</v>
      </c>
      <c r="E27" s="123">
        <v>1.986071597919377</v>
      </c>
      <c r="F27" s="84" t="s">
        <v>2903</v>
      </c>
      <c r="G27" s="84" t="b">
        <v>0</v>
      </c>
      <c r="H27" s="84" t="b">
        <v>0</v>
      </c>
      <c r="I27" s="84" t="b">
        <v>0</v>
      </c>
      <c r="J27" s="84" t="b">
        <v>0</v>
      </c>
      <c r="K27" s="84" t="b">
        <v>0</v>
      </c>
      <c r="L27" s="84" t="b">
        <v>0</v>
      </c>
    </row>
    <row r="28" spans="1:12" ht="15">
      <c r="A28" s="84" t="s">
        <v>2261</v>
      </c>
      <c r="B28" s="84" t="s">
        <v>2264</v>
      </c>
      <c r="C28" s="84">
        <v>14</v>
      </c>
      <c r="D28" s="123">
        <v>0.005180373082800247</v>
      </c>
      <c r="E28" s="123">
        <v>1.6408379397633424</v>
      </c>
      <c r="F28" s="84" t="s">
        <v>2903</v>
      </c>
      <c r="G28" s="84" t="b">
        <v>0</v>
      </c>
      <c r="H28" s="84" t="b">
        <v>0</v>
      </c>
      <c r="I28" s="84" t="b">
        <v>0</v>
      </c>
      <c r="J28" s="84" t="b">
        <v>0</v>
      </c>
      <c r="K28" s="84" t="b">
        <v>0</v>
      </c>
      <c r="L28" s="84" t="b">
        <v>0</v>
      </c>
    </row>
    <row r="29" spans="1:12" ht="15">
      <c r="A29" s="84" t="s">
        <v>2264</v>
      </c>
      <c r="B29" s="84" t="s">
        <v>2580</v>
      </c>
      <c r="C29" s="84">
        <v>14</v>
      </c>
      <c r="D29" s="123">
        <v>0.005180373082800247</v>
      </c>
      <c r="E29" s="123">
        <v>1.9998598824050104</v>
      </c>
      <c r="F29" s="84" t="s">
        <v>2903</v>
      </c>
      <c r="G29" s="84" t="b">
        <v>0</v>
      </c>
      <c r="H29" s="84" t="b">
        <v>0</v>
      </c>
      <c r="I29" s="84" t="b">
        <v>0</v>
      </c>
      <c r="J29" s="84" t="b">
        <v>0</v>
      </c>
      <c r="K29" s="84" t="b">
        <v>0</v>
      </c>
      <c r="L29" s="84" t="b">
        <v>0</v>
      </c>
    </row>
    <row r="30" spans="1:12" ht="15">
      <c r="A30" s="84" t="s">
        <v>2580</v>
      </c>
      <c r="B30" s="84" t="s">
        <v>2568</v>
      </c>
      <c r="C30" s="84">
        <v>14</v>
      </c>
      <c r="D30" s="123">
        <v>0.005180373082800247</v>
      </c>
      <c r="E30" s="123">
        <v>2.260772654861009</v>
      </c>
      <c r="F30" s="84" t="s">
        <v>2903</v>
      </c>
      <c r="G30" s="84" t="b">
        <v>0</v>
      </c>
      <c r="H30" s="84" t="b">
        <v>0</v>
      </c>
      <c r="I30" s="84" t="b">
        <v>0</v>
      </c>
      <c r="J30" s="84" t="b">
        <v>0</v>
      </c>
      <c r="K30" s="84" t="b">
        <v>0</v>
      </c>
      <c r="L30" s="84" t="b">
        <v>0</v>
      </c>
    </row>
    <row r="31" spans="1:12" ht="15">
      <c r="A31" s="84" t="s">
        <v>2253</v>
      </c>
      <c r="B31" s="84" t="s">
        <v>2575</v>
      </c>
      <c r="C31" s="84">
        <v>13</v>
      </c>
      <c r="D31" s="123">
        <v>0.004935616159725872</v>
      </c>
      <c r="E31" s="123">
        <v>1.6528569188839948</v>
      </c>
      <c r="F31" s="84" t="s">
        <v>2903</v>
      </c>
      <c r="G31" s="84" t="b">
        <v>0</v>
      </c>
      <c r="H31" s="84" t="b">
        <v>0</v>
      </c>
      <c r="I31" s="84" t="b">
        <v>0</v>
      </c>
      <c r="J31" s="84" t="b">
        <v>0</v>
      </c>
      <c r="K31" s="84" t="b">
        <v>0</v>
      </c>
      <c r="L31" s="84" t="b">
        <v>0</v>
      </c>
    </row>
    <row r="32" spans="1:12" ht="15">
      <c r="A32" s="84" t="s">
        <v>2279</v>
      </c>
      <c r="B32" s="84" t="s">
        <v>2275</v>
      </c>
      <c r="C32" s="84">
        <v>12</v>
      </c>
      <c r="D32" s="123">
        <v>0.004680847173151773</v>
      </c>
      <c r="E32" s="123">
        <v>2.076248228268465</v>
      </c>
      <c r="F32" s="84" t="s">
        <v>2903</v>
      </c>
      <c r="G32" s="84" t="b">
        <v>0</v>
      </c>
      <c r="H32" s="84" t="b">
        <v>0</v>
      </c>
      <c r="I32" s="84" t="b">
        <v>0</v>
      </c>
      <c r="J32" s="84" t="b">
        <v>0</v>
      </c>
      <c r="K32" s="84" t="b">
        <v>0</v>
      </c>
      <c r="L32" s="84" t="b">
        <v>0</v>
      </c>
    </row>
    <row r="33" spans="1:12" ht="15">
      <c r="A33" s="84" t="s">
        <v>2267</v>
      </c>
      <c r="B33" s="84" t="s">
        <v>2584</v>
      </c>
      <c r="C33" s="84">
        <v>12</v>
      </c>
      <c r="D33" s="123">
        <v>0.004680847173151773</v>
      </c>
      <c r="E33" s="123">
        <v>1.911437979622473</v>
      </c>
      <c r="F33" s="84" t="s">
        <v>2903</v>
      </c>
      <c r="G33" s="84" t="b">
        <v>0</v>
      </c>
      <c r="H33" s="84" t="b">
        <v>0</v>
      </c>
      <c r="I33" s="84" t="b">
        <v>0</v>
      </c>
      <c r="J33" s="84" t="b">
        <v>0</v>
      </c>
      <c r="K33" s="84" t="b">
        <v>0</v>
      </c>
      <c r="L33" s="84" t="b">
        <v>0</v>
      </c>
    </row>
    <row r="34" spans="1:12" ht="15">
      <c r="A34" s="84" t="s">
        <v>2584</v>
      </c>
      <c r="B34" s="84" t="s">
        <v>2272</v>
      </c>
      <c r="C34" s="84">
        <v>12</v>
      </c>
      <c r="D34" s="123">
        <v>0.004680847173151773</v>
      </c>
      <c r="E34" s="123">
        <v>1.9998598824050104</v>
      </c>
      <c r="F34" s="84" t="s">
        <v>2903</v>
      </c>
      <c r="G34" s="84" t="b">
        <v>0</v>
      </c>
      <c r="H34" s="84" t="b">
        <v>0</v>
      </c>
      <c r="I34" s="84" t="b">
        <v>0</v>
      </c>
      <c r="J34" s="84" t="b">
        <v>0</v>
      </c>
      <c r="K34" s="84" t="b">
        <v>0</v>
      </c>
      <c r="L34" s="84" t="b">
        <v>0</v>
      </c>
    </row>
    <row r="35" spans="1:12" ht="15">
      <c r="A35" s="84" t="s">
        <v>2251</v>
      </c>
      <c r="B35" s="84" t="s">
        <v>2252</v>
      </c>
      <c r="C35" s="84">
        <v>12</v>
      </c>
      <c r="D35" s="123">
        <v>0.004680847173151773</v>
      </c>
      <c r="E35" s="123">
        <v>0.9077394127128702</v>
      </c>
      <c r="F35" s="84" t="s">
        <v>2903</v>
      </c>
      <c r="G35" s="84" t="b">
        <v>0</v>
      </c>
      <c r="H35" s="84" t="b">
        <v>0</v>
      </c>
      <c r="I35" s="84" t="b">
        <v>0</v>
      </c>
      <c r="J35" s="84" t="b">
        <v>0</v>
      </c>
      <c r="K35" s="84" t="b">
        <v>0</v>
      </c>
      <c r="L35" s="84" t="b">
        <v>0</v>
      </c>
    </row>
    <row r="36" spans="1:12" ht="15">
      <c r="A36" s="84" t="s">
        <v>2587</v>
      </c>
      <c r="B36" s="84" t="s">
        <v>2265</v>
      </c>
      <c r="C36" s="84">
        <v>12</v>
      </c>
      <c r="D36" s="123">
        <v>0.004680847173151773</v>
      </c>
      <c r="E36" s="123">
        <v>2.0598578120802955</v>
      </c>
      <c r="F36" s="84" t="s">
        <v>2903</v>
      </c>
      <c r="G36" s="84" t="b">
        <v>0</v>
      </c>
      <c r="H36" s="84" t="b">
        <v>0</v>
      </c>
      <c r="I36" s="84" t="b">
        <v>0</v>
      </c>
      <c r="J36" s="84" t="b">
        <v>0</v>
      </c>
      <c r="K36" s="84" t="b">
        <v>0</v>
      </c>
      <c r="L36" s="84" t="b">
        <v>0</v>
      </c>
    </row>
    <row r="37" spans="1:12" ht="15">
      <c r="A37" s="84" t="s">
        <v>2265</v>
      </c>
      <c r="B37" s="84" t="s">
        <v>2558</v>
      </c>
      <c r="C37" s="84">
        <v>12</v>
      </c>
      <c r="D37" s="123">
        <v>0.004680847173151773</v>
      </c>
      <c r="E37" s="123">
        <v>1.7773112221103275</v>
      </c>
      <c r="F37" s="84" t="s">
        <v>2903</v>
      </c>
      <c r="G37" s="84" t="b">
        <v>0</v>
      </c>
      <c r="H37" s="84" t="b">
        <v>0</v>
      </c>
      <c r="I37" s="84" t="b">
        <v>0</v>
      </c>
      <c r="J37" s="84" t="b">
        <v>0</v>
      </c>
      <c r="K37" s="84" t="b">
        <v>0</v>
      </c>
      <c r="L37" s="84" t="b">
        <v>0</v>
      </c>
    </row>
    <row r="38" spans="1:12" ht="15">
      <c r="A38" s="84" t="s">
        <v>2558</v>
      </c>
      <c r="B38" s="84" t="s">
        <v>2574</v>
      </c>
      <c r="C38" s="84">
        <v>12</v>
      </c>
      <c r="D38" s="123">
        <v>0.004680847173151773</v>
      </c>
      <c r="E38" s="123">
        <v>2.1294937402216902</v>
      </c>
      <c r="F38" s="84" t="s">
        <v>2903</v>
      </c>
      <c r="G38" s="84" t="b">
        <v>0</v>
      </c>
      <c r="H38" s="84" t="b">
        <v>0</v>
      </c>
      <c r="I38" s="84" t="b">
        <v>0</v>
      </c>
      <c r="J38" s="84" t="b">
        <v>0</v>
      </c>
      <c r="K38" s="84" t="b">
        <v>0</v>
      </c>
      <c r="L38" s="84" t="b">
        <v>0</v>
      </c>
    </row>
    <row r="39" spans="1:12" ht="15">
      <c r="A39" s="84" t="s">
        <v>2574</v>
      </c>
      <c r="B39" s="84" t="s">
        <v>2255</v>
      </c>
      <c r="C39" s="84">
        <v>12</v>
      </c>
      <c r="D39" s="123">
        <v>0.004680847173151773</v>
      </c>
      <c r="E39" s="123">
        <v>1.8802067422583943</v>
      </c>
      <c r="F39" s="84" t="s">
        <v>2903</v>
      </c>
      <c r="G39" s="84" t="b">
        <v>0</v>
      </c>
      <c r="H39" s="84" t="b">
        <v>0</v>
      </c>
      <c r="I39" s="84" t="b">
        <v>0</v>
      </c>
      <c r="J39" s="84" t="b">
        <v>0</v>
      </c>
      <c r="K39" s="84" t="b">
        <v>0</v>
      </c>
      <c r="L39" s="84" t="b">
        <v>0</v>
      </c>
    </row>
    <row r="40" spans="1:12" ht="15">
      <c r="A40" s="84" t="s">
        <v>2255</v>
      </c>
      <c r="B40" s="84" t="s">
        <v>2588</v>
      </c>
      <c r="C40" s="84">
        <v>12</v>
      </c>
      <c r="D40" s="123">
        <v>0.004680847173151773</v>
      </c>
      <c r="E40" s="123">
        <v>1.923019852172288</v>
      </c>
      <c r="F40" s="84" t="s">
        <v>2903</v>
      </c>
      <c r="G40" s="84" t="b">
        <v>0</v>
      </c>
      <c r="H40" s="84" t="b">
        <v>0</v>
      </c>
      <c r="I40" s="84" t="b">
        <v>0</v>
      </c>
      <c r="J40" s="84" t="b">
        <v>0</v>
      </c>
      <c r="K40" s="84" t="b">
        <v>0</v>
      </c>
      <c r="L40" s="84" t="b">
        <v>0</v>
      </c>
    </row>
    <row r="41" spans="1:12" ht="15">
      <c r="A41" s="84" t="s">
        <v>2588</v>
      </c>
      <c r="B41" s="84" t="s">
        <v>2256</v>
      </c>
      <c r="C41" s="84">
        <v>12</v>
      </c>
      <c r="D41" s="123">
        <v>0.004680847173151773</v>
      </c>
      <c r="E41" s="123">
        <v>1.959742659197028</v>
      </c>
      <c r="F41" s="84" t="s">
        <v>2903</v>
      </c>
      <c r="G41" s="84" t="b">
        <v>0</v>
      </c>
      <c r="H41" s="84" t="b">
        <v>0</v>
      </c>
      <c r="I41" s="84" t="b">
        <v>0</v>
      </c>
      <c r="J41" s="84" t="b">
        <v>0</v>
      </c>
      <c r="K41" s="84" t="b">
        <v>0</v>
      </c>
      <c r="L41" s="84" t="b">
        <v>0</v>
      </c>
    </row>
    <row r="42" spans="1:12" ht="15">
      <c r="A42" s="84" t="s">
        <v>2577</v>
      </c>
      <c r="B42" s="84" t="s">
        <v>2221</v>
      </c>
      <c r="C42" s="84">
        <v>12</v>
      </c>
      <c r="D42" s="123">
        <v>0.004680847173151773</v>
      </c>
      <c r="E42" s="123">
        <v>2.1232447909446885</v>
      </c>
      <c r="F42" s="84" t="s">
        <v>2903</v>
      </c>
      <c r="G42" s="84" t="b">
        <v>0</v>
      </c>
      <c r="H42" s="84" t="b">
        <v>0</v>
      </c>
      <c r="I42" s="84" t="b">
        <v>0</v>
      </c>
      <c r="J42" s="84" t="b">
        <v>0</v>
      </c>
      <c r="K42" s="84" t="b">
        <v>0</v>
      </c>
      <c r="L42" s="84" t="b">
        <v>0</v>
      </c>
    </row>
    <row r="43" spans="1:12" ht="15">
      <c r="A43" s="84" t="s">
        <v>2276</v>
      </c>
      <c r="B43" s="84" t="s">
        <v>2277</v>
      </c>
      <c r="C43" s="84">
        <v>11</v>
      </c>
      <c r="D43" s="123">
        <v>0.004415229919635652</v>
      </c>
      <c r="E43" s="123">
        <v>2.190191580575302</v>
      </c>
      <c r="F43" s="84" t="s">
        <v>2903</v>
      </c>
      <c r="G43" s="84" t="b">
        <v>0</v>
      </c>
      <c r="H43" s="84" t="b">
        <v>0</v>
      </c>
      <c r="I43" s="84" t="b">
        <v>0</v>
      </c>
      <c r="J43" s="84" t="b">
        <v>0</v>
      </c>
      <c r="K43" s="84" t="b">
        <v>0</v>
      </c>
      <c r="L43" s="84" t="b">
        <v>0</v>
      </c>
    </row>
    <row r="44" spans="1:12" ht="15">
      <c r="A44" s="84" t="s">
        <v>2277</v>
      </c>
      <c r="B44" s="84" t="s">
        <v>2273</v>
      </c>
      <c r="C44" s="84">
        <v>11</v>
      </c>
      <c r="D44" s="123">
        <v>0.004415229919635652</v>
      </c>
      <c r="E44" s="123">
        <v>2.028823578340327</v>
      </c>
      <c r="F44" s="84" t="s">
        <v>2903</v>
      </c>
      <c r="G44" s="84" t="b">
        <v>0</v>
      </c>
      <c r="H44" s="84" t="b">
        <v>0</v>
      </c>
      <c r="I44" s="84" t="b">
        <v>0</v>
      </c>
      <c r="J44" s="84" t="b">
        <v>0</v>
      </c>
      <c r="K44" s="84" t="b">
        <v>0</v>
      </c>
      <c r="L44" s="84" t="b">
        <v>0</v>
      </c>
    </row>
    <row r="45" spans="1:12" ht="15">
      <c r="A45" s="84" t="s">
        <v>2273</v>
      </c>
      <c r="B45" s="84" t="s">
        <v>2278</v>
      </c>
      <c r="C45" s="84">
        <v>11</v>
      </c>
      <c r="D45" s="123">
        <v>0.004415229919635652</v>
      </c>
      <c r="E45" s="123">
        <v>2.028823578340327</v>
      </c>
      <c r="F45" s="84" t="s">
        <v>2903</v>
      </c>
      <c r="G45" s="84" t="b">
        <v>0</v>
      </c>
      <c r="H45" s="84" t="b">
        <v>0</v>
      </c>
      <c r="I45" s="84" t="b">
        <v>0</v>
      </c>
      <c r="J45" s="84" t="b">
        <v>0</v>
      </c>
      <c r="K45" s="84" t="b">
        <v>0</v>
      </c>
      <c r="L45" s="84" t="b">
        <v>0</v>
      </c>
    </row>
    <row r="46" spans="1:12" ht="15">
      <c r="A46" s="84" t="s">
        <v>2278</v>
      </c>
      <c r="B46" s="84" t="s">
        <v>2272</v>
      </c>
      <c r="C46" s="84">
        <v>11</v>
      </c>
      <c r="D46" s="123">
        <v>0.004415229919635652</v>
      </c>
      <c r="E46" s="123">
        <v>1.9998598824050104</v>
      </c>
      <c r="F46" s="84" t="s">
        <v>2903</v>
      </c>
      <c r="G46" s="84" t="b">
        <v>0</v>
      </c>
      <c r="H46" s="84" t="b">
        <v>0</v>
      </c>
      <c r="I46" s="84" t="b">
        <v>0</v>
      </c>
      <c r="J46" s="84" t="b">
        <v>0</v>
      </c>
      <c r="K46" s="84" t="b">
        <v>0</v>
      </c>
      <c r="L46" s="84" t="b">
        <v>0</v>
      </c>
    </row>
    <row r="47" spans="1:12" ht="15">
      <c r="A47" s="84" t="s">
        <v>2272</v>
      </c>
      <c r="B47" s="84" t="s">
        <v>2279</v>
      </c>
      <c r="C47" s="84">
        <v>11</v>
      </c>
      <c r="D47" s="123">
        <v>0.004415229919635652</v>
      </c>
      <c r="E47" s="123">
        <v>1.9273092152563986</v>
      </c>
      <c r="F47" s="84" t="s">
        <v>2903</v>
      </c>
      <c r="G47" s="84" t="b">
        <v>0</v>
      </c>
      <c r="H47" s="84" t="b">
        <v>0</v>
      </c>
      <c r="I47" s="84" t="b">
        <v>0</v>
      </c>
      <c r="J47" s="84" t="b">
        <v>0</v>
      </c>
      <c r="K47" s="84" t="b">
        <v>0</v>
      </c>
      <c r="L47" s="84" t="b">
        <v>0</v>
      </c>
    </row>
    <row r="48" spans="1:12" ht="15">
      <c r="A48" s="84" t="s">
        <v>2573</v>
      </c>
      <c r="B48" s="84" t="s">
        <v>2571</v>
      </c>
      <c r="C48" s="84">
        <v>11</v>
      </c>
      <c r="D48" s="123">
        <v>0.004415229919635652</v>
      </c>
      <c r="E48" s="123">
        <v>2.2103949666635887</v>
      </c>
      <c r="F48" s="84" t="s">
        <v>2903</v>
      </c>
      <c r="G48" s="84" t="b">
        <v>0</v>
      </c>
      <c r="H48" s="84" t="b">
        <v>0</v>
      </c>
      <c r="I48" s="84" t="b">
        <v>0</v>
      </c>
      <c r="J48" s="84" t="b">
        <v>0</v>
      </c>
      <c r="K48" s="84" t="b">
        <v>0</v>
      </c>
      <c r="L48" s="84" t="b">
        <v>0</v>
      </c>
    </row>
    <row r="49" spans="1:12" ht="15">
      <c r="A49" s="84" t="s">
        <v>2251</v>
      </c>
      <c r="B49" s="84" t="s">
        <v>2222</v>
      </c>
      <c r="C49" s="84">
        <v>11</v>
      </c>
      <c r="D49" s="123">
        <v>0.004415229919635652</v>
      </c>
      <c r="E49" s="123">
        <v>1.0160788875017084</v>
      </c>
      <c r="F49" s="84" t="s">
        <v>2903</v>
      </c>
      <c r="G49" s="84" t="b">
        <v>0</v>
      </c>
      <c r="H49" s="84" t="b">
        <v>0</v>
      </c>
      <c r="I49" s="84" t="b">
        <v>0</v>
      </c>
      <c r="J49" s="84" t="b">
        <v>0</v>
      </c>
      <c r="K49" s="84" t="b">
        <v>0</v>
      </c>
      <c r="L49" s="84" t="b">
        <v>0</v>
      </c>
    </row>
    <row r="50" spans="1:12" ht="15">
      <c r="A50" s="84" t="s">
        <v>2221</v>
      </c>
      <c r="B50" s="84" t="s">
        <v>2591</v>
      </c>
      <c r="C50" s="84">
        <v>11</v>
      </c>
      <c r="D50" s="123">
        <v>0.004415229919635652</v>
      </c>
      <c r="E50" s="123">
        <v>2.190191580575302</v>
      </c>
      <c r="F50" s="84" t="s">
        <v>2903</v>
      </c>
      <c r="G50" s="84" t="b">
        <v>0</v>
      </c>
      <c r="H50" s="84" t="b">
        <v>0</v>
      </c>
      <c r="I50" s="84" t="b">
        <v>0</v>
      </c>
      <c r="J50" s="84" t="b">
        <v>0</v>
      </c>
      <c r="K50" s="84" t="b">
        <v>0</v>
      </c>
      <c r="L50" s="84" t="b">
        <v>0</v>
      </c>
    </row>
    <row r="51" spans="1:12" ht="15">
      <c r="A51" s="84" t="s">
        <v>2591</v>
      </c>
      <c r="B51" s="84" t="s">
        <v>2582</v>
      </c>
      <c r="C51" s="84">
        <v>11</v>
      </c>
      <c r="D51" s="123">
        <v>0.004415229919635652</v>
      </c>
      <c r="E51" s="123">
        <v>2.3772782239324464</v>
      </c>
      <c r="F51" s="84" t="s">
        <v>2903</v>
      </c>
      <c r="G51" s="84" t="b">
        <v>0</v>
      </c>
      <c r="H51" s="84" t="b">
        <v>0</v>
      </c>
      <c r="I51" s="84" t="b">
        <v>0</v>
      </c>
      <c r="J51" s="84" t="b">
        <v>0</v>
      </c>
      <c r="K51" s="84" t="b">
        <v>0</v>
      </c>
      <c r="L51" s="84" t="b">
        <v>0</v>
      </c>
    </row>
    <row r="52" spans="1:12" ht="15">
      <c r="A52" s="84" t="s">
        <v>2582</v>
      </c>
      <c r="B52" s="84" t="s">
        <v>2251</v>
      </c>
      <c r="C52" s="84">
        <v>11</v>
      </c>
      <c r="D52" s="123">
        <v>0.004415229919635652</v>
      </c>
      <c r="E52" s="123">
        <v>1.5553480489702154</v>
      </c>
      <c r="F52" s="84" t="s">
        <v>2903</v>
      </c>
      <c r="G52" s="84" t="b">
        <v>0</v>
      </c>
      <c r="H52" s="84" t="b">
        <v>0</v>
      </c>
      <c r="I52" s="84" t="b">
        <v>0</v>
      </c>
      <c r="J52" s="84" t="b">
        <v>0</v>
      </c>
      <c r="K52" s="84" t="b">
        <v>0</v>
      </c>
      <c r="L52" s="84" t="b">
        <v>0</v>
      </c>
    </row>
    <row r="53" spans="1:12" ht="15">
      <c r="A53" s="84" t="s">
        <v>2251</v>
      </c>
      <c r="B53" s="84" t="s">
        <v>2569</v>
      </c>
      <c r="C53" s="84">
        <v>11</v>
      </c>
      <c r="D53" s="123">
        <v>0.004415229919635652</v>
      </c>
      <c r="E53" s="123">
        <v>1.4651714186211273</v>
      </c>
      <c r="F53" s="84" t="s">
        <v>2903</v>
      </c>
      <c r="G53" s="84" t="b">
        <v>0</v>
      </c>
      <c r="H53" s="84" t="b">
        <v>0</v>
      </c>
      <c r="I53" s="84" t="b">
        <v>0</v>
      </c>
      <c r="J53" s="84" t="b">
        <v>0</v>
      </c>
      <c r="K53" s="84" t="b">
        <v>0</v>
      </c>
      <c r="L53" s="84" t="b">
        <v>0</v>
      </c>
    </row>
    <row r="54" spans="1:12" ht="15">
      <c r="A54" s="84" t="s">
        <v>2569</v>
      </c>
      <c r="B54" s="84" t="s">
        <v>2576</v>
      </c>
      <c r="C54" s="84">
        <v>11</v>
      </c>
      <c r="D54" s="123">
        <v>0.004415229919635652</v>
      </c>
      <c r="E54" s="123">
        <v>2.1823662430633455</v>
      </c>
      <c r="F54" s="84" t="s">
        <v>2903</v>
      </c>
      <c r="G54" s="84" t="b">
        <v>0</v>
      </c>
      <c r="H54" s="84" t="b">
        <v>0</v>
      </c>
      <c r="I54" s="84" t="b">
        <v>0</v>
      </c>
      <c r="J54" s="84" t="b">
        <v>0</v>
      </c>
      <c r="K54" s="84" t="b">
        <v>0</v>
      </c>
      <c r="L54" s="84" t="b">
        <v>0</v>
      </c>
    </row>
    <row r="55" spans="1:12" ht="15">
      <c r="A55" s="84" t="s">
        <v>2576</v>
      </c>
      <c r="B55" s="84" t="s">
        <v>2265</v>
      </c>
      <c r="C55" s="84">
        <v>11</v>
      </c>
      <c r="D55" s="123">
        <v>0.004415229919635652</v>
      </c>
      <c r="E55" s="123">
        <v>1.9551224615602827</v>
      </c>
      <c r="F55" s="84" t="s">
        <v>2903</v>
      </c>
      <c r="G55" s="84" t="b">
        <v>0</v>
      </c>
      <c r="H55" s="84" t="b">
        <v>0</v>
      </c>
      <c r="I55" s="84" t="b">
        <v>0</v>
      </c>
      <c r="J55" s="84" t="b">
        <v>0</v>
      </c>
      <c r="K55" s="84" t="b">
        <v>0</v>
      </c>
      <c r="L55" s="84" t="b">
        <v>0</v>
      </c>
    </row>
    <row r="56" spans="1:12" ht="15">
      <c r="A56" s="84" t="s">
        <v>2265</v>
      </c>
      <c r="B56" s="84" t="s">
        <v>2250</v>
      </c>
      <c r="C56" s="84">
        <v>11</v>
      </c>
      <c r="D56" s="123">
        <v>0.004415229919635652</v>
      </c>
      <c r="E56" s="123">
        <v>0.8708015758602468</v>
      </c>
      <c r="F56" s="84" t="s">
        <v>2903</v>
      </c>
      <c r="G56" s="84" t="b">
        <v>0</v>
      </c>
      <c r="H56" s="84" t="b">
        <v>0</v>
      </c>
      <c r="I56" s="84" t="b">
        <v>0</v>
      </c>
      <c r="J56" s="84" t="b">
        <v>0</v>
      </c>
      <c r="K56" s="84" t="b">
        <v>0</v>
      </c>
      <c r="L56" s="84" t="b">
        <v>0</v>
      </c>
    </row>
    <row r="57" spans="1:12" ht="15">
      <c r="A57" s="84" t="s">
        <v>2257</v>
      </c>
      <c r="B57" s="84" t="s">
        <v>2592</v>
      </c>
      <c r="C57" s="84">
        <v>11</v>
      </c>
      <c r="D57" s="123">
        <v>0.004415229919635652</v>
      </c>
      <c r="E57" s="123">
        <v>1.8891615849113206</v>
      </c>
      <c r="F57" s="84" t="s">
        <v>2903</v>
      </c>
      <c r="G57" s="84" t="b">
        <v>0</v>
      </c>
      <c r="H57" s="84" t="b">
        <v>0</v>
      </c>
      <c r="I57" s="84" t="b">
        <v>0</v>
      </c>
      <c r="J57" s="84" t="b">
        <v>0</v>
      </c>
      <c r="K57" s="84" t="b">
        <v>0</v>
      </c>
      <c r="L57" s="84" t="b">
        <v>0</v>
      </c>
    </row>
    <row r="58" spans="1:12" ht="15">
      <c r="A58" s="84" t="s">
        <v>2272</v>
      </c>
      <c r="B58" s="84" t="s">
        <v>241</v>
      </c>
      <c r="C58" s="84">
        <v>10</v>
      </c>
      <c r="D58" s="123">
        <v>0.004137775576571462</v>
      </c>
      <c r="E58" s="123">
        <v>1.327762024469293</v>
      </c>
      <c r="F58" s="84" t="s">
        <v>2903</v>
      </c>
      <c r="G58" s="84" t="b">
        <v>0</v>
      </c>
      <c r="H58" s="84" t="b">
        <v>0</v>
      </c>
      <c r="I58" s="84" t="b">
        <v>0</v>
      </c>
      <c r="J58" s="84" t="b">
        <v>0</v>
      </c>
      <c r="K58" s="84" t="b">
        <v>0</v>
      </c>
      <c r="L58" s="84" t="b">
        <v>0</v>
      </c>
    </row>
    <row r="59" spans="1:12" ht="15">
      <c r="A59" s="84" t="s">
        <v>241</v>
      </c>
      <c r="B59" s="84" t="s">
        <v>240</v>
      </c>
      <c r="C59" s="84">
        <v>10</v>
      </c>
      <c r="D59" s="123">
        <v>0.004137775576571462</v>
      </c>
      <c r="E59" s="123">
        <v>1.6008005574383688</v>
      </c>
      <c r="F59" s="84" t="s">
        <v>2903</v>
      </c>
      <c r="G59" s="84" t="b">
        <v>0</v>
      </c>
      <c r="H59" s="84" t="b">
        <v>0</v>
      </c>
      <c r="I59" s="84" t="b">
        <v>0</v>
      </c>
      <c r="J59" s="84" t="b">
        <v>0</v>
      </c>
      <c r="K59" s="84" t="b">
        <v>0</v>
      </c>
      <c r="L59" s="84" t="b">
        <v>0</v>
      </c>
    </row>
    <row r="60" spans="1:12" ht="15">
      <c r="A60" s="84" t="s">
        <v>240</v>
      </c>
      <c r="B60" s="84" t="s">
        <v>301</v>
      </c>
      <c r="C60" s="84">
        <v>10</v>
      </c>
      <c r="D60" s="123">
        <v>0.004137775576571462</v>
      </c>
      <c r="E60" s="123">
        <v>2.169002281505364</v>
      </c>
      <c r="F60" s="84" t="s">
        <v>2903</v>
      </c>
      <c r="G60" s="84" t="b">
        <v>0</v>
      </c>
      <c r="H60" s="84" t="b">
        <v>0</v>
      </c>
      <c r="I60" s="84" t="b">
        <v>0</v>
      </c>
      <c r="J60" s="84" t="b">
        <v>0</v>
      </c>
      <c r="K60" s="84" t="b">
        <v>0</v>
      </c>
      <c r="L60" s="84" t="b">
        <v>0</v>
      </c>
    </row>
    <row r="61" spans="1:12" ht="15">
      <c r="A61" s="84" t="s">
        <v>241</v>
      </c>
      <c r="B61" s="84" t="s">
        <v>261</v>
      </c>
      <c r="C61" s="84">
        <v>10</v>
      </c>
      <c r="D61" s="123">
        <v>0.004137775576571462</v>
      </c>
      <c r="E61" s="123">
        <v>1.8438386061246632</v>
      </c>
      <c r="F61" s="84" t="s">
        <v>2903</v>
      </c>
      <c r="G61" s="84" t="b">
        <v>0</v>
      </c>
      <c r="H61" s="84" t="b">
        <v>0</v>
      </c>
      <c r="I61" s="84" t="b">
        <v>0</v>
      </c>
      <c r="J61" s="84" t="b">
        <v>0</v>
      </c>
      <c r="K61" s="84" t="b">
        <v>0</v>
      </c>
      <c r="L61" s="84" t="b">
        <v>0</v>
      </c>
    </row>
    <row r="62" spans="1:12" ht="15">
      <c r="A62" s="84" t="s">
        <v>2253</v>
      </c>
      <c r="B62" s="84" t="s">
        <v>2596</v>
      </c>
      <c r="C62" s="84">
        <v>10</v>
      </c>
      <c r="D62" s="123">
        <v>0.004137775576571462</v>
      </c>
      <c r="E62" s="123">
        <v>1.6850416022553958</v>
      </c>
      <c r="F62" s="84" t="s">
        <v>2903</v>
      </c>
      <c r="G62" s="84" t="b">
        <v>0</v>
      </c>
      <c r="H62" s="84" t="b">
        <v>0</v>
      </c>
      <c r="I62" s="84" t="b">
        <v>0</v>
      </c>
      <c r="J62" s="84" t="b">
        <v>0</v>
      </c>
      <c r="K62" s="84" t="b">
        <v>0</v>
      </c>
      <c r="L62" s="84" t="b">
        <v>0</v>
      </c>
    </row>
    <row r="63" spans="1:12" ht="15">
      <c r="A63" s="84" t="s">
        <v>2596</v>
      </c>
      <c r="B63" s="84" t="s">
        <v>2273</v>
      </c>
      <c r="C63" s="84">
        <v>10</v>
      </c>
      <c r="D63" s="123">
        <v>0.004137775576571462</v>
      </c>
      <c r="E63" s="123">
        <v>2.028823578340327</v>
      </c>
      <c r="F63" s="84" t="s">
        <v>2903</v>
      </c>
      <c r="G63" s="84" t="b">
        <v>0</v>
      </c>
      <c r="H63" s="84" t="b">
        <v>0</v>
      </c>
      <c r="I63" s="84" t="b">
        <v>0</v>
      </c>
      <c r="J63" s="84" t="b">
        <v>0</v>
      </c>
      <c r="K63" s="84" t="b">
        <v>0</v>
      </c>
      <c r="L63" s="84" t="b">
        <v>0</v>
      </c>
    </row>
    <row r="64" spans="1:12" ht="15">
      <c r="A64" s="84" t="s">
        <v>2273</v>
      </c>
      <c r="B64" s="84" t="s">
        <v>2267</v>
      </c>
      <c r="C64" s="84">
        <v>10</v>
      </c>
      <c r="D64" s="123">
        <v>0.004137775576571462</v>
      </c>
      <c r="E64" s="123">
        <v>1.4490399817235167</v>
      </c>
      <c r="F64" s="84" t="s">
        <v>2903</v>
      </c>
      <c r="G64" s="84" t="b">
        <v>0</v>
      </c>
      <c r="H64" s="84" t="b">
        <v>0</v>
      </c>
      <c r="I64" s="84" t="b">
        <v>0</v>
      </c>
      <c r="J64" s="84" t="b">
        <v>0</v>
      </c>
      <c r="K64" s="84" t="b">
        <v>0</v>
      </c>
      <c r="L64" s="84" t="b">
        <v>0</v>
      </c>
    </row>
    <row r="65" spans="1:12" ht="15">
      <c r="A65" s="84" t="s">
        <v>2267</v>
      </c>
      <c r="B65" s="84" t="s">
        <v>2597</v>
      </c>
      <c r="C65" s="84">
        <v>10</v>
      </c>
      <c r="D65" s="123">
        <v>0.004137775576571462</v>
      </c>
      <c r="E65" s="123">
        <v>1.911437979622473</v>
      </c>
      <c r="F65" s="84" t="s">
        <v>2903</v>
      </c>
      <c r="G65" s="84" t="b">
        <v>0</v>
      </c>
      <c r="H65" s="84" t="b">
        <v>0</v>
      </c>
      <c r="I65" s="84" t="b">
        <v>0</v>
      </c>
      <c r="J65" s="84" t="b">
        <v>0</v>
      </c>
      <c r="K65" s="84" t="b">
        <v>0</v>
      </c>
      <c r="L65" s="84" t="b">
        <v>0</v>
      </c>
    </row>
    <row r="66" spans="1:12" ht="15">
      <c r="A66" s="84" t="s">
        <v>2597</v>
      </c>
      <c r="B66" s="84" t="s">
        <v>2573</v>
      </c>
      <c r="C66" s="84">
        <v>10</v>
      </c>
      <c r="D66" s="123">
        <v>0.004137775576571462</v>
      </c>
      <c r="E66" s="123">
        <v>2.345093540561045</v>
      </c>
      <c r="F66" s="84" t="s">
        <v>2903</v>
      </c>
      <c r="G66" s="84" t="b">
        <v>0</v>
      </c>
      <c r="H66" s="84" t="b">
        <v>0</v>
      </c>
      <c r="I66" s="84" t="b">
        <v>0</v>
      </c>
      <c r="J66" s="84" t="b">
        <v>0</v>
      </c>
      <c r="K66" s="84" t="b">
        <v>0</v>
      </c>
      <c r="L66" s="84" t="b">
        <v>0</v>
      </c>
    </row>
    <row r="67" spans="1:12" ht="15">
      <c r="A67" s="84" t="s">
        <v>2571</v>
      </c>
      <c r="B67" s="84" t="s">
        <v>241</v>
      </c>
      <c r="C67" s="84">
        <v>10</v>
      </c>
      <c r="D67" s="123">
        <v>0.004137775576571462</v>
      </c>
      <c r="E67" s="123">
        <v>1.6430324592478842</v>
      </c>
      <c r="F67" s="84" t="s">
        <v>2903</v>
      </c>
      <c r="G67" s="84" t="b">
        <v>0</v>
      </c>
      <c r="H67" s="84" t="b">
        <v>0</v>
      </c>
      <c r="I67" s="84" t="b">
        <v>0</v>
      </c>
      <c r="J67" s="84" t="b">
        <v>0</v>
      </c>
      <c r="K67" s="84" t="b">
        <v>0</v>
      </c>
      <c r="L67" s="84" t="b">
        <v>0</v>
      </c>
    </row>
    <row r="68" spans="1:12" ht="15">
      <c r="A68" s="84" t="s">
        <v>2564</v>
      </c>
      <c r="B68" s="84" t="s">
        <v>2267</v>
      </c>
      <c r="C68" s="84">
        <v>10</v>
      </c>
      <c r="D68" s="123">
        <v>0.004137775576571462</v>
      </c>
      <c r="E68" s="123">
        <v>1.6326843786696439</v>
      </c>
      <c r="F68" s="84" t="s">
        <v>2903</v>
      </c>
      <c r="G68" s="84" t="b">
        <v>0</v>
      </c>
      <c r="H68" s="84" t="b">
        <v>0</v>
      </c>
      <c r="I68" s="84" t="b">
        <v>0</v>
      </c>
      <c r="J68" s="84" t="b">
        <v>0</v>
      </c>
      <c r="K68" s="84" t="b">
        <v>0</v>
      </c>
      <c r="L68" s="84" t="b">
        <v>0</v>
      </c>
    </row>
    <row r="69" spans="1:12" ht="15">
      <c r="A69" s="84" t="s">
        <v>259</v>
      </c>
      <c r="B69" s="84" t="s">
        <v>2276</v>
      </c>
      <c r="C69" s="84">
        <v>10</v>
      </c>
      <c r="D69" s="123">
        <v>0.004137775576571462</v>
      </c>
      <c r="E69" s="123">
        <v>1.3628223075214767</v>
      </c>
      <c r="F69" s="84" t="s">
        <v>2903</v>
      </c>
      <c r="G69" s="84" t="b">
        <v>0</v>
      </c>
      <c r="H69" s="84" t="b">
        <v>0</v>
      </c>
      <c r="I69" s="84" t="b">
        <v>0</v>
      </c>
      <c r="J69" s="84" t="b">
        <v>0</v>
      </c>
      <c r="K69" s="84" t="b">
        <v>0</v>
      </c>
      <c r="L69" s="84" t="b">
        <v>0</v>
      </c>
    </row>
    <row r="70" spans="1:12" ht="15">
      <c r="A70" s="84" t="s">
        <v>251</v>
      </c>
      <c r="B70" s="84" t="s">
        <v>250</v>
      </c>
      <c r="C70" s="84">
        <v>10</v>
      </c>
      <c r="D70" s="123">
        <v>0.004137775576571462</v>
      </c>
      <c r="E70" s="123">
        <v>2.491221576239283</v>
      </c>
      <c r="F70" s="84" t="s">
        <v>2903</v>
      </c>
      <c r="G70" s="84" t="b">
        <v>0</v>
      </c>
      <c r="H70" s="84" t="b">
        <v>0</v>
      </c>
      <c r="I70" s="84" t="b">
        <v>0</v>
      </c>
      <c r="J70" s="84" t="b">
        <v>0</v>
      </c>
      <c r="K70" s="84" t="b">
        <v>0</v>
      </c>
      <c r="L70" s="84" t="b">
        <v>0</v>
      </c>
    </row>
    <row r="71" spans="1:12" ht="15">
      <c r="A71" s="84" t="s">
        <v>250</v>
      </c>
      <c r="B71" s="84" t="s">
        <v>2586</v>
      </c>
      <c r="C71" s="84">
        <v>10</v>
      </c>
      <c r="D71" s="123">
        <v>0.004137775576571462</v>
      </c>
      <c r="E71" s="123">
        <v>2.412040330191658</v>
      </c>
      <c r="F71" s="84" t="s">
        <v>2903</v>
      </c>
      <c r="G71" s="84" t="b">
        <v>0</v>
      </c>
      <c r="H71" s="84" t="b">
        <v>0</v>
      </c>
      <c r="I71" s="84" t="b">
        <v>0</v>
      </c>
      <c r="J71" s="84" t="b">
        <v>0</v>
      </c>
      <c r="K71" s="84" t="b">
        <v>0</v>
      </c>
      <c r="L71" s="84" t="b">
        <v>0</v>
      </c>
    </row>
    <row r="72" spans="1:12" ht="15">
      <c r="A72" s="84" t="s">
        <v>2586</v>
      </c>
      <c r="B72" s="84" t="s">
        <v>2262</v>
      </c>
      <c r="C72" s="84">
        <v>10</v>
      </c>
      <c r="D72" s="123">
        <v>0.004137775576571462</v>
      </c>
      <c r="E72" s="123">
        <v>1.99706698222084</v>
      </c>
      <c r="F72" s="84" t="s">
        <v>2903</v>
      </c>
      <c r="G72" s="84" t="b">
        <v>0</v>
      </c>
      <c r="H72" s="84" t="b">
        <v>0</v>
      </c>
      <c r="I72" s="84" t="b">
        <v>0</v>
      </c>
      <c r="J72" s="84" t="b">
        <v>0</v>
      </c>
      <c r="K72" s="84" t="b">
        <v>0</v>
      </c>
      <c r="L72" s="84" t="b">
        <v>0</v>
      </c>
    </row>
    <row r="73" spans="1:12" ht="15">
      <c r="A73" s="84" t="s">
        <v>2262</v>
      </c>
      <c r="B73" s="84" t="s">
        <v>2601</v>
      </c>
      <c r="C73" s="84">
        <v>10</v>
      </c>
      <c r="D73" s="123">
        <v>0.004137775576571462</v>
      </c>
      <c r="E73" s="123">
        <v>2.076248228268465</v>
      </c>
      <c r="F73" s="84" t="s">
        <v>2903</v>
      </c>
      <c r="G73" s="84" t="b">
        <v>0</v>
      </c>
      <c r="H73" s="84" t="b">
        <v>0</v>
      </c>
      <c r="I73" s="84" t="b">
        <v>0</v>
      </c>
      <c r="J73" s="84" t="b">
        <v>0</v>
      </c>
      <c r="K73" s="84" t="b">
        <v>0</v>
      </c>
      <c r="L73" s="84" t="b">
        <v>0</v>
      </c>
    </row>
    <row r="74" spans="1:12" ht="15">
      <c r="A74" s="84" t="s">
        <v>2601</v>
      </c>
      <c r="B74" s="84" t="s">
        <v>2602</v>
      </c>
      <c r="C74" s="84">
        <v>10</v>
      </c>
      <c r="D74" s="123">
        <v>0.004137775576571462</v>
      </c>
      <c r="E74" s="123">
        <v>2.491221576239283</v>
      </c>
      <c r="F74" s="84" t="s">
        <v>2903</v>
      </c>
      <c r="G74" s="84" t="b">
        <v>0</v>
      </c>
      <c r="H74" s="84" t="b">
        <v>0</v>
      </c>
      <c r="I74" s="84" t="b">
        <v>0</v>
      </c>
      <c r="J74" s="84" t="b">
        <v>0</v>
      </c>
      <c r="K74" s="84" t="b">
        <v>0</v>
      </c>
      <c r="L74" s="84" t="b">
        <v>0</v>
      </c>
    </row>
    <row r="75" spans="1:12" ht="15">
      <c r="A75" s="84" t="s">
        <v>2602</v>
      </c>
      <c r="B75" s="84" t="s">
        <v>2603</v>
      </c>
      <c r="C75" s="84">
        <v>10</v>
      </c>
      <c r="D75" s="123">
        <v>0.004137775576571462</v>
      </c>
      <c r="E75" s="123">
        <v>2.491221576239283</v>
      </c>
      <c r="F75" s="84" t="s">
        <v>2903</v>
      </c>
      <c r="G75" s="84" t="b">
        <v>0</v>
      </c>
      <c r="H75" s="84" t="b">
        <v>0</v>
      </c>
      <c r="I75" s="84" t="b">
        <v>0</v>
      </c>
      <c r="J75" s="84" t="b">
        <v>0</v>
      </c>
      <c r="K75" s="84" t="b">
        <v>0</v>
      </c>
      <c r="L75" s="84" t="b">
        <v>0</v>
      </c>
    </row>
    <row r="76" spans="1:12" ht="15">
      <c r="A76" s="84" t="s">
        <v>2603</v>
      </c>
      <c r="B76" s="84" t="s">
        <v>2264</v>
      </c>
      <c r="C76" s="84">
        <v>10</v>
      </c>
      <c r="D76" s="123">
        <v>0.004137775576571462</v>
      </c>
      <c r="E76" s="123">
        <v>1.9998598824050104</v>
      </c>
      <c r="F76" s="84" t="s">
        <v>2903</v>
      </c>
      <c r="G76" s="84" t="b">
        <v>0</v>
      </c>
      <c r="H76" s="84" t="b">
        <v>0</v>
      </c>
      <c r="I76" s="84" t="b">
        <v>0</v>
      </c>
      <c r="J76" s="84" t="b">
        <v>0</v>
      </c>
      <c r="K76" s="84" t="b">
        <v>0</v>
      </c>
      <c r="L76" s="84" t="b">
        <v>0</v>
      </c>
    </row>
    <row r="77" spans="1:12" ht="15">
      <c r="A77" s="84" t="s">
        <v>2264</v>
      </c>
      <c r="B77" s="84" t="s">
        <v>2604</v>
      </c>
      <c r="C77" s="84">
        <v>10</v>
      </c>
      <c r="D77" s="123">
        <v>0.004137775576571462</v>
      </c>
      <c r="E77" s="123">
        <v>1.9998598824050104</v>
      </c>
      <c r="F77" s="84" t="s">
        <v>2903</v>
      </c>
      <c r="G77" s="84" t="b">
        <v>0</v>
      </c>
      <c r="H77" s="84" t="b">
        <v>0</v>
      </c>
      <c r="I77" s="84" t="b">
        <v>0</v>
      </c>
      <c r="J77" s="84" t="b">
        <v>0</v>
      </c>
      <c r="K77" s="84" t="b">
        <v>0</v>
      </c>
      <c r="L77" s="84" t="b">
        <v>0</v>
      </c>
    </row>
    <row r="78" spans="1:12" ht="15">
      <c r="A78" s="84" t="s">
        <v>2604</v>
      </c>
      <c r="B78" s="84" t="s">
        <v>2251</v>
      </c>
      <c r="C78" s="84">
        <v>10</v>
      </c>
      <c r="D78" s="123">
        <v>0.004137775576571462</v>
      </c>
      <c r="E78" s="123">
        <v>1.6278987161188272</v>
      </c>
      <c r="F78" s="84" t="s">
        <v>2903</v>
      </c>
      <c r="G78" s="84" t="b">
        <v>0</v>
      </c>
      <c r="H78" s="84" t="b">
        <v>0</v>
      </c>
      <c r="I78" s="84" t="b">
        <v>0</v>
      </c>
      <c r="J78" s="84" t="b">
        <v>0</v>
      </c>
      <c r="K78" s="84" t="b">
        <v>0</v>
      </c>
      <c r="L78" s="84" t="b">
        <v>0</v>
      </c>
    </row>
    <row r="79" spans="1:12" ht="15">
      <c r="A79" s="84" t="s">
        <v>2605</v>
      </c>
      <c r="B79" s="84" t="s">
        <v>2606</v>
      </c>
      <c r="C79" s="84">
        <v>9</v>
      </c>
      <c r="D79" s="123">
        <v>0.0038472966461736207</v>
      </c>
      <c r="E79" s="123">
        <v>2.536979066799958</v>
      </c>
      <c r="F79" s="84" t="s">
        <v>2903</v>
      </c>
      <c r="G79" s="84" t="b">
        <v>0</v>
      </c>
      <c r="H79" s="84" t="b">
        <v>0</v>
      </c>
      <c r="I79" s="84" t="b">
        <v>0</v>
      </c>
      <c r="J79" s="84" t="b">
        <v>0</v>
      </c>
      <c r="K79" s="84" t="b">
        <v>0</v>
      </c>
      <c r="L79" s="84" t="b">
        <v>0</v>
      </c>
    </row>
    <row r="80" spans="1:12" ht="15">
      <c r="A80" s="84" t="s">
        <v>2258</v>
      </c>
      <c r="B80" s="84" t="s">
        <v>330</v>
      </c>
      <c r="C80" s="84">
        <v>9</v>
      </c>
      <c r="D80" s="123">
        <v>0.0038472966461736207</v>
      </c>
      <c r="E80" s="123">
        <v>2.0093014386378516</v>
      </c>
      <c r="F80" s="84" t="s">
        <v>2903</v>
      </c>
      <c r="G80" s="84" t="b">
        <v>0</v>
      </c>
      <c r="H80" s="84" t="b">
        <v>0</v>
      </c>
      <c r="I80" s="84" t="b">
        <v>0</v>
      </c>
      <c r="J80" s="84" t="b">
        <v>0</v>
      </c>
      <c r="K80" s="84" t="b">
        <v>0</v>
      </c>
      <c r="L80" s="84" t="b">
        <v>0</v>
      </c>
    </row>
    <row r="81" spans="1:12" ht="15">
      <c r="A81" s="84" t="s">
        <v>330</v>
      </c>
      <c r="B81" s="84" t="s">
        <v>2250</v>
      </c>
      <c r="C81" s="84">
        <v>9</v>
      </c>
      <c r="D81" s="123">
        <v>0.0038472966461736207</v>
      </c>
      <c r="E81" s="123">
        <v>1.1736224791421088</v>
      </c>
      <c r="F81" s="84" t="s">
        <v>2903</v>
      </c>
      <c r="G81" s="84" t="b">
        <v>0</v>
      </c>
      <c r="H81" s="84" t="b">
        <v>0</v>
      </c>
      <c r="I81" s="84" t="b">
        <v>0</v>
      </c>
      <c r="J81" s="84" t="b">
        <v>0</v>
      </c>
      <c r="K81" s="84" t="b">
        <v>0</v>
      </c>
      <c r="L81" s="84" t="b">
        <v>0</v>
      </c>
    </row>
    <row r="82" spans="1:12" ht="15">
      <c r="A82" s="84" t="s">
        <v>2562</v>
      </c>
      <c r="B82" s="84" t="s">
        <v>2258</v>
      </c>
      <c r="C82" s="84">
        <v>9</v>
      </c>
      <c r="D82" s="123">
        <v>0.0038472966461736207</v>
      </c>
      <c r="E82" s="123">
        <v>1.7353467205667916</v>
      </c>
      <c r="F82" s="84" t="s">
        <v>2903</v>
      </c>
      <c r="G82" s="84" t="b">
        <v>0</v>
      </c>
      <c r="H82" s="84" t="b">
        <v>0</v>
      </c>
      <c r="I82" s="84" t="b">
        <v>0</v>
      </c>
      <c r="J82" s="84" t="b">
        <v>0</v>
      </c>
      <c r="K82" s="84" t="b">
        <v>0</v>
      </c>
      <c r="L82" s="84" t="b">
        <v>0</v>
      </c>
    </row>
    <row r="83" spans="1:12" ht="15">
      <c r="A83" s="84" t="s">
        <v>2568</v>
      </c>
      <c r="B83" s="84" t="s">
        <v>2610</v>
      </c>
      <c r="C83" s="84">
        <v>9</v>
      </c>
      <c r="D83" s="123">
        <v>0.0038472966461736207</v>
      </c>
      <c r="E83" s="123">
        <v>2.412040330191658</v>
      </c>
      <c r="F83" s="84" t="s">
        <v>2903</v>
      </c>
      <c r="G83" s="84" t="b">
        <v>0</v>
      </c>
      <c r="H83" s="84" t="b">
        <v>0</v>
      </c>
      <c r="I83" s="84" t="b">
        <v>0</v>
      </c>
      <c r="J83" s="84" t="b">
        <v>0</v>
      </c>
      <c r="K83" s="84" t="b">
        <v>0</v>
      </c>
      <c r="L83" s="84" t="b">
        <v>0</v>
      </c>
    </row>
    <row r="84" spans="1:12" ht="15">
      <c r="A84" s="84" t="s">
        <v>2610</v>
      </c>
      <c r="B84" s="84" t="s">
        <v>2611</v>
      </c>
      <c r="C84" s="84">
        <v>9</v>
      </c>
      <c r="D84" s="123">
        <v>0.0038472966461736207</v>
      </c>
      <c r="E84" s="123">
        <v>2.536979066799958</v>
      </c>
      <c r="F84" s="84" t="s">
        <v>2903</v>
      </c>
      <c r="G84" s="84" t="b">
        <v>0</v>
      </c>
      <c r="H84" s="84" t="b">
        <v>0</v>
      </c>
      <c r="I84" s="84" t="b">
        <v>0</v>
      </c>
      <c r="J84" s="84" t="b">
        <v>0</v>
      </c>
      <c r="K84" s="84" t="b">
        <v>0</v>
      </c>
      <c r="L84" s="84" t="b">
        <v>0</v>
      </c>
    </row>
    <row r="85" spans="1:12" ht="15">
      <c r="A85" s="84" t="s">
        <v>2611</v>
      </c>
      <c r="B85" s="84" t="s">
        <v>2250</v>
      </c>
      <c r="C85" s="84">
        <v>9</v>
      </c>
      <c r="D85" s="123">
        <v>0.0038472966461736207</v>
      </c>
      <c r="E85" s="123">
        <v>1.2607726548610092</v>
      </c>
      <c r="F85" s="84" t="s">
        <v>2903</v>
      </c>
      <c r="G85" s="84" t="b">
        <v>0</v>
      </c>
      <c r="H85" s="84" t="b">
        <v>0</v>
      </c>
      <c r="I85" s="84" t="b">
        <v>0</v>
      </c>
      <c r="J85" s="84" t="b">
        <v>0</v>
      </c>
      <c r="K85" s="84" t="b">
        <v>0</v>
      </c>
      <c r="L85" s="84" t="b">
        <v>0</v>
      </c>
    </row>
    <row r="86" spans="1:12" ht="15">
      <c r="A86" s="84" t="s">
        <v>2257</v>
      </c>
      <c r="B86" s="84" t="s">
        <v>2612</v>
      </c>
      <c r="C86" s="84">
        <v>9</v>
      </c>
      <c r="D86" s="123">
        <v>0.0038472966461736207</v>
      </c>
      <c r="E86" s="123">
        <v>1.8891615849113206</v>
      </c>
      <c r="F86" s="84" t="s">
        <v>2903</v>
      </c>
      <c r="G86" s="84" t="b">
        <v>0</v>
      </c>
      <c r="H86" s="84" t="b">
        <v>0</v>
      </c>
      <c r="I86" s="84" t="b">
        <v>0</v>
      </c>
      <c r="J86" s="84" t="b">
        <v>0</v>
      </c>
      <c r="K86" s="84" t="b">
        <v>0</v>
      </c>
      <c r="L86" s="84" t="b">
        <v>0</v>
      </c>
    </row>
    <row r="87" spans="1:12" ht="15">
      <c r="A87" s="84" t="s">
        <v>241</v>
      </c>
      <c r="B87" s="84" t="s">
        <v>269</v>
      </c>
      <c r="C87" s="84">
        <v>9</v>
      </c>
      <c r="D87" s="123">
        <v>0.0038472966461736207</v>
      </c>
      <c r="E87" s="123">
        <v>1.9230198521722879</v>
      </c>
      <c r="F87" s="84" t="s">
        <v>2903</v>
      </c>
      <c r="G87" s="84" t="b">
        <v>0</v>
      </c>
      <c r="H87" s="84" t="b">
        <v>0</v>
      </c>
      <c r="I87" s="84" t="b">
        <v>0</v>
      </c>
      <c r="J87" s="84" t="b">
        <v>0</v>
      </c>
      <c r="K87" s="84" t="b">
        <v>0</v>
      </c>
      <c r="L87" s="84" t="b">
        <v>0</v>
      </c>
    </row>
    <row r="88" spans="1:12" ht="15">
      <c r="A88" s="84" t="s">
        <v>2275</v>
      </c>
      <c r="B88" s="84" t="s">
        <v>2280</v>
      </c>
      <c r="C88" s="84">
        <v>8</v>
      </c>
      <c r="D88" s="123">
        <v>0.003542340252893233</v>
      </c>
      <c r="E88" s="123">
        <v>1.9727076363613956</v>
      </c>
      <c r="F88" s="84" t="s">
        <v>2903</v>
      </c>
      <c r="G88" s="84" t="b">
        <v>0</v>
      </c>
      <c r="H88" s="84" t="b">
        <v>0</v>
      </c>
      <c r="I88" s="84" t="b">
        <v>0</v>
      </c>
      <c r="J88" s="84" t="b">
        <v>0</v>
      </c>
      <c r="K88" s="84" t="b">
        <v>0</v>
      </c>
      <c r="L88" s="84" t="b">
        <v>0</v>
      </c>
    </row>
    <row r="89" spans="1:12" ht="15">
      <c r="A89" s="84" t="s">
        <v>2280</v>
      </c>
      <c r="B89" s="84" t="s">
        <v>2275</v>
      </c>
      <c r="C89" s="84">
        <v>8</v>
      </c>
      <c r="D89" s="123">
        <v>0.003542340252893233</v>
      </c>
      <c r="E89" s="123">
        <v>1.9727076363613956</v>
      </c>
      <c r="F89" s="84" t="s">
        <v>2903</v>
      </c>
      <c r="G89" s="84" t="b">
        <v>0</v>
      </c>
      <c r="H89" s="84" t="b">
        <v>0</v>
      </c>
      <c r="I89" s="84" t="b">
        <v>0</v>
      </c>
      <c r="J89" s="84" t="b">
        <v>0</v>
      </c>
      <c r="K89" s="84" t="b">
        <v>0</v>
      </c>
      <c r="L89" s="84" t="b">
        <v>0</v>
      </c>
    </row>
    <row r="90" spans="1:12" ht="15">
      <c r="A90" s="84" t="s">
        <v>2275</v>
      </c>
      <c r="B90" s="84" t="s">
        <v>2281</v>
      </c>
      <c r="C90" s="84">
        <v>8</v>
      </c>
      <c r="D90" s="123">
        <v>0.003542340252893233</v>
      </c>
      <c r="E90" s="123">
        <v>2.111010334527677</v>
      </c>
      <c r="F90" s="84" t="s">
        <v>2903</v>
      </c>
      <c r="G90" s="84" t="b">
        <v>0</v>
      </c>
      <c r="H90" s="84" t="b">
        <v>0</v>
      </c>
      <c r="I90" s="84" t="b">
        <v>0</v>
      </c>
      <c r="J90" s="84" t="b">
        <v>0</v>
      </c>
      <c r="K90" s="84" t="b">
        <v>0</v>
      </c>
      <c r="L90" s="84" t="b">
        <v>0</v>
      </c>
    </row>
    <row r="91" spans="1:12" ht="15">
      <c r="A91" s="84" t="s">
        <v>2281</v>
      </c>
      <c r="B91" s="84" t="s">
        <v>2581</v>
      </c>
      <c r="C91" s="84">
        <v>8</v>
      </c>
      <c r="D91" s="123">
        <v>0.003542340252893233</v>
      </c>
      <c r="E91" s="123">
        <v>2.3772782239324464</v>
      </c>
      <c r="F91" s="84" t="s">
        <v>2903</v>
      </c>
      <c r="G91" s="84" t="b">
        <v>0</v>
      </c>
      <c r="H91" s="84" t="b">
        <v>0</v>
      </c>
      <c r="I91" s="84" t="b">
        <v>0</v>
      </c>
      <c r="J91" s="84" t="b">
        <v>0</v>
      </c>
      <c r="K91" s="84" t="b">
        <v>0</v>
      </c>
      <c r="L91" s="84" t="b">
        <v>0</v>
      </c>
    </row>
    <row r="92" spans="1:12" ht="15">
      <c r="A92" s="84" t="s">
        <v>2581</v>
      </c>
      <c r="B92" s="84" t="s">
        <v>2605</v>
      </c>
      <c r="C92" s="84">
        <v>8</v>
      </c>
      <c r="D92" s="123">
        <v>0.003542340252893233</v>
      </c>
      <c r="E92" s="123">
        <v>2.326125701485065</v>
      </c>
      <c r="F92" s="84" t="s">
        <v>2903</v>
      </c>
      <c r="G92" s="84" t="b">
        <v>0</v>
      </c>
      <c r="H92" s="84" t="b">
        <v>0</v>
      </c>
      <c r="I92" s="84" t="b">
        <v>0</v>
      </c>
      <c r="J92" s="84" t="b">
        <v>0</v>
      </c>
      <c r="K92" s="84" t="b">
        <v>0</v>
      </c>
      <c r="L92" s="84" t="b">
        <v>0</v>
      </c>
    </row>
    <row r="93" spans="1:12" ht="15">
      <c r="A93" s="84" t="s">
        <v>2606</v>
      </c>
      <c r="B93" s="84" t="s">
        <v>2258</v>
      </c>
      <c r="C93" s="84">
        <v>8</v>
      </c>
      <c r="D93" s="123">
        <v>0.003542340252893233</v>
      </c>
      <c r="E93" s="123">
        <v>2.0087052896329145</v>
      </c>
      <c r="F93" s="84" t="s">
        <v>2903</v>
      </c>
      <c r="G93" s="84" t="b">
        <v>0</v>
      </c>
      <c r="H93" s="84" t="b">
        <v>0</v>
      </c>
      <c r="I93" s="84" t="b">
        <v>0</v>
      </c>
      <c r="J93" s="84" t="b">
        <v>0</v>
      </c>
      <c r="K93" s="84" t="b">
        <v>0</v>
      </c>
      <c r="L93" s="84" t="b">
        <v>0</v>
      </c>
    </row>
    <row r="94" spans="1:12" ht="15">
      <c r="A94" s="84" t="s">
        <v>2272</v>
      </c>
      <c r="B94" s="84" t="s">
        <v>263</v>
      </c>
      <c r="C94" s="84">
        <v>8</v>
      </c>
      <c r="D94" s="123">
        <v>0.003542340252893233</v>
      </c>
      <c r="E94" s="123">
        <v>1.9998598824050104</v>
      </c>
      <c r="F94" s="84" t="s">
        <v>2903</v>
      </c>
      <c r="G94" s="84" t="b">
        <v>0</v>
      </c>
      <c r="H94" s="84" t="b">
        <v>0</v>
      </c>
      <c r="I94" s="84" t="b">
        <v>0</v>
      </c>
      <c r="J94" s="84" t="b">
        <v>0</v>
      </c>
      <c r="K94" s="84" t="b">
        <v>0</v>
      </c>
      <c r="L94" s="84" t="b">
        <v>0</v>
      </c>
    </row>
    <row r="95" spans="1:12" ht="15">
      <c r="A95" s="84" t="s">
        <v>263</v>
      </c>
      <c r="B95" s="84" t="s">
        <v>244</v>
      </c>
      <c r="C95" s="84">
        <v>8</v>
      </c>
      <c r="D95" s="123">
        <v>0.003542340252893233</v>
      </c>
      <c r="E95" s="123">
        <v>2.5881315892473395</v>
      </c>
      <c r="F95" s="84" t="s">
        <v>2903</v>
      </c>
      <c r="G95" s="84" t="b">
        <v>0</v>
      </c>
      <c r="H95" s="84" t="b">
        <v>0</v>
      </c>
      <c r="I95" s="84" t="b">
        <v>0</v>
      </c>
      <c r="J95" s="84" t="b">
        <v>0</v>
      </c>
      <c r="K95" s="84" t="b">
        <v>0</v>
      </c>
      <c r="L95" s="84" t="b">
        <v>0</v>
      </c>
    </row>
    <row r="96" spans="1:12" ht="15">
      <c r="A96" s="84" t="s">
        <v>244</v>
      </c>
      <c r="B96" s="84" t="s">
        <v>243</v>
      </c>
      <c r="C96" s="84">
        <v>8</v>
      </c>
      <c r="D96" s="123">
        <v>0.003542340252893233</v>
      </c>
      <c r="E96" s="123">
        <v>2.491221576239283</v>
      </c>
      <c r="F96" s="84" t="s">
        <v>2903</v>
      </c>
      <c r="G96" s="84" t="b">
        <v>0</v>
      </c>
      <c r="H96" s="84" t="b">
        <v>0</v>
      </c>
      <c r="I96" s="84" t="b">
        <v>0</v>
      </c>
      <c r="J96" s="84" t="b">
        <v>0</v>
      </c>
      <c r="K96" s="84" t="b">
        <v>0</v>
      </c>
      <c r="L96" s="84" t="b">
        <v>0</v>
      </c>
    </row>
    <row r="97" spans="1:12" ht="15">
      <c r="A97" s="84" t="s">
        <v>243</v>
      </c>
      <c r="B97" s="84" t="s">
        <v>264</v>
      </c>
      <c r="C97" s="84">
        <v>8</v>
      </c>
      <c r="D97" s="123">
        <v>0.003542340252893233</v>
      </c>
      <c r="E97" s="123">
        <v>2.491221576239283</v>
      </c>
      <c r="F97" s="84" t="s">
        <v>2903</v>
      </c>
      <c r="G97" s="84" t="b">
        <v>0</v>
      </c>
      <c r="H97" s="84" t="b">
        <v>0</v>
      </c>
      <c r="I97" s="84" t="b">
        <v>0</v>
      </c>
      <c r="J97" s="84" t="b">
        <v>0</v>
      </c>
      <c r="K97" s="84" t="b">
        <v>0</v>
      </c>
      <c r="L97" s="84" t="b">
        <v>0</v>
      </c>
    </row>
    <row r="98" spans="1:12" ht="15">
      <c r="A98" s="84" t="s">
        <v>264</v>
      </c>
      <c r="B98" s="84" t="s">
        <v>241</v>
      </c>
      <c r="C98" s="84">
        <v>8</v>
      </c>
      <c r="D98" s="123">
        <v>0.003542340252893233</v>
      </c>
      <c r="E98" s="123">
        <v>1.8191237183035656</v>
      </c>
      <c r="F98" s="84" t="s">
        <v>2903</v>
      </c>
      <c r="G98" s="84" t="b">
        <v>0</v>
      </c>
      <c r="H98" s="84" t="b">
        <v>0</v>
      </c>
      <c r="I98" s="84" t="b">
        <v>0</v>
      </c>
      <c r="J98" s="84" t="b">
        <v>0</v>
      </c>
      <c r="K98" s="84" t="b">
        <v>0</v>
      </c>
      <c r="L98" s="84" t="b">
        <v>0</v>
      </c>
    </row>
    <row r="99" spans="1:12" ht="15">
      <c r="A99" s="84" t="s">
        <v>2583</v>
      </c>
      <c r="B99" s="84" t="s">
        <v>2589</v>
      </c>
      <c r="C99" s="84">
        <v>8</v>
      </c>
      <c r="D99" s="123">
        <v>0.003542340252893233</v>
      </c>
      <c r="E99" s="123">
        <v>2.2737376320253766</v>
      </c>
      <c r="F99" s="84" t="s">
        <v>2903</v>
      </c>
      <c r="G99" s="84" t="b">
        <v>0</v>
      </c>
      <c r="H99" s="84" t="b">
        <v>0</v>
      </c>
      <c r="I99" s="84" t="b">
        <v>0</v>
      </c>
      <c r="J99" s="84" t="b">
        <v>0</v>
      </c>
      <c r="K99" s="84" t="b">
        <v>0</v>
      </c>
      <c r="L99" s="84" t="b">
        <v>0</v>
      </c>
    </row>
    <row r="100" spans="1:12" ht="15">
      <c r="A100" s="84" t="s">
        <v>2589</v>
      </c>
      <c r="B100" s="84" t="s">
        <v>2565</v>
      </c>
      <c r="C100" s="84">
        <v>8</v>
      </c>
      <c r="D100" s="123">
        <v>0.003542340252893233</v>
      </c>
      <c r="E100" s="123">
        <v>2.0976463729696957</v>
      </c>
      <c r="F100" s="84" t="s">
        <v>2903</v>
      </c>
      <c r="G100" s="84" t="b">
        <v>0</v>
      </c>
      <c r="H100" s="84" t="b">
        <v>0</v>
      </c>
      <c r="I100" s="84" t="b">
        <v>0</v>
      </c>
      <c r="J100" s="84" t="b">
        <v>0</v>
      </c>
      <c r="K100" s="84" t="b">
        <v>0</v>
      </c>
      <c r="L100" s="84" t="b">
        <v>0</v>
      </c>
    </row>
    <row r="101" spans="1:12" ht="15">
      <c r="A101" s="84" t="s">
        <v>2565</v>
      </c>
      <c r="B101" s="84" t="s">
        <v>2253</v>
      </c>
      <c r="C101" s="84">
        <v>8</v>
      </c>
      <c r="D101" s="123">
        <v>0.003542340252893233</v>
      </c>
      <c r="E101" s="123">
        <v>1.3908510311217201</v>
      </c>
      <c r="F101" s="84" t="s">
        <v>2903</v>
      </c>
      <c r="G101" s="84" t="b">
        <v>0</v>
      </c>
      <c r="H101" s="84" t="b">
        <v>0</v>
      </c>
      <c r="I101" s="84" t="b">
        <v>0</v>
      </c>
      <c r="J101" s="84" t="b">
        <v>0</v>
      </c>
      <c r="K101" s="84" t="b">
        <v>0</v>
      </c>
      <c r="L101" s="84" t="b">
        <v>0</v>
      </c>
    </row>
    <row r="102" spans="1:12" ht="15">
      <c r="A102" s="84" t="s">
        <v>2253</v>
      </c>
      <c r="B102" s="84" t="s">
        <v>2614</v>
      </c>
      <c r="C102" s="84">
        <v>8</v>
      </c>
      <c r="D102" s="123">
        <v>0.003542340252893233</v>
      </c>
      <c r="E102" s="123">
        <v>1.6850416022553958</v>
      </c>
      <c r="F102" s="84" t="s">
        <v>2903</v>
      </c>
      <c r="G102" s="84" t="b">
        <v>0</v>
      </c>
      <c r="H102" s="84" t="b">
        <v>0</v>
      </c>
      <c r="I102" s="84" t="b">
        <v>0</v>
      </c>
      <c r="J102" s="84" t="b">
        <v>0</v>
      </c>
      <c r="K102" s="84" t="b">
        <v>0</v>
      </c>
      <c r="L102" s="84" t="b">
        <v>0</v>
      </c>
    </row>
    <row r="103" spans="1:12" ht="15">
      <c r="A103" s="84" t="s">
        <v>2614</v>
      </c>
      <c r="B103" s="84" t="s">
        <v>2595</v>
      </c>
      <c r="C103" s="84">
        <v>8</v>
      </c>
      <c r="D103" s="123">
        <v>0.003542340252893233</v>
      </c>
      <c r="E103" s="123">
        <v>2.491221576239283</v>
      </c>
      <c r="F103" s="84" t="s">
        <v>2903</v>
      </c>
      <c r="G103" s="84" t="b">
        <v>0</v>
      </c>
      <c r="H103" s="84" t="b">
        <v>0</v>
      </c>
      <c r="I103" s="84" t="b">
        <v>0</v>
      </c>
      <c r="J103" s="84" t="b">
        <v>0</v>
      </c>
      <c r="K103" s="84" t="b">
        <v>0</v>
      </c>
      <c r="L103" s="84" t="b">
        <v>0</v>
      </c>
    </row>
    <row r="104" spans="1:12" ht="15">
      <c r="A104" s="84" t="s">
        <v>2595</v>
      </c>
      <c r="B104" s="84" t="s">
        <v>2615</v>
      </c>
      <c r="C104" s="84">
        <v>8</v>
      </c>
      <c r="D104" s="123">
        <v>0.003542340252893233</v>
      </c>
      <c r="E104" s="123">
        <v>2.491221576239283</v>
      </c>
      <c r="F104" s="84" t="s">
        <v>2903</v>
      </c>
      <c r="G104" s="84" t="b">
        <v>0</v>
      </c>
      <c r="H104" s="84" t="b">
        <v>0</v>
      </c>
      <c r="I104" s="84" t="b">
        <v>0</v>
      </c>
      <c r="J104" s="84" t="b">
        <v>0</v>
      </c>
      <c r="K104" s="84" t="b">
        <v>0</v>
      </c>
      <c r="L104" s="84" t="b">
        <v>0</v>
      </c>
    </row>
    <row r="105" spans="1:12" ht="15">
      <c r="A105" s="84" t="s">
        <v>2615</v>
      </c>
      <c r="B105" s="84" t="s">
        <v>2273</v>
      </c>
      <c r="C105" s="84">
        <v>8</v>
      </c>
      <c r="D105" s="123">
        <v>0.003542340252893233</v>
      </c>
      <c r="E105" s="123">
        <v>2.028823578340327</v>
      </c>
      <c r="F105" s="84" t="s">
        <v>2903</v>
      </c>
      <c r="G105" s="84" t="b">
        <v>0</v>
      </c>
      <c r="H105" s="84" t="b">
        <v>0</v>
      </c>
      <c r="I105" s="84" t="b">
        <v>0</v>
      </c>
      <c r="J105" s="84" t="b">
        <v>0</v>
      </c>
      <c r="K105" s="84" t="b">
        <v>0</v>
      </c>
      <c r="L105" s="84" t="b">
        <v>0</v>
      </c>
    </row>
    <row r="106" spans="1:12" ht="15">
      <c r="A106" s="84" t="s">
        <v>2273</v>
      </c>
      <c r="B106" s="84" t="s">
        <v>2616</v>
      </c>
      <c r="C106" s="84">
        <v>8</v>
      </c>
      <c r="D106" s="123">
        <v>0.003542340252893233</v>
      </c>
      <c r="E106" s="123">
        <v>2.028823578340327</v>
      </c>
      <c r="F106" s="84" t="s">
        <v>2903</v>
      </c>
      <c r="G106" s="84" t="b">
        <v>0</v>
      </c>
      <c r="H106" s="84" t="b">
        <v>0</v>
      </c>
      <c r="I106" s="84" t="b">
        <v>0</v>
      </c>
      <c r="J106" s="84" t="b">
        <v>0</v>
      </c>
      <c r="K106" s="84" t="b">
        <v>0</v>
      </c>
      <c r="L106" s="84" t="b">
        <v>0</v>
      </c>
    </row>
    <row r="107" spans="1:12" ht="15">
      <c r="A107" s="84" t="s">
        <v>2616</v>
      </c>
      <c r="B107" s="84" t="s">
        <v>2559</v>
      </c>
      <c r="C107" s="84">
        <v>8</v>
      </c>
      <c r="D107" s="123">
        <v>0.003542340252893233</v>
      </c>
      <c r="E107" s="123">
        <v>2.169002281505364</v>
      </c>
      <c r="F107" s="84" t="s">
        <v>2903</v>
      </c>
      <c r="G107" s="84" t="b">
        <v>0</v>
      </c>
      <c r="H107" s="84" t="b">
        <v>0</v>
      </c>
      <c r="I107" s="84" t="b">
        <v>0</v>
      </c>
      <c r="J107" s="84" t="b">
        <v>0</v>
      </c>
      <c r="K107" s="84" t="b">
        <v>0</v>
      </c>
      <c r="L107" s="84" t="b">
        <v>0</v>
      </c>
    </row>
    <row r="108" spans="1:12" ht="15">
      <c r="A108" s="84" t="s">
        <v>2297</v>
      </c>
      <c r="B108" s="84" t="s">
        <v>2298</v>
      </c>
      <c r="C108" s="84">
        <v>8</v>
      </c>
      <c r="D108" s="123">
        <v>0.003542340252893233</v>
      </c>
      <c r="E108" s="123">
        <v>2.5881315892473395</v>
      </c>
      <c r="F108" s="84" t="s">
        <v>2903</v>
      </c>
      <c r="G108" s="84" t="b">
        <v>0</v>
      </c>
      <c r="H108" s="84" t="b">
        <v>0</v>
      </c>
      <c r="I108" s="84" t="b">
        <v>0</v>
      </c>
      <c r="J108" s="84" t="b">
        <v>0</v>
      </c>
      <c r="K108" s="84" t="b">
        <v>0</v>
      </c>
      <c r="L108" s="84" t="b">
        <v>0</v>
      </c>
    </row>
    <row r="109" spans="1:12" ht="15">
      <c r="A109" s="84" t="s">
        <v>2572</v>
      </c>
      <c r="B109" s="84" t="s">
        <v>2564</v>
      </c>
      <c r="C109" s="84">
        <v>8</v>
      </c>
      <c r="D109" s="123">
        <v>0.003542340252893233</v>
      </c>
      <c r="E109" s="123">
        <v>1.9394667032227164</v>
      </c>
      <c r="F109" s="84" t="s">
        <v>2903</v>
      </c>
      <c r="G109" s="84" t="b">
        <v>0</v>
      </c>
      <c r="H109" s="84" t="b">
        <v>0</v>
      </c>
      <c r="I109" s="84" t="b">
        <v>0</v>
      </c>
      <c r="J109" s="84" t="b">
        <v>0</v>
      </c>
      <c r="K109" s="84" t="b">
        <v>0</v>
      </c>
      <c r="L109" s="84" t="b">
        <v>0</v>
      </c>
    </row>
    <row r="110" spans="1:12" ht="15">
      <c r="A110" s="84" t="s">
        <v>2222</v>
      </c>
      <c r="B110" s="84" t="s">
        <v>2250</v>
      </c>
      <c r="C110" s="84">
        <v>8</v>
      </c>
      <c r="D110" s="123">
        <v>0.003542340252893233</v>
      </c>
      <c r="E110" s="123">
        <v>0.510650128077609</v>
      </c>
      <c r="F110" s="84" t="s">
        <v>2903</v>
      </c>
      <c r="G110" s="84" t="b">
        <v>0</v>
      </c>
      <c r="H110" s="84" t="b">
        <v>0</v>
      </c>
      <c r="I110" s="84" t="b">
        <v>0</v>
      </c>
      <c r="J110" s="84" t="b">
        <v>0</v>
      </c>
      <c r="K110" s="84" t="b">
        <v>0</v>
      </c>
      <c r="L110" s="84" t="b">
        <v>0</v>
      </c>
    </row>
    <row r="111" spans="1:12" ht="15">
      <c r="A111" s="84" t="s">
        <v>240</v>
      </c>
      <c r="B111" s="84" t="s">
        <v>241</v>
      </c>
      <c r="C111" s="84">
        <v>8</v>
      </c>
      <c r="D111" s="123">
        <v>0.003542340252893233</v>
      </c>
      <c r="E111" s="123">
        <v>1.39999441056159</v>
      </c>
      <c r="F111" s="84" t="s">
        <v>2903</v>
      </c>
      <c r="G111" s="84" t="b">
        <v>0</v>
      </c>
      <c r="H111" s="84" t="b">
        <v>0</v>
      </c>
      <c r="I111" s="84" t="b">
        <v>0</v>
      </c>
      <c r="J111" s="84" t="b">
        <v>0</v>
      </c>
      <c r="K111" s="84" t="b">
        <v>0</v>
      </c>
      <c r="L111" s="84" t="b">
        <v>0</v>
      </c>
    </row>
    <row r="112" spans="1:12" ht="15">
      <c r="A112" s="84" t="s">
        <v>2255</v>
      </c>
      <c r="B112" s="84" t="s">
        <v>2560</v>
      </c>
      <c r="C112" s="84">
        <v>7</v>
      </c>
      <c r="D112" s="123">
        <v>0.0032210877299174495</v>
      </c>
      <c r="E112" s="123">
        <v>1.4458985974526255</v>
      </c>
      <c r="F112" s="84" t="s">
        <v>2903</v>
      </c>
      <c r="G112" s="84" t="b">
        <v>0</v>
      </c>
      <c r="H112" s="84" t="b">
        <v>0</v>
      </c>
      <c r="I112" s="84" t="b">
        <v>0</v>
      </c>
      <c r="J112" s="84" t="b">
        <v>0</v>
      </c>
      <c r="K112" s="84" t="b">
        <v>0</v>
      </c>
      <c r="L112" s="84" t="b">
        <v>0</v>
      </c>
    </row>
    <row r="113" spans="1:12" ht="15">
      <c r="A113" s="84" t="s">
        <v>2562</v>
      </c>
      <c r="B113" s="84" t="s">
        <v>2259</v>
      </c>
      <c r="C113" s="84">
        <v>7</v>
      </c>
      <c r="D113" s="123">
        <v>0.0032210877299174495</v>
      </c>
      <c r="E113" s="123">
        <v>1.8534460326447861</v>
      </c>
      <c r="F113" s="84" t="s">
        <v>2903</v>
      </c>
      <c r="G113" s="84" t="b">
        <v>0</v>
      </c>
      <c r="H113" s="84" t="b">
        <v>0</v>
      </c>
      <c r="I113" s="84" t="b">
        <v>0</v>
      </c>
      <c r="J113" s="84" t="b">
        <v>0</v>
      </c>
      <c r="K113" s="84" t="b">
        <v>0</v>
      </c>
      <c r="L113" s="84" t="b">
        <v>0</v>
      </c>
    </row>
    <row r="114" spans="1:12" ht="15">
      <c r="A114" s="84" t="s">
        <v>259</v>
      </c>
      <c r="B114" s="84" t="s">
        <v>2583</v>
      </c>
      <c r="C114" s="84">
        <v>7</v>
      </c>
      <c r="D114" s="123">
        <v>0.0032210877299174495</v>
      </c>
      <c r="E114" s="123">
        <v>1.3126556980557462</v>
      </c>
      <c r="F114" s="84" t="s">
        <v>2903</v>
      </c>
      <c r="G114" s="84" t="b">
        <v>0</v>
      </c>
      <c r="H114" s="84" t="b">
        <v>0</v>
      </c>
      <c r="I114" s="84" t="b">
        <v>0</v>
      </c>
      <c r="J114" s="84" t="b">
        <v>0</v>
      </c>
      <c r="K114" s="84" t="b">
        <v>0</v>
      </c>
      <c r="L114" s="84" t="b">
        <v>0</v>
      </c>
    </row>
    <row r="115" spans="1:12" ht="15">
      <c r="A115" s="84" t="s">
        <v>2575</v>
      </c>
      <c r="B115" s="84" t="s">
        <v>2250</v>
      </c>
      <c r="C115" s="84">
        <v>7</v>
      </c>
      <c r="D115" s="123">
        <v>0.0032210877299174495</v>
      </c>
      <c r="E115" s="123">
        <v>0.959742659197028</v>
      </c>
      <c r="F115" s="84" t="s">
        <v>2903</v>
      </c>
      <c r="G115" s="84" t="b">
        <v>0</v>
      </c>
      <c r="H115" s="84" t="b">
        <v>0</v>
      </c>
      <c r="I115" s="84" t="b">
        <v>0</v>
      </c>
      <c r="J115" s="84" t="b">
        <v>0</v>
      </c>
      <c r="K115" s="84" t="b">
        <v>0</v>
      </c>
      <c r="L115" s="84" t="b">
        <v>0</v>
      </c>
    </row>
    <row r="116" spans="1:12" ht="15">
      <c r="A116" s="84" t="s">
        <v>2250</v>
      </c>
      <c r="B116" s="84" t="s">
        <v>2624</v>
      </c>
      <c r="C116" s="84">
        <v>7</v>
      </c>
      <c r="D116" s="123">
        <v>0.0032210877299174495</v>
      </c>
      <c r="E116" s="123">
        <v>1.5774077238555664</v>
      </c>
      <c r="F116" s="84" t="s">
        <v>2903</v>
      </c>
      <c r="G116" s="84" t="b">
        <v>0</v>
      </c>
      <c r="H116" s="84" t="b">
        <v>0</v>
      </c>
      <c r="I116" s="84" t="b">
        <v>0</v>
      </c>
      <c r="J116" s="84" t="b">
        <v>0</v>
      </c>
      <c r="K116" s="84" t="b">
        <v>0</v>
      </c>
      <c r="L116" s="84" t="b">
        <v>0</v>
      </c>
    </row>
    <row r="117" spans="1:12" ht="15">
      <c r="A117" s="84" t="s">
        <v>2624</v>
      </c>
      <c r="B117" s="84" t="s">
        <v>240</v>
      </c>
      <c r="C117" s="84">
        <v>7</v>
      </c>
      <c r="D117" s="123">
        <v>0.0032210877299174495</v>
      </c>
      <c r="E117" s="123">
        <v>2.169002281505364</v>
      </c>
      <c r="F117" s="84" t="s">
        <v>2903</v>
      </c>
      <c r="G117" s="84" t="b">
        <v>0</v>
      </c>
      <c r="H117" s="84" t="b">
        <v>0</v>
      </c>
      <c r="I117" s="84" t="b">
        <v>0</v>
      </c>
      <c r="J117" s="84" t="b">
        <v>0</v>
      </c>
      <c r="K117" s="84" t="b">
        <v>0</v>
      </c>
      <c r="L117" s="84" t="b">
        <v>0</v>
      </c>
    </row>
    <row r="118" spans="1:12" ht="15">
      <c r="A118" s="84" t="s">
        <v>261</v>
      </c>
      <c r="B118" s="84" t="s">
        <v>2557</v>
      </c>
      <c r="C118" s="84">
        <v>7</v>
      </c>
      <c r="D118" s="123">
        <v>0.0032210877299174495</v>
      </c>
      <c r="E118" s="123">
        <v>2.1188356720396335</v>
      </c>
      <c r="F118" s="84" t="s">
        <v>2903</v>
      </c>
      <c r="G118" s="84" t="b">
        <v>0</v>
      </c>
      <c r="H118" s="84" t="b">
        <v>0</v>
      </c>
      <c r="I118" s="84" t="b">
        <v>0</v>
      </c>
      <c r="J118" s="84" t="b">
        <v>0</v>
      </c>
      <c r="K118" s="84" t="b">
        <v>0</v>
      </c>
      <c r="L118" s="84" t="b">
        <v>0</v>
      </c>
    </row>
    <row r="119" spans="1:12" ht="15">
      <c r="A119" s="84" t="s">
        <v>2557</v>
      </c>
      <c r="B119" s="84" t="s">
        <v>2251</v>
      </c>
      <c r="C119" s="84">
        <v>7</v>
      </c>
      <c r="D119" s="123">
        <v>0.0032210877299174495</v>
      </c>
      <c r="E119" s="123">
        <v>1.0750567474610464</v>
      </c>
      <c r="F119" s="84" t="s">
        <v>2903</v>
      </c>
      <c r="G119" s="84" t="b">
        <v>0</v>
      </c>
      <c r="H119" s="84" t="b">
        <v>0</v>
      </c>
      <c r="I119" s="84" t="b">
        <v>0</v>
      </c>
      <c r="J119" s="84" t="b">
        <v>0</v>
      </c>
      <c r="K119" s="84" t="b">
        <v>0</v>
      </c>
      <c r="L119" s="84" t="b">
        <v>0</v>
      </c>
    </row>
    <row r="120" spans="1:12" ht="15">
      <c r="A120" s="84" t="s">
        <v>2288</v>
      </c>
      <c r="B120" s="84" t="s">
        <v>2289</v>
      </c>
      <c r="C120" s="84">
        <v>7</v>
      </c>
      <c r="D120" s="123">
        <v>0.0032210877299174495</v>
      </c>
      <c r="E120" s="123">
        <v>2.132199633597615</v>
      </c>
      <c r="F120" s="84" t="s">
        <v>2903</v>
      </c>
      <c r="G120" s="84" t="b">
        <v>0</v>
      </c>
      <c r="H120" s="84" t="b">
        <v>0</v>
      </c>
      <c r="I120" s="84" t="b">
        <v>0</v>
      </c>
      <c r="J120" s="84" t="b">
        <v>0</v>
      </c>
      <c r="K120" s="84" t="b">
        <v>0</v>
      </c>
      <c r="L120" s="84" t="b">
        <v>0</v>
      </c>
    </row>
    <row r="121" spans="1:12" ht="15">
      <c r="A121" s="84" t="s">
        <v>2252</v>
      </c>
      <c r="B121" s="84" t="s">
        <v>2250</v>
      </c>
      <c r="C121" s="84">
        <v>7</v>
      </c>
      <c r="D121" s="123">
        <v>0.0032210877299174495</v>
      </c>
      <c r="E121" s="123">
        <v>0.3499958392027745</v>
      </c>
      <c r="F121" s="84" t="s">
        <v>2903</v>
      </c>
      <c r="G121" s="84" t="b">
        <v>0</v>
      </c>
      <c r="H121" s="84" t="b">
        <v>0</v>
      </c>
      <c r="I121" s="84" t="b">
        <v>0</v>
      </c>
      <c r="J121" s="84" t="b">
        <v>0</v>
      </c>
      <c r="K121" s="84" t="b">
        <v>0</v>
      </c>
      <c r="L121" s="84" t="b">
        <v>0</v>
      </c>
    </row>
    <row r="122" spans="1:12" ht="15">
      <c r="A122" s="84" t="s">
        <v>2267</v>
      </c>
      <c r="B122" s="84" t="s">
        <v>2627</v>
      </c>
      <c r="C122" s="84">
        <v>6</v>
      </c>
      <c r="D122" s="123">
        <v>0.0028811960338764515</v>
      </c>
      <c r="E122" s="123">
        <v>1.911437979622473</v>
      </c>
      <c r="F122" s="84" t="s">
        <v>2903</v>
      </c>
      <c r="G122" s="84" t="b">
        <v>0</v>
      </c>
      <c r="H122" s="84" t="b">
        <v>0</v>
      </c>
      <c r="I122" s="84" t="b">
        <v>0</v>
      </c>
      <c r="J122" s="84" t="b">
        <v>0</v>
      </c>
      <c r="K122" s="84" t="b">
        <v>0</v>
      </c>
      <c r="L122" s="84" t="b">
        <v>0</v>
      </c>
    </row>
    <row r="123" spans="1:12" ht="15">
      <c r="A123" s="84" t="s">
        <v>2627</v>
      </c>
      <c r="B123" s="84" t="s">
        <v>2272</v>
      </c>
      <c r="C123" s="84">
        <v>6</v>
      </c>
      <c r="D123" s="123">
        <v>0.0028811960338764515</v>
      </c>
      <c r="E123" s="123">
        <v>1.9998598824050104</v>
      </c>
      <c r="F123" s="84" t="s">
        <v>2903</v>
      </c>
      <c r="G123" s="84" t="b">
        <v>0</v>
      </c>
      <c r="H123" s="84" t="b">
        <v>0</v>
      </c>
      <c r="I123" s="84" t="b">
        <v>0</v>
      </c>
      <c r="J123" s="84" t="b">
        <v>0</v>
      </c>
      <c r="K123" s="84" t="b">
        <v>0</v>
      </c>
      <c r="L123" s="84" t="b">
        <v>0</v>
      </c>
    </row>
    <row r="124" spans="1:12" ht="15">
      <c r="A124" s="84" t="s">
        <v>2253</v>
      </c>
      <c r="B124" s="84" t="s">
        <v>2607</v>
      </c>
      <c r="C124" s="84">
        <v>6</v>
      </c>
      <c r="D124" s="123">
        <v>0.0028811960338764515</v>
      </c>
      <c r="E124" s="123">
        <v>1.5089503431997147</v>
      </c>
      <c r="F124" s="84" t="s">
        <v>2903</v>
      </c>
      <c r="G124" s="84" t="b">
        <v>0</v>
      </c>
      <c r="H124" s="84" t="b">
        <v>0</v>
      </c>
      <c r="I124" s="84" t="b">
        <v>0</v>
      </c>
      <c r="J124" s="84" t="b">
        <v>0</v>
      </c>
      <c r="K124" s="84" t="b">
        <v>0</v>
      </c>
      <c r="L124" s="84" t="b">
        <v>0</v>
      </c>
    </row>
    <row r="125" spans="1:12" ht="15">
      <c r="A125" s="84" t="s">
        <v>2607</v>
      </c>
      <c r="B125" s="84" t="s">
        <v>2559</v>
      </c>
      <c r="C125" s="84">
        <v>6</v>
      </c>
      <c r="D125" s="123">
        <v>0.0028811960338764515</v>
      </c>
      <c r="E125" s="123">
        <v>1.9929110224496824</v>
      </c>
      <c r="F125" s="84" t="s">
        <v>2903</v>
      </c>
      <c r="G125" s="84" t="b">
        <v>0</v>
      </c>
      <c r="H125" s="84" t="b">
        <v>0</v>
      </c>
      <c r="I125" s="84" t="b">
        <v>0</v>
      </c>
      <c r="J125" s="84" t="b">
        <v>0</v>
      </c>
      <c r="K125" s="84" t="b">
        <v>0</v>
      </c>
      <c r="L125" s="84" t="b">
        <v>0</v>
      </c>
    </row>
    <row r="126" spans="1:12" ht="15">
      <c r="A126" s="84" t="s">
        <v>2559</v>
      </c>
      <c r="B126" s="84" t="s">
        <v>2590</v>
      </c>
      <c r="C126" s="84">
        <v>6</v>
      </c>
      <c r="D126" s="123">
        <v>0.0028811960338764515</v>
      </c>
      <c r="E126" s="123">
        <v>2.114036789157865</v>
      </c>
      <c r="F126" s="84" t="s">
        <v>2903</v>
      </c>
      <c r="G126" s="84" t="b">
        <v>0</v>
      </c>
      <c r="H126" s="84" t="b">
        <v>0</v>
      </c>
      <c r="I126" s="84" t="b">
        <v>0</v>
      </c>
      <c r="J126" s="84" t="b">
        <v>0</v>
      </c>
      <c r="K126" s="84" t="b">
        <v>0</v>
      </c>
      <c r="L126" s="84" t="b">
        <v>0</v>
      </c>
    </row>
    <row r="127" spans="1:12" ht="15">
      <c r="A127" s="84" t="s">
        <v>2590</v>
      </c>
      <c r="B127" s="84" t="s">
        <v>2257</v>
      </c>
      <c r="C127" s="84">
        <v>6</v>
      </c>
      <c r="D127" s="123">
        <v>0.0028811960338764515</v>
      </c>
      <c r="E127" s="123">
        <v>1.6259201501367393</v>
      </c>
      <c r="F127" s="84" t="s">
        <v>2903</v>
      </c>
      <c r="G127" s="84" t="b">
        <v>0</v>
      </c>
      <c r="H127" s="84" t="b">
        <v>0</v>
      </c>
      <c r="I127" s="84" t="b">
        <v>0</v>
      </c>
      <c r="J127" s="84" t="b">
        <v>0</v>
      </c>
      <c r="K127" s="84" t="b">
        <v>0</v>
      </c>
      <c r="L127" s="84" t="b">
        <v>0</v>
      </c>
    </row>
    <row r="128" spans="1:12" ht="15">
      <c r="A128" s="84" t="s">
        <v>2257</v>
      </c>
      <c r="B128" s="84" t="s">
        <v>2628</v>
      </c>
      <c r="C128" s="84">
        <v>6</v>
      </c>
      <c r="D128" s="123">
        <v>0.0028811960338764515</v>
      </c>
      <c r="E128" s="123">
        <v>1.8891615849113206</v>
      </c>
      <c r="F128" s="84" t="s">
        <v>2903</v>
      </c>
      <c r="G128" s="84" t="b">
        <v>0</v>
      </c>
      <c r="H128" s="84" t="b">
        <v>0</v>
      </c>
      <c r="I128" s="84" t="b">
        <v>0</v>
      </c>
      <c r="J128" s="84" t="b">
        <v>0</v>
      </c>
      <c r="K128" s="84" t="b">
        <v>0</v>
      </c>
      <c r="L128" s="84" t="b">
        <v>0</v>
      </c>
    </row>
    <row r="129" spans="1:12" ht="15">
      <c r="A129" s="84" t="s">
        <v>2628</v>
      </c>
      <c r="B129" s="84" t="s">
        <v>2629</v>
      </c>
      <c r="C129" s="84">
        <v>6</v>
      </c>
      <c r="D129" s="123">
        <v>0.0028811960338764515</v>
      </c>
      <c r="E129" s="123">
        <v>2.7130703258556395</v>
      </c>
      <c r="F129" s="84" t="s">
        <v>2903</v>
      </c>
      <c r="G129" s="84" t="b">
        <v>0</v>
      </c>
      <c r="H129" s="84" t="b">
        <v>0</v>
      </c>
      <c r="I129" s="84" t="b">
        <v>0</v>
      </c>
      <c r="J129" s="84" t="b">
        <v>0</v>
      </c>
      <c r="K129" s="84" t="b">
        <v>0</v>
      </c>
      <c r="L129" s="84" t="b">
        <v>0</v>
      </c>
    </row>
    <row r="130" spans="1:12" ht="15">
      <c r="A130" s="84" t="s">
        <v>2585</v>
      </c>
      <c r="B130" s="84" t="s">
        <v>2633</v>
      </c>
      <c r="C130" s="84">
        <v>6</v>
      </c>
      <c r="D130" s="123">
        <v>0.0031975276369704897</v>
      </c>
      <c r="E130" s="123">
        <v>2.449828891081058</v>
      </c>
      <c r="F130" s="84" t="s">
        <v>2903</v>
      </c>
      <c r="G130" s="84" t="b">
        <v>0</v>
      </c>
      <c r="H130" s="84" t="b">
        <v>0</v>
      </c>
      <c r="I130" s="84" t="b">
        <v>0</v>
      </c>
      <c r="J130" s="84" t="b">
        <v>0</v>
      </c>
      <c r="K130" s="84" t="b">
        <v>0</v>
      </c>
      <c r="L130" s="84" t="b">
        <v>0</v>
      </c>
    </row>
    <row r="131" spans="1:12" ht="15">
      <c r="A131" s="84" t="s">
        <v>2633</v>
      </c>
      <c r="B131" s="84" t="s">
        <v>2634</v>
      </c>
      <c r="C131" s="84">
        <v>6</v>
      </c>
      <c r="D131" s="123">
        <v>0.0031975276369704897</v>
      </c>
      <c r="E131" s="123">
        <v>2.7130703258556395</v>
      </c>
      <c r="F131" s="84" t="s">
        <v>2903</v>
      </c>
      <c r="G131" s="84" t="b">
        <v>0</v>
      </c>
      <c r="H131" s="84" t="b">
        <v>0</v>
      </c>
      <c r="I131" s="84" t="b">
        <v>0</v>
      </c>
      <c r="J131" s="84" t="b">
        <v>0</v>
      </c>
      <c r="K131" s="84" t="b">
        <v>0</v>
      </c>
      <c r="L131" s="84" t="b">
        <v>0</v>
      </c>
    </row>
    <row r="132" spans="1:12" ht="15">
      <c r="A132" s="84" t="s">
        <v>2637</v>
      </c>
      <c r="B132" s="84" t="s">
        <v>2608</v>
      </c>
      <c r="C132" s="84">
        <v>6</v>
      </c>
      <c r="D132" s="123">
        <v>0.0028811960338764515</v>
      </c>
      <c r="E132" s="123">
        <v>2.536979066799958</v>
      </c>
      <c r="F132" s="84" t="s">
        <v>2903</v>
      </c>
      <c r="G132" s="84" t="b">
        <v>0</v>
      </c>
      <c r="H132" s="84" t="b">
        <v>0</v>
      </c>
      <c r="I132" s="84" t="b">
        <v>0</v>
      </c>
      <c r="J132" s="84" t="b">
        <v>0</v>
      </c>
      <c r="K132" s="84" t="b">
        <v>0</v>
      </c>
      <c r="L132" s="84" t="b">
        <v>0</v>
      </c>
    </row>
    <row r="133" spans="1:12" ht="15">
      <c r="A133" s="84" t="s">
        <v>2608</v>
      </c>
      <c r="B133" s="84" t="s">
        <v>2599</v>
      </c>
      <c r="C133" s="84">
        <v>6</v>
      </c>
      <c r="D133" s="123">
        <v>0.0028811960338764515</v>
      </c>
      <c r="E133" s="123">
        <v>2.315130317183602</v>
      </c>
      <c r="F133" s="84" t="s">
        <v>2903</v>
      </c>
      <c r="G133" s="84" t="b">
        <v>0</v>
      </c>
      <c r="H133" s="84" t="b">
        <v>0</v>
      </c>
      <c r="I133" s="84" t="b">
        <v>0</v>
      </c>
      <c r="J133" s="84" t="b">
        <v>0</v>
      </c>
      <c r="K133" s="84" t="b">
        <v>0</v>
      </c>
      <c r="L133" s="84" t="b">
        <v>0</v>
      </c>
    </row>
    <row r="134" spans="1:12" ht="15">
      <c r="A134" s="84" t="s">
        <v>2599</v>
      </c>
      <c r="B134" s="84" t="s">
        <v>2638</v>
      </c>
      <c r="C134" s="84">
        <v>6</v>
      </c>
      <c r="D134" s="123">
        <v>0.0028811960338764515</v>
      </c>
      <c r="E134" s="123">
        <v>2.491221576239283</v>
      </c>
      <c r="F134" s="84" t="s">
        <v>2903</v>
      </c>
      <c r="G134" s="84" t="b">
        <v>0</v>
      </c>
      <c r="H134" s="84" t="b">
        <v>0</v>
      </c>
      <c r="I134" s="84" t="b">
        <v>0</v>
      </c>
      <c r="J134" s="84" t="b">
        <v>0</v>
      </c>
      <c r="K134" s="84" t="b">
        <v>0</v>
      </c>
      <c r="L134" s="84" t="b">
        <v>0</v>
      </c>
    </row>
    <row r="135" spans="1:12" ht="15">
      <c r="A135" s="84" t="s">
        <v>2638</v>
      </c>
      <c r="B135" s="84" t="s">
        <v>2639</v>
      </c>
      <c r="C135" s="84">
        <v>6</v>
      </c>
      <c r="D135" s="123">
        <v>0.0028811960338764515</v>
      </c>
      <c r="E135" s="123">
        <v>2.7130703258556395</v>
      </c>
      <c r="F135" s="84" t="s">
        <v>2903</v>
      </c>
      <c r="G135" s="84" t="b">
        <v>0</v>
      </c>
      <c r="H135" s="84" t="b">
        <v>0</v>
      </c>
      <c r="I135" s="84" t="b">
        <v>0</v>
      </c>
      <c r="J135" s="84" t="b">
        <v>0</v>
      </c>
      <c r="K135" s="84" t="b">
        <v>0</v>
      </c>
      <c r="L135" s="84" t="b">
        <v>0</v>
      </c>
    </row>
    <row r="136" spans="1:12" ht="15">
      <c r="A136" s="84" t="s">
        <v>2639</v>
      </c>
      <c r="B136" s="84" t="s">
        <v>2621</v>
      </c>
      <c r="C136" s="84">
        <v>6</v>
      </c>
      <c r="D136" s="123">
        <v>0.0028811960338764515</v>
      </c>
      <c r="E136" s="123">
        <v>2.6461235362250264</v>
      </c>
      <c r="F136" s="84" t="s">
        <v>2903</v>
      </c>
      <c r="G136" s="84" t="b">
        <v>0</v>
      </c>
      <c r="H136" s="84" t="b">
        <v>0</v>
      </c>
      <c r="I136" s="84" t="b">
        <v>0</v>
      </c>
      <c r="J136" s="84" t="b">
        <v>0</v>
      </c>
      <c r="K136" s="84" t="b">
        <v>0</v>
      </c>
      <c r="L136" s="84" t="b">
        <v>0</v>
      </c>
    </row>
    <row r="137" spans="1:12" ht="15">
      <c r="A137" s="84" t="s">
        <v>2621</v>
      </c>
      <c r="B137" s="84" t="s">
        <v>2600</v>
      </c>
      <c r="C137" s="84">
        <v>6</v>
      </c>
      <c r="D137" s="123">
        <v>0.0028811960338764515</v>
      </c>
      <c r="E137" s="123">
        <v>2.42427478660867</v>
      </c>
      <c r="F137" s="84" t="s">
        <v>2903</v>
      </c>
      <c r="G137" s="84" t="b">
        <v>0</v>
      </c>
      <c r="H137" s="84" t="b">
        <v>0</v>
      </c>
      <c r="I137" s="84" t="b">
        <v>0</v>
      </c>
      <c r="J137" s="84" t="b">
        <v>0</v>
      </c>
      <c r="K137" s="84" t="b">
        <v>0</v>
      </c>
      <c r="L137" s="84" t="b">
        <v>0</v>
      </c>
    </row>
    <row r="138" spans="1:12" ht="15">
      <c r="A138" s="84" t="s">
        <v>2600</v>
      </c>
      <c r="B138" s="84" t="s">
        <v>2222</v>
      </c>
      <c r="C138" s="84">
        <v>6</v>
      </c>
      <c r="D138" s="123">
        <v>0.0028811960338764515</v>
      </c>
      <c r="E138" s="123">
        <v>1.616160312847583</v>
      </c>
      <c r="F138" s="84" t="s">
        <v>2903</v>
      </c>
      <c r="G138" s="84" t="b">
        <v>0</v>
      </c>
      <c r="H138" s="84" t="b">
        <v>0</v>
      </c>
      <c r="I138" s="84" t="b">
        <v>0</v>
      </c>
      <c r="J138" s="84" t="b">
        <v>0</v>
      </c>
      <c r="K138" s="84" t="b">
        <v>0</v>
      </c>
      <c r="L138" s="84" t="b">
        <v>0</v>
      </c>
    </row>
    <row r="139" spans="1:12" ht="15">
      <c r="A139" s="84" t="s">
        <v>2222</v>
      </c>
      <c r="B139" s="84" t="s">
        <v>2640</v>
      </c>
      <c r="C139" s="84">
        <v>6</v>
      </c>
      <c r="D139" s="123">
        <v>0.0028811960338764515</v>
      </c>
      <c r="E139" s="123">
        <v>1.8380090624639394</v>
      </c>
      <c r="F139" s="84" t="s">
        <v>2903</v>
      </c>
      <c r="G139" s="84" t="b">
        <v>0</v>
      </c>
      <c r="H139" s="84" t="b">
        <v>0</v>
      </c>
      <c r="I139" s="84" t="b">
        <v>0</v>
      </c>
      <c r="J139" s="84" t="b">
        <v>0</v>
      </c>
      <c r="K139" s="84" t="b">
        <v>0</v>
      </c>
      <c r="L139" s="84" t="b">
        <v>0</v>
      </c>
    </row>
    <row r="140" spans="1:12" ht="15">
      <c r="A140" s="84" t="s">
        <v>2640</v>
      </c>
      <c r="B140" s="84" t="s">
        <v>2641</v>
      </c>
      <c r="C140" s="84">
        <v>6</v>
      </c>
      <c r="D140" s="123">
        <v>0.0028811960338764515</v>
      </c>
      <c r="E140" s="123">
        <v>2.7130703258556395</v>
      </c>
      <c r="F140" s="84" t="s">
        <v>2903</v>
      </c>
      <c r="G140" s="84" t="b">
        <v>0</v>
      </c>
      <c r="H140" s="84" t="b">
        <v>0</v>
      </c>
      <c r="I140" s="84" t="b">
        <v>0</v>
      </c>
      <c r="J140" s="84" t="b">
        <v>0</v>
      </c>
      <c r="K140" s="84" t="b">
        <v>0</v>
      </c>
      <c r="L140" s="84" t="b">
        <v>0</v>
      </c>
    </row>
    <row r="141" spans="1:12" ht="15">
      <c r="A141" s="84" t="s">
        <v>2641</v>
      </c>
      <c r="B141" s="84" t="s">
        <v>2642</v>
      </c>
      <c r="C141" s="84">
        <v>6</v>
      </c>
      <c r="D141" s="123">
        <v>0.0028811960338764515</v>
      </c>
      <c r="E141" s="123">
        <v>2.7130703258556395</v>
      </c>
      <c r="F141" s="84" t="s">
        <v>2903</v>
      </c>
      <c r="G141" s="84" t="b">
        <v>0</v>
      </c>
      <c r="H141" s="84" t="b">
        <v>0</v>
      </c>
      <c r="I141" s="84" t="b">
        <v>0</v>
      </c>
      <c r="J141" s="84" t="b">
        <v>0</v>
      </c>
      <c r="K141" s="84" t="b">
        <v>0</v>
      </c>
      <c r="L141" s="84" t="b">
        <v>0</v>
      </c>
    </row>
    <row r="142" spans="1:12" ht="15">
      <c r="A142" s="84" t="s">
        <v>2642</v>
      </c>
      <c r="B142" s="84" t="s">
        <v>2264</v>
      </c>
      <c r="C142" s="84">
        <v>6</v>
      </c>
      <c r="D142" s="123">
        <v>0.0028811960338764515</v>
      </c>
      <c r="E142" s="123">
        <v>1.9998598824050104</v>
      </c>
      <c r="F142" s="84" t="s">
        <v>2903</v>
      </c>
      <c r="G142" s="84" t="b">
        <v>0</v>
      </c>
      <c r="H142" s="84" t="b">
        <v>0</v>
      </c>
      <c r="I142" s="84" t="b">
        <v>0</v>
      </c>
      <c r="J142" s="84" t="b">
        <v>0</v>
      </c>
      <c r="K142" s="84" t="b">
        <v>0</v>
      </c>
      <c r="L142" s="84" t="b">
        <v>0</v>
      </c>
    </row>
    <row r="143" spans="1:12" ht="15">
      <c r="A143" s="84" t="s">
        <v>2264</v>
      </c>
      <c r="B143" s="84" t="s">
        <v>2643</v>
      </c>
      <c r="C143" s="84">
        <v>6</v>
      </c>
      <c r="D143" s="123">
        <v>0.0028811960338764515</v>
      </c>
      <c r="E143" s="123">
        <v>1.9998598824050104</v>
      </c>
      <c r="F143" s="84" t="s">
        <v>2903</v>
      </c>
      <c r="G143" s="84" t="b">
        <v>0</v>
      </c>
      <c r="H143" s="84" t="b">
        <v>0</v>
      </c>
      <c r="I143" s="84" t="b">
        <v>0</v>
      </c>
      <c r="J143" s="84" t="b">
        <v>0</v>
      </c>
      <c r="K143" s="84" t="b">
        <v>0</v>
      </c>
      <c r="L143" s="84" t="b">
        <v>0</v>
      </c>
    </row>
    <row r="144" spans="1:12" ht="15">
      <c r="A144" s="84" t="s">
        <v>259</v>
      </c>
      <c r="B144" s="84" t="s">
        <v>2292</v>
      </c>
      <c r="C144" s="84">
        <v>6</v>
      </c>
      <c r="D144" s="123">
        <v>0.0028811960338764515</v>
      </c>
      <c r="E144" s="123">
        <v>1.4420035535691014</v>
      </c>
      <c r="F144" s="84" t="s">
        <v>2903</v>
      </c>
      <c r="G144" s="84" t="b">
        <v>0</v>
      </c>
      <c r="H144" s="84" t="b">
        <v>0</v>
      </c>
      <c r="I144" s="84" t="b">
        <v>0</v>
      </c>
      <c r="J144" s="84" t="b">
        <v>0</v>
      </c>
      <c r="K144" s="84" t="b">
        <v>0</v>
      </c>
      <c r="L144" s="84" t="b">
        <v>0</v>
      </c>
    </row>
    <row r="145" spans="1:12" ht="15">
      <c r="A145" s="84" t="s">
        <v>2594</v>
      </c>
      <c r="B145" s="84" t="s">
        <v>2562</v>
      </c>
      <c r="C145" s="84">
        <v>6</v>
      </c>
      <c r="D145" s="123">
        <v>0.0028811960338764515</v>
      </c>
      <c r="E145" s="123">
        <v>1.9906192256700976</v>
      </c>
      <c r="F145" s="84" t="s">
        <v>2903</v>
      </c>
      <c r="G145" s="84" t="b">
        <v>0</v>
      </c>
      <c r="H145" s="84" t="b">
        <v>0</v>
      </c>
      <c r="I145" s="84" t="b">
        <v>0</v>
      </c>
      <c r="J145" s="84" t="b">
        <v>0</v>
      </c>
      <c r="K145" s="84" t="b">
        <v>0</v>
      </c>
      <c r="L145" s="84" t="b">
        <v>0</v>
      </c>
    </row>
    <row r="146" spans="1:12" ht="15">
      <c r="A146" s="84" t="s">
        <v>2644</v>
      </c>
      <c r="B146" s="84" t="s">
        <v>2645</v>
      </c>
      <c r="C146" s="84">
        <v>6</v>
      </c>
      <c r="D146" s="123">
        <v>0.0034219684811770167</v>
      </c>
      <c r="E146" s="123">
        <v>2.7130703258556395</v>
      </c>
      <c r="F146" s="84" t="s">
        <v>2903</v>
      </c>
      <c r="G146" s="84" t="b">
        <v>0</v>
      </c>
      <c r="H146" s="84" t="b">
        <v>0</v>
      </c>
      <c r="I146" s="84" t="b">
        <v>0</v>
      </c>
      <c r="J146" s="84" t="b">
        <v>0</v>
      </c>
      <c r="K146" s="84" t="b">
        <v>0</v>
      </c>
      <c r="L146" s="84" t="b">
        <v>0</v>
      </c>
    </row>
    <row r="147" spans="1:12" ht="15">
      <c r="A147" s="84" t="s">
        <v>2575</v>
      </c>
      <c r="B147" s="84" t="s">
        <v>2646</v>
      </c>
      <c r="C147" s="84">
        <v>6</v>
      </c>
      <c r="D147" s="123">
        <v>0.0028811960338764515</v>
      </c>
      <c r="E147" s="123">
        <v>2.345093540561045</v>
      </c>
      <c r="F147" s="84" t="s">
        <v>2903</v>
      </c>
      <c r="G147" s="84" t="b">
        <v>0</v>
      </c>
      <c r="H147" s="84" t="b">
        <v>0</v>
      </c>
      <c r="I147" s="84" t="b">
        <v>0</v>
      </c>
      <c r="J147" s="84" t="b">
        <v>0</v>
      </c>
      <c r="K147" s="84" t="b">
        <v>0</v>
      </c>
      <c r="L147" s="84" t="b">
        <v>0</v>
      </c>
    </row>
    <row r="148" spans="1:12" ht="15">
      <c r="A148" s="84" t="s">
        <v>2646</v>
      </c>
      <c r="B148" s="84" t="s">
        <v>2623</v>
      </c>
      <c r="C148" s="84">
        <v>6</v>
      </c>
      <c r="D148" s="123">
        <v>0.0028811960338764515</v>
      </c>
      <c r="E148" s="123">
        <v>2.6461235362250264</v>
      </c>
      <c r="F148" s="84" t="s">
        <v>2903</v>
      </c>
      <c r="G148" s="84" t="b">
        <v>0</v>
      </c>
      <c r="H148" s="84" t="b">
        <v>0</v>
      </c>
      <c r="I148" s="84" t="b">
        <v>0</v>
      </c>
      <c r="J148" s="84" t="b">
        <v>0</v>
      </c>
      <c r="K148" s="84" t="b">
        <v>0</v>
      </c>
      <c r="L148" s="84" t="b">
        <v>0</v>
      </c>
    </row>
    <row r="149" spans="1:12" ht="15">
      <c r="A149" s="84" t="s">
        <v>2623</v>
      </c>
      <c r="B149" s="84" t="s">
        <v>2598</v>
      </c>
      <c r="C149" s="84">
        <v>6</v>
      </c>
      <c r="D149" s="123">
        <v>0.0028811960338764515</v>
      </c>
      <c r="E149" s="123">
        <v>2.42427478660867</v>
      </c>
      <c r="F149" s="84" t="s">
        <v>2903</v>
      </c>
      <c r="G149" s="84" t="b">
        <v>0</v>
      </c>
      <c r="H149" s="84" t="b">
        <v>0</v>
      </c>
      <c r="I149" s="84" t="b">
        <v>0</v>
      </c>
      <c r="J149" s="84" t="b">
        <v>0</v>
      </c>
      <c r="K149" s="84" t="b">
        <v>0</v>
      </c>
      <c r="L149" s="84" t="b">
        <v>0</v>
      </c>
    </row>
    <row r="150" spans="1:12" ht="15">
      <c r="A150" s="84" t="s">
        <v>2598</v>
      </c>
      <c r="B150" s="84" t="s">
        <v>2222</v>
      </c>
      <c r="C150" s="84">
        <v>6</v>
      </c>
      <c r="D150" s="123">
        <v>0.0028811960338764515</v>
      </c>
      <c r="E150" s="123">
        <v>1.616160312847583</v>
      </c>
      <c r="F150" s="84" t="s">
        <v>2903</v>
      </c>
      <c r="G150" s="84" t="b">
        <v>0</v>
      </c>
      <c r="H150" s="84" t="b">
        <v>0</v>
      </c>
      <c r="I150" s="84" t="b">
        <v>0</v>
      </c>
      <c r="J150" s="84" t="b">
        <v>0</v>
      </c>
      <c r="K150" s="84" t="b">
        <v>0</v>
      </c>
      <c r="L150" s="84" t="b">
        <v>0</v>
      </c>
    </row>
    <row r="151" spans="1:12" ht="15">
      <c r="A151" s="84" t="s">
        <v>2222</v>
      </c>
      <c r="B151" s="84" t="s">
        <v>241</v>
      </c>
      <c r="C151" s="84">
        <v>6</v>
      </c>
      <c r="D151" s="123">
        <v>0.0028811960338764515</v>
      </c>
      <c r="E151" s="123">
        <v>0.9440624549118656</v>
      </c>
      <c r="F151" s="84" t="s">
        <v>2903</v>
      </c>
      <c r="G151" s="84" t="b">
        <v>0</v>
      </c>
      <c r="H151" s="84" t="b">
        <v>0</v>
      </c>
      <c r="I151" s="84" t="b">
        <v>0</v>
      </c>
      <c r="J151" s="84" t="b">
        <v>0</v>
      </c>
      <c r="K151" s="84" t="b">
        <v>0</v>
      </c>
      <c r="L151" s="84" t="b">
        <v>0</v>
      </c>
    </row>
    <row r="152" spans="1:12" ht="15">
      <c r="A152" s="84" t="s">
        <v>241</v>
      </c>
      <c r="B152" s="84" t="s">
        <v>2647</v>
      </c>
      <c r="C152" s="84">
        <v>6</v>
      </c>
      <c r="D152" s="123">
        <v>0.0028811960338764515</v>
      </c>
      <c r="E152" s="123">
        <v>1.923019852172288</v>
      </c>
      <c r="F152" s="84" t="s">
        <v>2903</v>
      </c>
      <c r="G152" s="84" t="b">
        <v>0</v>
      </c>
      <c r="H152" s="84" t="b">
        <v>0</v>
      </c>
      <c r="I152" s="84" t="b">
        <v>0</v>
      </c>
      <c r="J152" s="84" t="b">
        <v>0</v>
      </c>
      <c r="K152" s="84" t="b">
        <v>0</v>
      </c>
      <c r="L152" s="84" t="b">
        <v>0</v>
      </c>
    </row>
    <row r="153" spans="1:12" ht="15">
      <c r="A153" s="84" t="s">
        <v>275</v>
      </c>
      <c r="B153" s="84" t="s">
        <v>274</v>
      </c>
      <c r="C153" s="84">
        <v>5</v>
      </c>
      <c r="D153" s="123">
        <v>0.0025195314943695355</v>
      </c>
      <c r="E153" s="123">
        <v>2.7130703258556395</v>
      </c>
      <c r="F153" s="84" t="s">
        <v>2903</v>
      </c>
      <c r="G153" s="84" t="b">
        <v>0</v>
      </c>
      <c r="H153" s="84" t="b">
        <v>0</v>
      </c>
      <c r="I153" s="84" t="b">
        <v>0</v>
      </c>
      <c r="J153" s="84" t="b">
        <v>0</v>
      </c>
      <c r="K153" s="84" t="b">
        <v>0</v>
      </c>
      <c r="L153" s="84" t="b">
        <v>0</v>
      </c>
    </row>
    <row r="154" spans="1:12" ht="15">
      <c r="A154" s="84" t="s">
        <v>2252</v>
      </c>
      <c r="B154" s="84" t="s">
        <v>2251</v>
      </c>
      <c r="C154" s="84">
        <v>5</v>
      </c>
      <c r="D154" s="123">
        <v>0.0025195314943695355</v>
      </c>
      <c r="E154" s="123">
        <v>0.5709938647823545</v>
      </c>
      <c r="F154" s="84" t="s">
        <v>2903</v>
      </c>
      <c r="G154" s="84" t="b">
        <v>0</v>
      </c>
      <c r="H154" s="84" t="b">
        <v>0</v>
      </c>
      <c r="I154" s="84" t="b">
        <v>0</v>
      </c>
      <c r="J154" s="84" t="b">
        <v>0</v>
      </c>
      <c r="K154" s="84" t="b">
        <v>0</v>
      </c>
      <c r="L154" s="84" t="b">
        <v>0</v>
      </c>
    </row>
    <row r="155" spans="1:12" ht="15">
      <c r="A155" s="84" t="s">
        <v>2560</v>
      </c>
      <c r="B155" s="84" t="s">
        <v>2572</v>
      </c>
      <c r="C155" s="84">
        <v>5</v>
      </c>
      <c r="D155" s="123">
        <v>0.0025195314943695355</v>
      </c>
      <c r="E155" s="123">
        <v>1.6918810267857014</v>
      </c>
      <c r="F155" s="84" t="s">
        <v>2903</v>
      </c>
      <c r="G155" s="84" t="b">
        <v>0</v>
      </c>
      <c r="H155" s="84" t="b">
        <v>0</v>
      </c>
      <c r="I155" s="84" t="b">
        <v>0</v>
      </c>
      <c r="J155" s="84" t="b">
        <v>0</v>
      </c>
      <c r="K155" s="84" t="b">
        <v>0</v>
      </c>
      <c r="L155" s="84" t="b">
        <v>0</v>
      </c>
    </row>
    <row r="156" spans="1:12" ht="15">
      <c r="A156" s="84" t="s">
        <v>2564</v>
      </c>
      <c r="B156" s="84" t="s">
        <v>2259</v>
      </c>
      <c r="C156" s="84">
        <v>5</v>
      </c>
      <c r="D156" s="123">
        <v>0.0025195314943695355</v>
      </c>
      <c r="E156" s="123">
        <v>1.707317996966548</v>
      </c>
      <c r="F156" s="84" t="s">
        <v>2903</v>
      </c>
      <c r="G156" s="84" t="b">
        <v>0</v>
      </c>
      <c r="H156" s="84" t="b">
        <v>0</v>
      </c>
      <c r="I156" s="84" t="b">
        <v>0</v>
      </c>
      <c r="J156" s="84" t="b">
        <v>0</v>
      </c>
      <c r="K156" s="84" t="b">
        <v>0</v>
      </c>
      <c r="L156" s="84" t="b">
        <v>0</v>
      </c>
    </row>
    <row r="157" spans="1:12" ht="15">
      <c r="A157" s="84" t="s">
        <v>2259</v>
      </c>
      <c r="B157" s="84" t="s">
        <v>2222</v>
      </c>
      <c r="C157" s="84">
        <v>5</v>
      </c>
      <c r="D157" s="123">
        <v>0.0025195314943695355</v>
      </c>
      <c r="E157" s="123">
        <v>1.2147597720660388</v>
      </c>
      <c r="F157" s="84" t="s">
        <v>2903</v>
      </c>
      <c r="G157" s="84" t="b">
        <v>0</v>
      </c>
      <c r="H157" s="84" t="b">
        <v>0</v>
      </c>
      <c r="I157" s="84" t="b">
        <v>0</v>
      </c>
      <c r="J157" s="84" t="b">
        <v>0</v>
      </c>
      <c r="K157" s="84" t="b">
        <v>0</v>
      </c>
      <c r="L157" s="84" t="b">
        <v>0</v>
      </c>
    </row>
    <row r="158" spans="1:12" ht="15">
      <c r="A158" s="84" t="s">
        <v>2222</v>
      </c>
      <c r="B158" s="84" t="s">
        <v>2618</v>
      </c>
      <c r="C158" s="84">
        <v>5</v>
      </c>
      <c r="D158" s="123">
        <v>0.0025195314943695355</v>
      </c>
      <c r="E158" s="123">
        <v>1.6338890798080146</v>
      </c>
      <c r="F158" s="84" t="s">
        <v>2903</v>
      </c>
      <c r="G158" s="84" t="b">
        <v>0</v>
      </c>
      <c r="H158" s="84" t="b">
        <v>0</v>
      </c>
      <c r="I158" s="84" t="b">
        <v>0</v>
      </c>
      <c r="J158" s="84" t="b">
        <v>0</v>
      </c>
      <c r="K158" s="84" t="b">
        <v>0</v>
      </c>
      <c r="L158" s="84" t="b">
        <v>0</v>
      </c>
    </row>
    <row r="159" spans="1:12" ht="15">
      <c r="A159" s="84" t="s">
        <v>2629</v>
      </c>
      <c r="B159" s="84" t="s">
        <v>2652</v>
      </c>
      <c r="C159" s="84">
        <v>5</v>
      </c>
      <c r="D159" s="123">
        <v>0.0025195314943695355</v>
      </c>
      <c r="E159" s="123">
        <v>2.7130703258556395</v>
      </c>
      <c r="F159" s="84" t="s">
        <v>2903</v>
      </c>
      <c r="G159" s="84" t="b">
        <v>0</v>
      </c>
      <c r="H159" s="84" t="b">
        <v>0</v>
      </c>
      <c r="I159" s="84" t="b">
        <v>0</v>
      </c>
      <c r="J159" s="84" t="b">
        <v>0</v>
      </c>
      <c r="K159" s="84" t="b">
        <v>0</v>
      </c>
      <c r="L159" s="84" t="b">
        <v>0</v>
      </c>
    </row>
    <row r="160" spans="1:12" ht="15">
      <c r="A160" s="84" t="s">
        <v>301</v>
      </c>
      <c r="B160" s="84" t="s">
        <v>272</v>
      </c>
      <c r="C160" s="84">
        <v>5</v>
      </c>
      <c r="D160" s="123">
        <v>0.0025195314943695355</v>
      </c>
      <c r="E160" s="123">
        <v>2.491221576239283</v>
      </c>
      <c r="F160" s="84" t="s">
        <v>2903</v>
      </c>
      <c r="G160" s="84" t="b">
        <v>0</v>
      </c>
      <c r="H160" s="84" t="b">
        <v>0</v>
      </c>
      <c r="I160" s="84" t="b">
        <v>0</v>
      </c>
      <c r="J160" s="84" t="b">
        <v>0</v>
      </c>
      <c r="K160" s="84" t="b">
        <v>0</v>
      </c>
      <c r="L160" s="84" t="b">
        <v>0</v>
      </c>
    </row>
    <row r="161" spans="1:12" ht="15">
      <c r="A161" s="84" t="s">
        <v>2292</v>
      </c>
      <c r="B161" s="84" t="s">
        <v>2590</v>
      </c>
      <c r="C161" s="84">
        <v>5</v>
      </c>
      <c r="D161" s="123">
        <v>0.0025195314943695355</v>
      </c>
      <c r="E161" s="123">
        <v>2.1487988954170767</v>
      </c>
      <c r="F161" s="84" t="s">
        <v>2903</v>
      </c>
      <c r="G161" s="84" t="b">
        <v>0</v>
      </c>
      <c r="H161" s="84" t="b">
        <v>0</v>
      </c>
      <c r="I161" s="84" t="b">
        <v>0</v>
      </c>
      <c r="J161" s="84" t="b">
        <v>0</v>
      </c>
      <c r="K161" s="84" t="b">
        <v>0</v>
      </c>
      <c r="L161" s="84" t="b">
        <v>0</v>
      </c>
    </row>
    <row r="162" spans="1:12" ht="15">
      <c r="A162" s="84" t="s">
        <v>2590</v>
      </c>
      <c r="B162" s="84" t="s">
        <v>2654</v>
      </c>
      <c r="C162" s="84">
        <v>5</v>
      </c>
      <c r="D162" s="123">
        <v>0.0025195314943695355</v>
      </c>
      <c r="E162" s="123">
        <v>2.449828891081058</v>
      </c>
      <c r="F162" s="84" t="s">
        <v>2903</v>
      </c>
      <c r="G162" s="84" t="b">
        <v>0</v>
      </c>
      <c r="H162" s="84" t="b">
        <v>0</v>
      </c>
      <c r="I162" s="84" t="b">
        <v>0</v>
      </c>
      <c r="J162" s="84" t="b">
        <v>0</v>
      </c>
      <c r="K162" s="84" t="b">
        <v>0</v>
      </c>
      <c r="L162" s="84" t="b">
        <v>0</v>
      </c>
    </row>
    <row r="163" spans="1:12" ht="15">
      <c r="A163" s="84" t="s">
        <v>2654</v>
      </c>
      <c r="B163" s="84" t="s">
        <v>2565</v>
      </c>
      <c r="C163" s="84">
        <v>5</v>
      </c>
      <c r="D163" s="123">
        <v>0.0025195314943695355</v>
      </c>
      <c r="E163" s="123">
        <v>2.235949071135977</v>
      </c>
      <c r="F163" s="84" t="s">
        <v>2903</v>
      </c>
      <c r="G163" s="84" t="b">
        <v>0</v>
      </c>
      <c r="H163" s="84" t="b">
        <v>0</v>
      </c>
      <c r="I163" s="84" t="b">
        <v>0</v>
      </c>
      <c r="J163" s="84" t="b">
        <v>0</v>
      </c>
      <c r="K163" s="84" t="b">
        <v>0</v>
      </c>
      <c r="L163" s="84" t="b">
        <v>0</v>
      </c>
    </row>
    <row r="164" spans="1:12" ht="15">
      <c r="A164" s="84" t="s">
        <v>2565</v>
      </c>
      <c r="B164" s="84" t="s">
        <v>2625</v>
      </c>
      <c r="C164" s="84">
        <v>5</v>
      </c>
      <c r="D164" s="123">
        <v>0.0025195314943695355</v>
      </c>
      <c r="E164" s="123">
        <v>2.089821035457739</v>
      </c>
      <c r="F164" s="84" t="s">
        <v>2903</v>
      </c>
      <c r="G164" s="84" t="b">
        <v>0</v>
      </c>
      <c r="H164" s="84" t="b">
        <v>0</v>
      </c>
      <c r="I164" s="84" t="b">
        <v>0</v>
      </c>
      <c r="J164" s="84" t="b">
        <v>1</v>
      </c>
      <c r="K164" s="84" t="b">
        <v>0</v>
      </c>
      <c r="L164" s="84" t="b">
        <v>0</v>
      </c>
    </row>
    <row r="165" spans="1:12" ht="15">
      <c r="A165" s="84" t="s">
        <v>2625</v>
      </c>
      <c r="B165" s="84" t="s">
        <v>2655</v>
      </c>
      <c r="C165" s="84">
        <v>5</v>
      </c>
      <c r="D165" s="123">
        <v>0.0025195314943695355</v>
      </c>
      <c r="E165" s="123">
        <v>2.6461235362250264</v>
      </c>
      <c r="F165" s="84" t="s">
        <v>2903</v>
      </c>
      <c r="G165" s="84" t="b">
        <v>1</v>
      </c>
      <c r="H165" s="84" t="b">
        <v>0</v>
      </c>
      <c r="I165" s="84" t="b">
        <v>0</v>
      </c>
      <c r="J165" s="84" t="b">
        <v>0</v>
      </c>
      <c r="K165" s="84" t="b">
        <v>0</v>
      </c>
      <c r="L165" s="84" t="b">
        <v>0</v>
      </c>
    </row>
    <row r="166" spans="1:12" ht="15">
      <c r="A166" s="84" t="s">
        <v>2655</v>
      </c>
      <c r="B166" s="84" t="s">
        <v>2263</v>
      </c>
      <c r="C166" s="84">
        <v>5</v>
      </c>
      <c r="D166" s="123">
        <v>0.0025195314943695355</v>
      </c>
      <c r="E166" s="123">
        <v>2.076248228268465</v>
      </c>
      <c r="F166" s="84" t="s">
        <v>2903</v>
      </c>
      <c r="G166" s="84" t="b">
        <v>0</v>
      </c>
      <c r="H166" s="84" t="b">
        <v>0</v>
      </c>
      <c r="I166" s="84" t="b">
        <v>0</v>
      </c>
      <c r="J166" s="84" t="b">
        <v>0</v>
      </c>
      <c r="K166" s="84" t="b">
        <v>0</v>
      </c>
      <c r="L166" s="84" t="b">
        <v>0</v>
      </c>
    </row>
    <row r="167" spans="1:12" ht="15">
      <c r="A167" s="84" t="s">
        <v>2263</v>
      </c>
      <c r="B167" s="84" t="s">
        <v>268</v>
      </c>
      <c r="C167" s="84">
        <v>5</v>
      </c>
      <c r="D167" s="123">
        <v>0.0025195314943695355</v>
      </c>
      <c r="E167" s="123">
        <v>2.076248228268465</v>
      </c>
      <c r="F167" s="84" t="s">
        <v>2903</v>
      </c>
      <c r="G167" s="84" t="b">
        <v>0</v>
      </c>
      <c r="H167" s="84" t="b">
        <v>0</v>
      </c>
      <c r="I167" s="84" t="b">
        <v>0</v>
      </c>
      <c r="J167" s="84" t="b">
        <v>0</v>
      </c>
      <c r="K167" s="84" t="b">
        <v>0</v>
      </c>
      <c r="L167" s="84" t="b">
        <v>0</v>
      </c>
    </row>
    <row r="168" spans="1:12" ht="15">
      <c r="A168" s="84" t="s">
        <v>268</v>
      </c>
      <c r="B168" s="84" t="s">
        <v>2656</v>
      </c>
      <c r="C168" s="84">
        <v>5</v>
      </c>
      <c r="D168" s="123">
        <v>0.0025195314943695355</v>
      </c>
      <c r="E168" s="123">
        <v>2.792251571903264</v>
      </c>
      <c r="F168" s="84" t="s">
        <v>2903</v>
      </c>
      <c r="G168" s="84" t="b">
        <v>0</v>
      </c>
      <c r="H168" s="84" t="b">
        <v>0</v>
      </c>
      <c r="I168" s="84" t="b">
        <v>0</v>
      </c>
      <c r="J168" s="84" t="b">
        <v>0</v>
      </c>
      <c r="K168" s="84" t="b">
        <v>0</v>
      </c>
      <c r="L168" s="84" t="b">
        <v>0</v>
      </c>
    </row>
    <row r="169" spans="1:12" ht="15">
      <c r="A169" s="84" t="s">
        <v>2656</v>
      </c>
      <c r="B169" s="84" t="s">
        <v>267</v>
      </c>
      <c r="C169" s="84">
        <v>5</v>
      </c>
      <c r="D169" s="123">
        <v>0.0025195314943695355</v>
      </c>
      <c r="E169" s="123">
        <v>2.792251571903264</v>
      </c>
      <c r="F169" s="84" t="s">
        <v>2903</v>
      </c>
      <c r="G169" s="84" t="b">
        <v>0</v>
      </c>
      <c r="H169" s="84" t="b">
        <v>0</v>
      </c>
      <c r="I169" s="84" t="b">
        <v>0</v>
      </c>
      <c r="J169" s="84" t="b">
        <v>0</v>
      </c>
      <c r="K169" s="84" t="b">
        <v>0</v>
      </c>
      <c r="L169" s="84" t="b">
        <v>0</v>
      </c>
    </row>
    <row r="170" spans="1:12" ht="15">
      <c r="A170" s="84" t="s">
        <v>2221</v>
      </c>
      <c r="B170" s="84" t="s">
        <v>2250</v>
      </c>
      <c r="C170" s="84">
        <v>5</v>
      </c>
      <c r="D170" s="123">
        <v>0.0025195314943695355</v>
      </c>
      <c r="E170" s="123">
        <v>0.6587126635330467</v>
      </c>
      <c r="F170" s="84" t="s">
        <v>2903</v>
      </c>
      <c r="G170" s="84" t="b">
        <v>0</v>
      </c>
      <c r="H170" s="84" t="b">
        <v>0</v>
      </c>
      <c r="I170" s="84" t="b">
        <v>0</v>
      </c>
      <c r="J170" s="84" t="b">
        <v>0</v>
      </c>
      <c r="K170" s="84" t="b">
        <v>0</v>
      </c>
      <c r="L170" s="84" t="b">
        <v>0</v>
      </c>
    </row>
    <row r="171" spans="1:12" ht="15">
      <c r="A171" s="84" t="s">
        <v>259</v>
      </c>
      <c r="B171" s="84" t="s">
        <v>2561</v>
      </c>
      <c r="C171" s="84">
        <v>5</v>
      </c>
      <c r="D171" s="123">
        <v>0.0025195314943695355</v>
      </c>
      <c r="E171" s="123">
        <v>1.3628223075214767</v>
      </c>
      <c r="F171" s="84" t="s">
        <v>2903</v>
      </c>
      <c r="G171" s="84" t="b">
        <v>0</v>
      </c>
      <c r="H171" s="84" t="b">
        <v>0</v>
      </c>
      <c r="I171" s="84" t="b">
        <v>0</v>
      </c>
      <c r="J171" s="84" t="b">
        <v>0</v>
      </c>
      <c r="K171" s="84" t="b">
        <v>0</v>
      </c>
      <c r="L171" s="84" t="b">
        <v>0</v>
      </c>
    </row>
    <row r="172" spans="1:12" ht="15">
      <c r="A172" s="84" t="s">
        <v>2298</v>
      </c>
      <c r="B172" s="84" t="s">
        <v>2250</v>
      </c>
      <c r="C172" s="84">
        <v>5</v>
      </c>
      <c r="D172" s="123">
        <v>0.0025195314943695355</v>
      </c>
      <c r="E172" s="123">
        <v>1.0566526722050842</v>
      </c>
      <c r="F172" s="84" t="s">
        <v>2903</v>
      </c>
      <c r="G172" s="84" t="b">
        <v>0</v>
      </c>
      <c r="H172" s="84" t="b">
        <v>0</v>
      </c>
      <c r="I172" s="84" t="b">
        <v>0</v>
      </c>
      <c r="J172" s="84" t="b">
        <v>0</v>
      </c>
      <c r="K172" s="84" t="b">
        <v>0</v>
      </c>
      <c r="L172" s="84" t="b">
        <v>0</v>
      </c>
    </row>
    <row r="173" spans="1:12" ht="15">
      <c r="A173" s="84" t="s">
        <v>2647</v>
      </c>
      <c r="B173" s="84" t="s">
        <v>2657</v>
      </c>
      <c r="C173" s="84">
        <v>5</v>
      </c>
      <c r="D173" s="123">
        <v>0.0025195314943695355</v>
      </c>
      <c r="E173" s="123">
        <v>2.7130703258556395</v>
      </c>
      <c r="F173" s="84" t="s">
        <v>2903</v>
      </c>
      <c r="G173" s="84" t="b">
        <v>0</v>
      </c>
      <c r="H173" s="84" t="b">
        <v>0</v>
      </c>
      <c r="I173" s="84" t="b">
        <v>0</v>
      </c>
      <c r="J173" s="84" t="b">
        <v>0</v>
      </c>
      <c r="K173" s="84" t="b">
        <v>0</v>
      </c>
      <c r="L173" s="84" t="b">
        <v>0</v>
      </c>
    </row>
    <row r="174" spans="1:12" ht="15">
      <c r="A174" s="84" t="s">
        <v>259</v>
      </c>
      <c r="B174" s="84" t="s">
        <v>2557</v>
      </c>
      <c r="C174" s="84">
        <v>5</v>
      </c>
      <c r="D174" s="123">
        <v>0.0025195314943695355</v>
      </c>
      <c r="E174" s="123">
        <v>1.031829088480052</v>
      </c>
      <c r="F174" s="84" t="s">
        <v>2903</v>
      </c>
      <c r="G174" s="84" t="b">
        <v>0</v>
      </c>
      <c r="H174" s="84" t="b">
        <v>0</v>
      </c>
      <c r="I174" s="84" t="b">
        <v>0</v>
      </c>
      <c r="J174" s="84" t="b">
        <v>0</v>
      </c>
      <c r="K174" s="84" t="b">
        <v>0</v>
      </c>
      <c r="L174" s="84" t="b">
        <v>0</v>
      </c>
    </row>
    <row r="175" spans="1:12" ht="15">
      <c r="A175" s="84" t="s">
        <v>2250</v>
      </c>
      <c r="B175" s="84" t="s">
        <v>2663</v>
      </c>
      <c r="C175" s="84">
        <v>4</v>
      </c>
      <c r="D175" s="123">
        <v>0.00213168509131366</v>
      </c>
      <c r="E175" s="123">
        <v>1.5774077238555664</v>
      </c>
      <c r="F175" s="84" t="s">
        <v>2903</v>
      </c>
      <c r="G175" s="84" t="b">
        <v>0</v>
      </c>
      <c r="H175" s="84" t="b">
        <v>0</v>
      </c>
      <c r="I175" s="84" t="b">
        <v>0</v>
      </c>
      <c r="J175" s="84" t="b">
        <v>0</v>
      </c>
      <c r="K175" s="84" t="b">
        <v>0</v>
      </c>
      <c r="L175" s="84" t="b">
        <v>0</v>
      </c>
    </row>
    <row r="176" spans="1:12" ht="15">
      <c r="A176" s="84" t="s">
        <v>280</v>
      </c>
      <c r="B176" s="84" t="s">
        <v>273</v>
      </c>
      <c r="C176" s="84">
        <v>4</v>
      </c>
      <c r="D176" s="123">
        <v>0.00213168509131366</v>
      </c>
      <c r="E176" s="123">
        <v>2.536979066799958</v>
      </c>
      <c r="F176" s="84" t="s">
        <v>2903</v>
      </c>
      <c r="G176" s="84" t="b">
        <v>0</v>
      </c>
      <c r="H176" s="84" t="b">
        <v>0</v>
      </c>
      <c r="I176" s="84" t="b">
        <v>0</v>
      </c>
      <c r="J176" s="84" t="b">
        <v>0</v>
      </c>
      <c r="K176" s="84" t="b">
        <v>0</v>
      </c>
      <c r="L176" s="84" t="b">
        <v>0</v>
      </c>
    </row>
    <row r="177" spans="1:12" ht="15">
      <c r="A177" s="84" t="s">
        <v>273</v>
      </c>
      <c r="B177" s="84" t="s">
        <v>279</v>
      </c>
      <c r="C177" s="84">
        <v>4</v>
      </c>
      <c r="D177" s="123">
        <v>0.00213168509131366</v>
      </c>
      <c r="E177" s="123">
        <v>2.235949071135977</v>
      </c>
      <c r="F177" s="84" t="s">
        <v>2903</v>
      </c>
      <c r="G177" s="84" t="b">
        <v>0</v>
      </c>
      <c r="H177" s="84" t="b">
        <v>0</v>
      </c>
      <c r="I177" s="84" t="b">
        <v>0</v>
      </c>
      <c r="J177" s="84" t="b">
        <v>0</v>
      </c>
      <c r="K177" s="84" t="b">
        <v>0</v>
      </c>
      <c r="L177" s="84" t="b">
        <v>0</v>
      </c>
    </row>
    <row r="178" spans="1:12" ht="15">
      <c r="A178" s="84" t="s">
        <v>279</v>
      </c>
      <c r="B178" s="84" t="s">
        <v>278</v>
      </c>
      <c r="C178" s="84">
        <v>4</v>
      </c>
      <c r="D178" s="123">
        <v>0.00213168509131366</v>
      </c>
      <c r="E178" s="123">
        <v>2.235949071135977</v>
      </c>
      <c r="F178" s="84" t="s">
        <v>2903</v>
      </c>
      <c r="G178" s="84" t="b">
        <v>0</v>
      </c>
      <c r="H178" s="84" t="b">
        <v>0</v>
      </c>
      <c r="I178" s="84" t="b">
        <v>0</v>
      </c>
      <c r="J178" s="84" t="b">
        <v>0</v>
      </c>
      <c r="K178" s="84" t="b">
        <v>0</v>
      </c>
      <c r="L178" s="84" t="b">
        <v>0</v>
      </c>
    </row>
    <row r="179" spans="1:12" ht="15">
      <c r="A179" s="84" t="s">
        <v>278</v>
      </c>
      <c r="B179" s="84" t="s">
        <v>277</v>
      </c>
      <c r="C179" s="84">
        <v>4</v>
      </c>
      <c r="D179" s="123">
        <v>0.00213168509131366</v>
      </c>
      <c r="E179" s="123">
        <v>2.440069053791902</v>
      </c>
      <c r="F179" s="84" t="s">
        <v>2903</v>
      </c>
      <c r="G179" s="84" t="b">
        <v>0</v>
      </c>
      <c r="H179" s="84" t="b">
        <v>0</v>
      </c>
      <c r="I179" s="84" t="b">
        <v>0</v>
      </c>
      <c r="J179" s="84" t="b">
        <v>0</v>
      </c>
      <c r="K179" s="84" t="b">
        <v>0</v>
      </c>
      <c r="L179" s="84" t="b">
        <v>0</v>
      </c>
    </row>
    <row r="180" spans="1:12" ht="15">
      <c r="A180" s="84" t="s">
        <v>277</v>
      </c>
      <c r="B180" s="84" t="s">
        <v>276</v>
      </c>
      <c r="C180" s="84">
        <v>4</v>
      </c>
      <c r="D180" s="123">
        <v>0.00213168509131366</v>
      </c>
      <c r="E180" s="123">
        <v>2.792251571903264</v>
      </c>
      <c r="F180" s="84" t="s">
        <v>2903</v>
      </c>
      <c r="G180" s="84" t="b">
        <v>0</v>
      </c>
      <c r="H180" s="84" t="b">
        <v>0</v>
      </c>
      <c r="I180" s="84" t="b">
        <v>0</v>
      </c>
      <c r="J180" s="84" t="b">
        <v>0</v>
      </c>
      <c r="K180" s="84" t="b">
        <v>0</v>
      </c>
      <c r="L180" s="84" t="b">
        <v>0</v>
      </c>
    </row>
    <row r="181" spans="1:12" ht="15">
      <c r="A181" s="84" t="s">
        <v>276</v>
      </c>
      <c r="B181" s="84" t="s">
        <v>275</v>
      </c>
      <c r="C181" s="84">
        <v>4</v>
      </c>
      <c r="D181" s="123">
        <v>0.00213168509131366</v>
      </c>
      <c r="E181" s="123">
        <v>2.792251571903264</v>
      </c>
      <c r="F181" s="84" t="s">
        <v>2903</v>
      </c>
      <c r="G181" s="84" t="b">
        <v>0</v>
      </c>
      <c r="H181" s="84" t="b">
        <v>0</v>
      </c>
      <c r="I181" s="84" t="b">
        <v>0</v>
      </c>
      <c r="J181" s="84" t="b">
        <v>0</v>
      </c>
      <c r="K181" s="84" t="b">
        <v>0</v>
      </c>
      <c r="L181" s="84" t="b">
        <v>0</v>
      </c>
    </row>
    <row r="182" spans="1:12" ht="15">
      <c r="A182" s="84" t="s">
        <v>274</v>
      </c>
      <c r="B182" s="84" t="s">
        <v>2665</v>
      </c>
      <c r="C182" s="84">
        <v>4</v>
      </c>
      <c r="D182" s="123">
        <v>0.00213168509131366</v>
      </c>
      <c r="E182" s="123">
        <v>2.7130703258556395</v>
      </c>
      <c r="F182" s="84" t="s">
        <v>2903</v>
      </c>
      <c r="G182" s="84" t="b">
        <v>0</v>
      </c>
      <c r="H182" s="84" t="b">
        <v>0</v>
      </c>
      <c r="I182" s="84" t="b">
        <v>0</v>
      </c>
      <c r="J182" s="84" t="b">
        <v>0</v>
      </c>
      <c r="K182" s="84" t="b">
        <v>0</v>
      </c>
      <c r="L182" s="84" t="b">
        <v>0</v>
      </c>
    </row>
    <row r="183" spans="1:12" ht="15">
      <c r="A183" s="84" t="s">
        <v>2631</v>
      </c>
      <c r="B183" s="84" t="s">
        <v>2265</v>
      </c>
      <c r="C183" s="84">
        <v>4</v>
      </c>
      <c r="D183" s="123">
        <v>0.00213168509131366</v>
      </c>
      <c r="E183" s="123">
        <v>1.8837665530246144</v>
      </c>
      <c r="F183" s="84" t="s">
        <v>2903</v>
      </c>
      <c r="G183" s="84" t="b">
        <v>0</v>
      </c>
      <c r="H183" s="84" t="b">
        <v>0</v>
      </c>
      <c r="I183" s="84" t="b">
        <v>0</v>
      </c>
      <c r="J183" s="84" t="b">
        <v>0</v>
      </c>
      <c r="K183" s="84" t="b">
        <v>0</v>
      </c>
      <c r="L183" s="84" t="b">
        <v>0</v>
      </c>
    </row>
    <row r="184" spans="1:12" ht="15">
      <c r="A184" s="84" t="s">
        <v>2617</v>
      </c>
      <c r="B184" s="84" t="s">
        <v>2250</v>
      </c>
      <c r="C184" s="84">
        <v>4</v>
      </c>
      <c r="D184" s="123">
        <v>0.00213168509131366</v>
      </c>
      <c r="E184" s="123">
        <v>0.9597426591970278</v>
      </c>
      <c r="F184" s="84" t="s">
        <v>2903</v>
      </c>
      <c r="G184" s="84" t="b">
        <v>0</v>
      </c>
      <c r="H184" s="84" t="b">
        <v>0</v>
      </c>
      <c r="I184" s="84" t="b">
        <v>0</v>
      </c>
      <c r="J184" s="84" t="b">
        <v>0</v>
      </c>
      <c r="K184" s="84" t="b">
        <v>0</v>
      </c>
      <c r="L184" s="84" t="b">
        <v>0</v>
      </c>
    </row>
    <row r="185" spans="1:12" ht="15">
      <c r="A185" s="84" t="s">
        <v>2581</v>
      </c>
      <c r="B185" s="84" t="s">
        <v>2250</v>
      </c>
      <c r="C185" s="84">
        <v>4</v>
      </c>
      <c r="D185" s="123">
        <v>0.00213168509131366</v>
      </c>
      <c r="E185" s="123">
        <v>0.7488892938821347</v>
      </c>
      <c r="F185" s="84" t="s">
        <v>2903</v>
      </c>
      <c r="G185" s="84" t="b">
        <v>0</v>
      </c>
      <c r="H185" s="84" t="b">
        <v>0</v>
      </c>
      <c r="I185" s="84" t="b">
        <v>0</v>
      </c>
      <c r="J185" s="84" t="b">
        <v>0</v>
      </c>
      <c r="K185" s="84" t="b">
        <v>0</v>
      </c>
      <c r="L185" s="84" t="b">
        <v>0</v>
      </c>
    </row>
    <row r="186" spans="1:12" ht="15">
      <c r="A186" s="84" t="s">
        <v>2634</v>
      </c>
      <c r="B186" s="84" t="s">
        <v>2672</v>
      </c>
      <c r="C186" s="84">
        <v>4</v>
      </c>
      <c r="D186" s="123">
        <v>0.00213168509131366</v>
      </c>
      <c r="E186" s="123">
        <v>2.7130703258556395</v>
      </c>
      <c r="F186" s="84" t="s">
        <v>2903</v>
      </c>
      <c r="G186" s="84" t="b">
        <v>0</v>
      </c>
      <c r="H186" s="84" t="b">
        <v>0</v>
      </c>
      <c r="I186" s="84" t="b">
        <v>0</v>
      </c>
      <c r="J186" s="84" t="b">
        <v>0</v>
      </c>
      <c r="K186" s="84" t="b">
        <v>0</v>
      </c>
      <c r="L186" s="84" t="b">
        <v>0</v>
      </c>
    </row>
    <row r="187" spans="1:12" ht="15">
      <c r="A187" s="84" t="s">
        <v>2618</v>
      </c>
      <c r="B187" s="84" t="s">
        <v>2585</v>
      </c>
      <c r="C187" s="84">
        <v>4</v>
      </c>
      <c r="D187" s="123">
        <v>0.0024922000561807033</v>
      </c>
      <c r="E187" s="123">
        <v>2.169002281505364</v>
      </c>
      <c r="F187" s="84" t="s">
        <v>2903</v>
      </c>
      <c r="G187" s="84" t="b">
        <v>0</v>
      </c>
      <c r="H187" s="84" t="b">
        <v>0</v>
      </c>
      <c r="I187" s="84" t="b">
        <v>0</v>
      </c>
      <c r="J187" s="84" t="b">
        <v>0</v>
      </c>
      <c r="K187" s="84" t="b">
        <v>0</v>
      </c>
      <c r="L187" s="84" t="b">
        <v>0</v>
      </c>
    </row>
    <row r="188" spans="1:12" ht="15">
      <c r="A188" s="84" t="s">
        <v>2258</v>
      </c>
      <c r="B188" s="84" t="s">
        <v>2289</v>
      </c>
      <c r="C188" s="84">
        <v>4</v>
      </c>
      <c r="D188" s="123">
        <v>0.00213168509131366</v>
      </c>
      <c r="E188" s="123">
        <v>1.5669422901774015</v>
      </c>
      <c r="F188" s="84" t="s">
        <v>2903</v>
      </c>
      <c r="G188" s="84" t="b">
        <v>0</v>
      </c>
      <c r="H188" s="84" t="b">
        <v>0</v>
      </c>
      <c r="I188" s="84" t="b">
        <v>0</v>
      </c>
      <c r="J188" s="84" t="b">
        <v>0</v>
      </c>
      <c r="K188" s="84" t="b">
        <v>0</v>
      </c>
      <c r="L188" s="84" t="b">
        <v>0</v>
      </c>
    </row>
    <row r="189" spans="1:12" ht="15">
      <c r="A189" s="84" t="s">
        <v>2673</v>
      </c>
      <c r="B189" s="84" t="s">
        <v>2674</v>
      </c>
      <c r="C189" s="84">
        <v>4</v>
      </c>
      <c r="D189" s="123">
        <v>0.00213168509131366</v>
      </c>
      <c r="E189" s="123">
        <v>2.889161584911321</v>
      </c>
      <c r="F189" s="84" t="s">
        <v>2903</v>
      </c>
      <c r="G189" s="84" t="b">
        <v>0</v>
      </c>
      <c r="H189" s="84" t="b">
        <v>0</v>
      </c>
      <c r="I189" s="84" t="b">
        <v>0</v>
      </c>
      <c r="J189" s="84" t="b">
        <v>0</v>
      </c>
      <c r="K189" s="84" t="b">
        <v>0</v>
      </c>
      <c r="L189" s="84" t="b">
        <v>0</v>
      </c>
    </row>
    <row r="190" spans="1:12" ht="15">
      <c r="A190" s="84" t="s">
        <v>2251</v>
      </c>
      <c r="B190" s="84" t="s">
        <v>2676</v>
      </c>
      <c r="C190" s="84">
        <v>4</v>
      </c>
      <c r="D190" s="123">
        <v>0.00213168509131366</v>
      </c>
      <c r="E190" s="123">
        <v>1.6278987161188272</v>
      </c>
      <c r="F190" s="84" t="s">
        <v>2903</v>
      </c>
      <c r="G190" s="84" t="b">
        <v>0</v>
      </c>
      <c r="H190" s="84" t="b">
        <v>0</v>
      </c>
      <c r="I190" s="84" t="b">
        <v>0</v>
      </c>
      <c r="J190" s="84" t="b">
        <v>0</v>
      </c>
      <c r="K190" s="84" t="b">
        <v>0</v>
      </c>
      <c r="L190" s="84" t="b">
        <v>0</v>
      </c>
    </row>
    <row r="191" spans="1:12" ht="15">
      <c r="A191" s="84" t="s">
        <v>2283</v>
      </c>
      <c r="B191" s="84" t="s">
        <v>2284</v>
      </c>
      <c r="C191" s="84">
        <v>4</v>
      </c>
      <c r="D191" s="123">
        <v>0.00213168509131366</v>
      </c>
      <c r="E191" s="123">
        <v>2.5881315892473395</v>
      </c>
      <c r="F191" s="84" t="s">
        <v>2903</v>
      </c>
      <c r="G191" s="84" t="b">
        <v>0</v>
      </c>
      <c r="H191" s="84" t="b">
        <v>0</v>
      </c>
      <c r="I191" s="84" t="b">
        <v>0</v>
      </c>
      <c r="J191" s="84" t="b">
        <v>0</v>
      </c>
      <c r="K191" s="84" t="b">
        <v>0</v>
      </c>
      <c r="L191" s="84" t="b">
        <v>0</v>
      </c>
    </row>
    <row r="192" spans="1:12" ht="15">
      <c r="A192" s="84" t="s">
        <v>2284</v>
      </c>
      <c r="B192" s="84" t="s">
        <v>2222</v>
      </c>
      <c r="C192" s="84">
        <v>4</v>
      </c>
      <c r="D192" s="123">
        <v>0.00213168509131366</v>
      </c>
      <c r="E192" s="123">
        <v>1.536979066799958</v>
      </c>
      <c r="F192" s="84" t="s">
        <v>2903</v>
      </c>
      <c r="G192" s="84" t="b">
        <v>0</v>
      </c>
      <c r="H192" s="84" t="b">
        <v>0</v>
      </c>
      <c r="I192" s="84" t="b">
        <v>0</v>
      </c>
      <c r="J192" s="84" t="b">
        <v>0</v>
      </c>
      <c r="K192" s="84" t="b">
        <v>0</v>
      </c>
      <c r="L192" s="84" t="b">
        <v>0</v>
      </c>
    </row>
    <row r="193" spans="1:12" ht="15">
      <c r="A193" s="84" t="s">
        <v>2222</v>
      </c>
      <c r="B193" s="84" t="s">
        <v>2285</v>
      </c>
      <c r="C193" s="84">
        <v>4</v>
      </c>
      <c r="D193" s="123">
        <v>0.00213168509131366</v>
      </c>
      <c r="E193" s="123">
        <v>1.8380090624639394</v>
      </c>
      <c r="F193" s="84" t="s">
        <v>2903</v>
      </c>
      <c r="G193" s="84" t="b">
        <v>0</v>
      </c>
      <c r="H193" s="84" t="b">
        <v>0</v>
      </c>
      <c r="I193" s="84" t="b">
        <v>0</v>
      </c>
      <c r="J193" s="84" t="b">
        <v>0</v>
      </c>
      <c r="K193" s="84" t="b">
        <v>0</v>
      </c>
      <c r="L193" s="84" t="b">
        <v>0</v>
      </c>
    </row>
    <row r="194" spans="1:12" ht="15">
      <c r="A194" s="84" t="s">
        <v>2285</v>
      </c>
      <c r="B194" s="84" t="s">
        <v>2286</v>
      </c>
      <c r="C194" s="84">
        <v>4</v>
      </c>
      <c r="D194" s="123">
        <v>0.00213168509131366</v>
      </c>
      <c r="E194" s="123">
        <v>2.889161584911321</v>
      </c>
      <c r="F194" s="84" t="s">
        <v>2903</v>
      </c>
      <c r="G194" s="84" t="b">
        <v>0</v>
      </c>
      <c r="H194" s="84" t="b">
        <v>0</v>
      </c>
      <c r="I194" s="84" t="b">
        <v>0</v>
      </c>
      <c r="J194" s="84" t="b">
        <v>0</v>
      </c>
      <c r="K194" s="84" t="b">
        <v>0</v>
      </c>
      <c r="L194" s="84" t="b">
        <v>0</v>
      </c>
    </row>
    <row r="195" spans="1:12" ht="15">
      <c r="A195" s="84" t="s">
        <v>2286</v>
      </c>
      <c r="B195" s="84" t="s">
        <v>2287</v>
      </c>
      <c r="C195" s="84">
        <v>4</v>
      </c>
      <c r="D195" s="123">
        <v>0.00213168509131366</v>
      </c>
      <c r="E195" s="123">
        <v>2.889161584911321</v>
      </c>
      <c r="F195" s="84" t="s">
        <v>2903</v>
      </c>
      <c r="G195" s="84" t="b">
        <v>0</v>
      </c>
      <c r="H195" s="84" t="b">
        <v>0</v>
      </c>
      <c r="I195" s="84" t="b">
        <v>0</v>
      </c>
      <c r="J195" s="84" t="b">
        <v>0</v>
      </c>
      <c r="K195" s="84" t="b">
        <v>0</v>
      </c>
      <c r="L195" s="84" t="b">
        <v>0</v>
      </c>
    </row>
    <row r="196" spans="1:12" ht="15">
      <c r="A196" s="84" t="s">
        <v>2287</v>
      </c>
      <c r="B196" s="84" t="s">
        <v>2288</v>
      </c>
      <c r="C196" s="84">
        <v>4</v>
      </c>
      <c r="D196" s="123">
        <v>0.00213168509131366</v>
      </c>
      <c r="E196" s="123">
        <v>2.491221576239283</v>
      </c>
      <c r="F196" s="84" t="s">
        <v>2903</v>
      </c>
      <c r="G196" s="84" t="b">
        <v>0</v>
      </c>
      <c r="H196" s="84" t="b">
        <v>0</v>
      </c>
      <c r="I196" s="84" t="b">
        <v>0</v>
      </c>
      <c r="J196" s="84" t="b">
        <v>0</v>
      </c>
      <c r="K196" s="84" t="b">
        <v>0</v>
      </c>
      <c r="L196" s="84" t="b">
        <v>0</v>
      </c>
    </row>
    <row r="197" spans="1:12" ht="15">
      <c r="A197" s="84" t="s">
        <v>2289</v>
      </c>
      <c r="B197" s="84" t="s">
        <v>2290</v>
      </c>
      <c r="C197" s="84">
        <v>4</v>
      </c>
      <c r="D197" s="123">
        <v>0.00213168509131366</v>
      </c>
      <c r="E197" s="123">
        <v>2.2871015935833583</v>
      </c>
      <c r="F197" s="84" t="s">
        <v>2903</v>
      </c>
      <c r="G197" s="84" t="b">
        <v>0</v>
      </c>
      <c r="H197" s="84" t="b">
        <v>0</v>
      </c>
      <c r="I197" s="84" t="b">
        <v>0</v>
      </c>
      <c r="J197" s="84" t="b">
        <v>0</v>
      </c>
      <c r="K197" s="84" t="b">
        <v>0</v>
      </c>
      <c r="L197" s="84" t="b">
        <v>0</v>
      </c>
    </row>
    <row r="198" spans="1:12" ht="15">
      <c r="A198" s="84" t="s">
        <v>2290</v>
      </c>
      <c r="B198" s="84" t="s">
        <v>2677</v>
      </c>
      <c r="C198" s="84">
        <v>4</v>
      </c>
      <c r="D198" s="123">
        <v>0.00213168509131366</v>
      </c>
      <c r="E198" s="123">
        <v>2.889161584911321</v>
      </c>
      <c r="F198" s="84" t="s">
        <v>2903</v>
      </c>
      <c r="G198" s="84" t="b">
        <v>0</v>
      </c>
      <c r="H198" s="84" t="b">
        <v>0</v>
      </c>
      <c r="I198" s="84" t="b">
        <v>0</v>
      </c>
      <c r="J198" s="84" t="b">
        <v>0</v>
      </c>
      <c r="K198" s="84" t="b">
        <v>0</v>
      </c>
      <c r="L198" s="84" t="b">
        <v>0</v>
      </c>
    </row>
    <row r="199" spans="1:12" ht="15">
      <c r="A199" s="84" t="s">
        <v>2677</v>
      </c>
      <c r="B199" s="84" t="s">
        <v>2564</v>
      </c>
      <c r="C199" s="84">
        <v>4</v>
      </c>
      <c r="D199" s="123">
        <v>0.00213168509131366</v>
      </c>
      <c r="E199" s="123">
        <v>2.212467975286454</v>
      </c>
      <c r="F199" s="84" t="s">
        <v>2903</v>
      </c>
      <c r="G199" s="84" t="b">
        <v>0</v>
      </c>
      <c r="H199" s="84" t="b">
        <v>0</v>
      </c>
      <c r="I199" s="84" t="b">
        <v>0</v>
      </c>
      <c r="J199" s="84" t="b">
        <v>0</v>
      </c>
      <c r="K199" s="84" t="b">
        <v>0</v>
      </c>
      <c r="L199" s="84" t="b">
        <v>0</v>
      </c>
    </row>
    <row r="200" spans="1:12" ht="15">
      <c r="A200" s="84" t="s">
        <v>2267</v>
      </c>
      <c r="B200" s="84" t="s">
        <v>2250</v>
      </c>
      <c r="C200" s="84">
        <v>4</v>
      </c>
      <c r="D200" s="123">
        <v>0.00213168509131366</v>
      </c>
      <c r="E200" s="123">
        <v>0.28304904957216126</v>
      </c>
      <c r="F200" s="84" t="s">
        <v>2903</v>
      </c>
      <c r="G200" s="84" t="b">
        <v>0</v>
      </c>
      <c r="H200" s="84" t="b">
        <v>0</v>
      </c>
      <c r="I200" s="84" t="b">
        <v>0</v>
      </c>
      <c r="J200" s="84" t="b">
        <v>0</v>
      </c>
      <c r="K200" s="84" t="b">
        <v>0</v>
      </c>
      <c r="L200" s="84" t="b">
        <v>0</v>
      </c>
    </row>
    <row r="201" spans="1:12" ht="15">
      <c r="A201" s="84" t="s">
        <v>267</v>
      </c>
      <c r="B201" s="84" t="s">
        <v>266</v>
      </c>
      <c r="C201" s="84">
        <v>4</v>
      </c>
      <c r="D201" s="123">
        <v>0.00213168509131366</v>
      </c>
      <c r="E201" s="123">
        <v>2.792251571903264</v>
      </c>
      <c r="F201" s="84" t="s">
        <v>2903</v>
      </c>
      <c r="G201" s="84" t="b">
        <v>0</v>
      </c>
      <c r="H201" s="84" t="b">
        <v>0</v>
      </c>
      <c r="I201" s="84" t="b">
        <v>0</v>
      </c>
      <c r="J201" s="84" t="b">
        <v>0</v>
      </c>
      <c r="K201" s="84" t="b">
        <v>0</v>
      </c>
      <c r="L201" s="84" t="b">
        <v>0</v>
      </c>
    </row>
    <row r="202" spans="1:12" ht="15">
      <c r="A202" s="84" t="s">
        <v>2643</v>
      </c>
      <c r="B202" s="84" t="s">
        <v>2678</v>
      </c>
      <c r="C202" s="84">
        <v>4</v>
      </c>
      <c r="D202" s="123">
        <v>0.00213168509131366</v>
      </c>
      <c r="E202" s="123">
        <v>2.7130703258556395</v>
      </c>
      <c r="F202" s="84" t="s">
        <v>2903</v>
      </c>
      <c r="G202" s="84" t="b">
        <v>0</v>
      </c>
      <c r="H202" s="84" t="b">
        <v>0</v>
      </c>
      <c r="I202" s="84" t="b">
        <v>0</v>
      </c>
      <c r="J202" s="84" t="b">
        <v>0</v>
      </c>
      <c r="K202" s="84" t="b">
        <v>0</v>
      </c>
      <c r="L202" s="84" t="b">
        <v>0</v>
      </c>
    </row>
    <row r="203" spans="1:12" ht="15">
      <c r="A203" s="84" t="s">
        <v>2678</v>
      </c>
      <c r="B203" s="84" t="s">
        <v>2572</v>
      </c>
      <c r="C203" s="84">
        <v>4</v>
      </c>
      <c r="D203" s="123">
        <v>0.00213168509131366</v>
      </c>
      <c r="E203" s="123">
        <v>2.315130317183602</v>
      </c>
      <c r="F203" s="84" t="s">
        <v>2903</v>
      </c>
      <c r="G203" s="84" t="b">
        <v>0</v>
      </c>
      <c r="H203" s="84" t="b">
        <v>0</v>
      </c>
      <c r="I203" s="84" t="b">
        <v>0</v>
      </c>
      <c r="J203" s="84" t="b">
        <v>0</v>
      </c>
      <c r="K203" s="84" t="b">
        <v>0</v>
      </c>
      <c r="L203" s="84" t="b">
        <v>0</v>
      </c>
    </row>
    <row r="204" spans="1:12" ht="15">
      <c r="A204" s="84" t="s">
        <v>2572</v>
      </c>
      <c r="B204" s="84" t="s">
        <v>2594</v>
      </c>
      <c r="C204" s="84">
        <v>4</v>
      </c>
      <c r="D204" s="123">
        <v>0.00213168509131366</v>
      </c>
      <c r="E204" s="123">
        <v>1.9629477990722393</v>
      </c>
      <c r="F204" s="84" t="s">
        <v>2903</v>
      </c>
      <c r="G204" s="84" t="b">
        <v>0</v>
      </c>
      <c r="H204" s="84" t="b">
        <v>0</v>
      </c>
      <c r="I204" s="84" t="b">
        <v>0</v>
      </c>
      <c r="J204" s="84" t="b">
        <v>0</v>
      </c>
      <c r="K204" s="84" t="b">
        <v>0</v>
      </c>
      <c r="L204" s="84" t="b">
        <v>0</v>
      </c>
    </row>
    <row r="205" spans="1:12" ht="15">
      <c r="A205" s="84" t="s">
        <v>2259</v>
      </c>
      <c r="B205" s="84" t="s">
        <v>2679</v>
      </c>
      <c r="C205" s="84">
        <v>4</v>
      </c>
      <c r="D205" s="123">
        <v>0.00213168509131366</v>
      </c>
      <c r="E205" s="123">
        <v>2.169002281505364</v>
      </c>
      <c r="F205" s="84" t="s">
        <v>2903</v>
      </c>
      <c r="G205" s="84" t="b">
        <v>0</v>
      </c>
      <c r="H205" s="84" t="b">
        <v>0</v>
      </c>
      <c r="I205" s="84" t="b">
        <v>0</v>
      </c>
      <c r="J205" s="84" t="b">
        <v>0</v>
      </c>
      <c r="K205" s="84" t="b">
        <v>0</v>
      </c>
      <c r="L205" s="84" t="b">
        <v>0</v>
      </c>
    </row>
    <row r="206" spans="1:12" ht="15">
      <c r="A206" s="84" t="s">
        <v>2679</v>
      </c>
      <c r="B206" s="84" t="s">
        <v>2599</v>
      </c>
      <c r="C206" s="84">
        <v>4</v>
      </c>
      <c r="D206" s="123">
        <v>0.00213168509131366</v>
      </c>
      <c r="E206" s="123">
        <v>2.491221576239283</v>
      </c>
      <c r="F206" s="84" t="s">
        <v>2903</v>
      </c>
      <c r="G206" s="84" t="b">
        <v>0</v>
      </c>
      <c r="H206" s="84" t="b">
        <v>0</v>
      </c>
      <c r="I206" s="84" t="b">
        <v>0</v>
      </c>
      <c r="J206" s="84" t="b">
        <v>0</v>
      </c>
      <c r="K206" s="84" t="b">
        <v>0</v>
      </c>
      <c r="L206" s="84" t="b">
        <v>0</v>
      </c>
    </row>
    <row r="207" spans="1:12" ht="15">
      <c r="A207" s="84" t="s">
        <v>2599</v>
      </c>
      <c r="B207" s="84" t="s">
        <v>2680</v>
      </c>
      <c r="C207" s="84">
        <v>4</v>
      </c>
      <c r="D207" s="123">
        <v>0.00213168509131366</v>
      </c>
      <c r="E207" s="123">
        <v>2.491221576239283</v>
      </c>
      <c r="F207" s="84" t="s">
        <v>2903</v>
      </c>
      <c r="G207" s="84" t="b">
        <v>0</v>
      </c>
      <c r="H207" s="84" t="b">
        <v>0</v>
      </c>
      <c r="I207" s="84" t="b">
        <v>0</v>
      </c>
      <c r="J207" s="84" t="b">
        <v>0</v>
      </c>
      <c r="K207" s="84" t="b">
        <v>0</v>
      </c>
      <c r="L207" s="84" t="b">
        <v>0</v>
      </c>
    </row>
    <row r="208" spans="1:12" ht="15">
      <c r="A208" s="84" t="s">
        <v>2680</v>
      </c>
      <c r="B208" s="84" t="s">
        <v>2250</v>
      </c>
      <c r="C208" s="84">
        <v>4</v>
      </c>
      <c r="D208" s="123">
        <v>0.00213168509131366</v>
      </c>
      <c r="E208" s="123">
        <v>1.260772654861009</v>
      </c>
      <c r="F208" s="84" t="s">
        <v>2903</v>
      </c>
      <c r="G208" s="84" t="b">
        <v>0</v>
      </c>
      <c r="H208" s="84" t="b">
        <v>0</v>
      </c>
      <c r="I208" s="84" t="b">
        <v>0</v>
      </c>
      <c r="J208" s="84" t="b">
        <v>0</v>
      </c>
      <c r="K208" s="84" t="b">
        <v>0</v>
      </c>
      <c r="L208" s="84" t="b">
        <v>0</v>
      </c>
    </row>
    <row r="209" spans="1:12" ht="15">
      <c r="A209" s="84" t="s">
        <v>2250</v>
      </c>
      <c r="B209" s="84" t="s">
        <v>280</v>
      </c>
      <c r="C209" s="84">
        <v>4</v>
      </c>
      <c r="D209" s="123">
        <v>0.00213168509131366</v>
      </c>
      <c r="E209" s="123">
        <v>1.334369675169272</v>
      </c>
      <c r="F209" s="84" t="s">
        <v>2903</v>
      </c>
      <c r="G209" s="84" t="b">
        <v>0</v>
      </c>
      <c r="H209" s="84" t="b">
        <v>0</v>
      </c>
      <c r="I209" s="84" t="b">
        <v>0</v>
      </c>
      <c r="J209" s="84" t="b">
        <v>0</v>
      </c>
      <c r="K209" s="84" t="b">
        <v>0</v>
      </c>
      <c r="L209" s="84" t="b">
        <v>0</v>
      </c>
    </row>
    <row r="210" spans="1:12" ht="15">
      <c r="A210" s="84" t="s">
        <v>2681</v>
      </c>
      <c r="B210" s="84" t="s">
        <v>2682</v>
      </c>
      <c r="C210" s="84">
        <v>4</v>
      </c>
      <c r="D210" s="123">
        <v>0.00213168509131366</v>
      </c>
      <c r="E210" s="123">
        <v>2.889161584911321</v>
      </c>
      <c r="F210" s="84" t="s">
        <v>2903</v>
      </c>
      <c r="G210" s="84" t="b">
        <v>0</v>
      </c>
      <c r="H210" s="84" t="b">
        <v>0</v>
      </c>
      <c r="I210" s="84" t="b">
        <v>0</v>
      </c>
      <c r="J210" s="84" t="b">
        <v>0</v>
      </c>
      <c r="K210" s="84" t="b">
        <v>0</v>
      </c>
      <c r="L210" s="84" t="b">
        <v>0</v>
      </c>
    </row>
    <row r="211" spans="1:12" ht="15">
      <c r="A211" s="84" t="s">
        <v>2682</v>
      </c>
      <c r="B211" s="84" t="s">
        <v>2683</v>
      </c>
      <c r="C211" s="84">
        <v>4</v>
      </c>
      <c r="D211" s="123">
        <v>0.00213168509131366</v>
      </c>
      <c r="E211" s="123">
        <v>2.889161584911321</v>
      </c>
      <c r="F211" s="84" t="s">
        <v>2903</v>
      </c>
      <c r="G211" s="84" t="b">
        <v>0</v>
      </c>
      <c r="H211" s="84" t="b">
        <v>0</v>
      </c>
      <c r="I211" s="84" t="b">
        <v>0</v>
      </c>
      <c r="J211" s="84" t="b">
        <v>0</v>
      </c>
      <c r="K211" s="84" t="b">
        <v>0</v>
      </c>
      <c r="L211" s="84" t="b">
        <v>0</v>
      </c>
    </row>
    <row r="212" spans="1:12" ht="15">
      <c r="A212" s="84" t="s">
        <v>2683</v>
      </c>
      <c r="B212" s="84" t="s">
        <v>2684</v>
      </c>
      <c r="C212" s="84">
        <v>4</v>
      </c>
      <c r="D212" s="123">
        <v>0.00213168509131366</v>
      </c>
      <c r="E212" s="123">
        <v>2.889161584911321</v>
      </c>
      <c r="F212" s="84" t="s">
        <v>2903</v>
      </c>
      <c r="G212" s="84" t="b">
        <v>0</v>
      </c>
      <c r="H212" s="84" t="b">
        <v>0</v>
      </c>
      <c r="I212" s="84" t="b">
        <v>0</v>
      </c>
      <c r="J212" s="84" t="b">
        <v>0</v>
      </c>
      <c r="K212" s="84" t="b">
        <v>0</v>
      </c>
      <c r="L212" s="84" t="b">
        <v>0</v>
      </c>
    </row>
    <row r="213" spans="1:12" ht="15">
      <c r="A213" s="84" t="s">
        <v>2684</v>
      </c>
      <c r="B213" s="84" t="s">
        <v>2685</v>
      </c>
      <c r="C213" s="84">
        <v>4</v>
      </c>
      <c r="D213" s="123">
        <v>0.00213168509131366</v>
      </c>
      <c r="E213" s="123">
        <v>2.889161584911321</v>
      </c>
      <c r="F213" s="84" t="s">
        <v>2903</v>
      </c>
      <c r="G213" s="84" t="b">
        <v>0</v>
      </c>
      <c r="H213" s="84" t="b">
        <v>0</v>
      </c>
      <c r="I213" s="84" t="b">
        <v>0</v>
      </c>
      <c r="J213" s="84" t="b">
        <v>0</v>
      </c>
      <c r="K213" s="84" t="b">
        <v>0</v>
      </c>
      <c r="L213" s="84" t="b">
        <v>0</v>
      </c>
    </row>
    <row r="214" spans="1:12" ht="15">
      <c r="A214" s="84" t="s">
        <v>2685</v>
      </c>
      <c r="B214" s="84" t="s">
        <v>2686</v>
      </c>
      <c r="C214" s="84">
        <v>4</v>
      </c>
      <c r="D214" s="123">
        <v>0.00213168509131366</v>
      </c>
      <c r="E214" s="123">
        <v>2.889161584911321</v>
      </c>
      <c r="F214" s="84" t="s">
        <v>2903</v>
      </c>
      <c r="G214" s="84" t="b">
        <v>0</v>
      </c>
      <c r="H214" s="84" t="b">
        <v>0</v>
      </c>
      <c r="I214" s="84" t="b">
        <v>0</v>
      </c>
      <c r="J214" s="84" t="b">
        <v>0</v>
      </c>
      <c r="K214" s="84" t="b">
        <v>0</v>
      </c>
      <c r="L214" s="84" t="b">
        <v>0</v>
      </c>
    </row>
    <row r="215" spans="1:12" ht="15">
      <c r="A215" s="84" t="s">
        <v>2686</v>
      </c>
      <c r="B215" s="84" t="s">
        <v>2687</v>
      </c>
      <c r="C215" s="84">
        <v>4</v>
      </c>
      <c r="D215" s="123">
        <v>0.00213168509131366</v>
      </c>
      <c r="E215" s="123">
        <v>2.889161584911321</v>
      </c>
      <c r="F215" s="84" t="s">
        <v>2903</v>
      </c>
      <c r="G215" s="84" t="b">
        <v>0</v>
      </c>
      <c r="H215" s="84" t="b">
        <v>0</v>
      </c>
      <c r="I215" s="84" t="b">
        <v>0</v>
      </c>
      <c r="J215" s="84" t="b">
        <v>0</v>
      </c>
      <c r="K215" s="84" t="b">
        <v>0</v>
      </c>
      <c r="L215" s="84" t="b">
        <v>0</v>
      </c>
    </row>
    <row r="216" spans="1:12" ht="15">
      <c r="A216" s="84" t="s">
        <v>2687</v>
      </c>
      <c r="B216" s="84" t="s">
        <v>2564</v>
      </c>
      <c r="C216" s="84">
        <v>4</v>
      </c>
      <c r="D216" s="123">
        <v>0.00213168509131366</v>
      </c>
      <c r="E216" s="123">
        <v>2.212467975286454</v>
      </c>
      <c r="F216" s="84" t="s">
        <v>2903</v>
      </c>
      <c r="G216" s="84" t="b">
        <v>0</v>
      </c>
      <c r="H216" s="84" t="b">
        <v>0</v>
      </c>
      <c r="I216" s="84" t="b">
        <v>0</v>
      </c>
      <c r="J216" s="84" t="b">
        <v>0</v>
      </c>
      <c r="K216" s="84" t="b">
        <v>0</v>
      </c>
      <c r="L216" s="84" t="b">
        <v>0</v>
      </c>
    </row>
    <row r="217" spans="1:12" ht="15">
      <c r="A217" s="84" t="s">
        <v>2564</v>
      </c>
      <c r="B217" s="84" t="s">
        <v>2688</v>
      </c>
      <c r="C217" s="84">
        <v>4</v>
      </c>
      <c r="D217" s="123">
        <v>0.00213168509131366</v>
      </c>
      <c r="E217" s="123">
        <v>2.212467975286454</v>
      </c>
      <c r="F217" s="84" t="s">
        <v>2903</v>
      </c>
      <c r="G217" s="84" t="b">
        <v>0</v>
      </c>
      <c r="H217" s="84" t="b">
        <v>0</v>
      </c>
      <c r="I217" s="84" t="b">
        <v>0</v>
      </c>
      <c r="J217" s="84" t="b">
        <v>0</v>
      </c>
      <c r="K217" s="84" t="b">
        <v>0</v>
      </c>
      <c r="L217" s="84" t="b">
        <v>0</v>
      </c>
    </row>
    <row r="218" spans="1:12" ht="15">
      <c r="A218" s="84" t="s">
        <v>2688</v>
      </c>
      <c r="B218" s="84" t="s">
        <v>2689</v>
      </c>
      <c r="C218" s="84">
        <v>4</v>
      </c>
      <c r="D218" s="123">
        <v>0.00213168509131366</v>
      </c>
      <c r="E218" s="123">
        <v>2.889161584911321</v>
      </c>
      <c r="F218" s="84" t="s">
        <v>2903</v>
      </c>
      <c r="G218" s="84" t="b">
        <v>0</v>
      </c>
      <c r="H218" s="84" t="b">
        <v>0</v>
      </c>
      <c r="I218" s="84" t="b">
        <v>0</v>
      </c>
      <c r="J218" s="84" t="b">
        <v>0</v>
      </c>
      <c r="K218" s="84" t="b">
        <v>0</v>
      </c>
      <c r="L218" s="84" t="b">
        <v>0</v>
      </c>
    </row>
    <row r="219" spans="1:12" ht="15">
      <c r="A219" s="84" t="s">
        <v>2689</v>
      </c>
      <c r="B219" s="84" t="s">
        <v>2690</v>
      </c>
      <c r="C219" s="84">
        <v>4</v>
      </c>
      <c r="D219" s="123">
        <v>0.00213168509131366</v>
      </c>
      <c r="E219" s="123">
        <v>2.889161584911321</v>
      </c>
      <c r="F219" s="84" t="s">
        <v>2903</v>
      </c>
      <c r="G219" s="84" t="b">
        <v>0</v>
      </c>
      <c r="H219" s="84" t="b">
        <v>0</v>
      </c>
      <c r="I219" s="84" t="b">
        <v>0</v>
      </c>
      <c r="J219" s="84" t="b">
        <v>0</v>
      </c>
      <c r="K219" s="84" t="b">
        <v>0</v>
      </c>
      <c r="L219" s="84" t="b">
        <v>0</v>
      </c>
    </row>
    <row r="220" spans="1:12" ht="15">
      <c r="A220" s="84" t="s">
        <v>2690</v>
      </c>
      <c r="B220" s="84" t="s">
        <v>2691</v>
      </c>
      <c r="C220" s="84">
        <v>4</v>
      </c>
      <c r="D220" s="123">
        <v>0.00213168509131366</v>
      </c>
      <c r="E220" s="123">
        <v>2.889161584911321</v>
      </c>
      <c r="F220" s="84" t="s">
        <v>2903</v>
      </c>
      <c r="G220" s="84" t="b">
        <v>0</v>
      </c>
      <c r="H220" s="84" t="b">
        <v>0</v>
      </c>
      <c r="I220" s="84" t="b">
        <v>0</v>
      </c>
      <c r="J220" s="84" t="b">
        <v>0</v>
      </c>
      <c r="K220" s="84" t="b">
        <v>0</v>
      </c>
      <c r="L220" s="84" t="b">
        <v>0</v>
      </c>
    </row>
    <row r="221" spans="1:12" ht="15">
      <c r="A221" s="84" t="s">
        <v>2691</v>
      </c>
      <c r="B221" s="84" t="s">
        <v>2692</v>
      </c>
      <c r="C221" s="84">
        <v>4</v>
      </c>
      <c r="D221" s="123">
        <v>0.00213168509131366</v>
      </c>
      <c r="E221" s="123">
        <v>2.889161584911321</v>
      </c>
      <c r="F221" s="84" t="s">
        <v>2903</v>
      </c>
      <c r="G221" s="84" t="b">
        <v>0</v>
      </c>
      <c r="H221" s="84" t="b">
        <v>0</v>
      </c>
      <c r="I221" s="84" t="b">
        <v>0</v>
      </c>
      <c r="J221" s="84" t="b">
        <v>0</v>
      </c>
      <c r="K221" s="84" t="b">
        <v>0</v>
      </c>
      <c r="L221" s="84" t="b">
        <v>0</v>
      </c>
    </row>
    <row r="222" spans="1:12" ht="15">
      <c r="A222" s="84" t="s">
        <v>2692</v>
      </c>
      <c r="B222" s="84" t="s">
        <v>2620</v>
      </c>
      <c r="C222" s="84">
        <v>4</v>
      </c>
      <c r="D222" s="123">
        <v>0.00213168509131366</v>
      </c>
      <c r="E222" s="123">
        <v>2.6461235362250264</v>
      </c>
      <c r="F222" s="84" t="s">
        <v>2903</v>
      </c>
      <c r="G222" s="84" t="b">
        <v>0</v>
      </c>
      <c r="H222" s="84" t="b">
        <v>0</v>
      </c>
      <c r="I222" s="84" t="b">
        <v>0</v>
      </c>
      <c r="J222" s="84" t="b">
        <v>0</v>
      </c>
      <c r="K222" s="84" t="b">
        <v>0</v>
      </c>
      <c r="L222" s="84" t="b">
        <v>0</v>
      </c>
    </row>
    <row r="223" spans="1:12" ht="15">
      <c r="A223" s="84" t="s">
        <v>2620</v>
      </c>
      <c r="B223" s="84" t="s">
        <v>2693</v>
      </c>
      <c r="C223" s="84">
        <v>4</v>
      </c>
      <c r="D223" s="123">
        <v>0.00213168509131366</v>
      </c>
      <c r="E223" s="123">
        <v>2.6461235362250264</v>
      </c>
      <c r="F223" s="84" t="s">
        <v>2903</v>
      </c>
      <c r="G223" s="84" t="b">
        <v>0</v>
      </c>
      <c r="H223" s="84" t="b">
        <v>0</v>
      </c>
      <c r="I223" s="84" t="b">
        <v>0</v>
      </c>
      <c r="J223" s="84" t="b">
        <v>0</v>
      </c>
      <c r="K223" s="84" t="b">
        <v>0</v>
      </c>
      <c r="L223" s="84" t="b">
        <v>0</v>
      </c>
    </row>
    <row r="224" spans="1:12" ht="15">
      <c r="A224" s="84" t="s">
        <v>259</v>
      </c>
      <c r="B224" s="84" t="s">
        <v>2255</v>
      </c>
      <c r="C224" s="84">
        <v>4</v>
      </c>
      <c r="D224" s="123">
        <v>0.00213168509131366</v>
      </c>
      <c r="E224" s="123">
        <v>0.5669422901774013</v>
      </c>
      <c r="F224" s="84" t="s">
        <v>2903</v>
      </c>
      <c r="G224" s="84" t="b">
        <v>0</v>
      </c>
      <c r="H224" s="84" t="b">
        <v>0</v>
      </c>
      <c r="I224" s="84" t="b">
        <v>0</v>
      </c>
      <c r="J224" s="84" t="b">
        <v>0</v>
      </c>
      <c r="K224" s="84" t="b">
        <v>0</v>
      </c>
      <c r="L224" s="84" t="b">
        <v>0</v>
      </c>
    </row>
    <row r="225" spans="1:12" ht="15">
      <c r="A225" s="84" t="s">
        <v>2695</v>
      </c>
      <c r="B225" s="84" t="s">
        <v>2696</v>
      </c>
      <c r="C225" s="84">
        <v>4</v>
      </c>
      <c r="D225" s="123">
        <v>0.00213168509131366</v>
      </c>
      <c r="E225" s="123">
        <v>2.889161584911321</v>
      </c>
      <c r="F225" s="84" t="s">
        <v>2903</v>
      </c>
      <c r="G225" s="84" t="b">
        <v>0</v>
      </c>
      <c r="H225" s="84" t="b">
        <v>0</v>
      </c>
      <c r="I225" s="84" t="b">
        <v>0</v>
      </c>
      <c r="J225" s="84" t="b">
        <v>0</v>
      </c>
      <c r="K225" s="84" t="b">
        <v>0</v>
      </c>
      <c r="L225" s="84" t="b">
        <v>0</v>
      </c>
    </row>
    <row r="226" spans="1:12" ht="15">
      <c r="A226" s="84" t="s">
        <v>2696</v>
      </c>
      <c r="B226" s="84" t="s">
        <v>2697</v>
      </c>
      <c r="C226" s="84">
        <v>4</v>
      </c>
      <c r="D226" s="123">
        <v>0.00213168509131366</v>
      </c>
      <c r="E226" s="123">
        <v>2.889161584911321</v>
      </c>
      <c r="F226" s="84" t="s">
        <v>2903</v>
      </c>
      <c r="G226" s="84" t="b">
        <v>0</v>
      </c>
      <c r="H226" s="84" t="b">
        <v>0</v>
      </c>
      <c r="I226" s="84" t="b">
        <v>0</v>
      </c>
      <c r="J226" s="84" t="b">
        <v>0</v>
      </c>
      <c r="K226" s="84" t="b">
        <v>0</v>
      </c>
      <c r="L226" s="84" t="b">
        <v>0</v>
      </c>
    </row>
    <row r="227" spans="1:12" ht="15">
      <c r="A227" s="84" t="s">
        <v>2697</v>
      </c>
      <c r="B227" s="84" t="s">
        <v>2251</v>
      </c>
      <c r="C227" s="84">
        <v>4</v>
      </c>
      <c r="D227" s="123">
        <v>0.00213168509131366</v>
      </c>
      <c r="E227" s="123">
        <v>1.6278987161188272</v>
      </c>
      <c r="F227" s="84" t="s">
        <v>2903</v>
      </c>
      <c r="G227" s="84" t="b">
        <v>0</v>
      </c>
      <c r="H227" s="84" t="b">
        <v>0</v>
      </c>
      <c r="I227" s="84" t="b">
        <v>0</v>
      </c>
      <c r="J227" s="84" t="b">
        <v>0</v>
      </c>
      <c r="K227" s="84" t="b">
        <v>0</v>
      </c>
      <c r="L227" s="84" t="b">
        <v>0</v>
      </c>
    </row>
    <row r="228" spans="1:12" ht="15">
      <c r="A228" s="84" t="s">
        <v>2701</v>
      </c>
      <c r="B228" s="84" t="s">
        <v>2702</v>
      </c>
      <c r="C228" s="84">
        <v>4</v>
      </c>
      <c r="D228" s="123">
        <v>0.00213168509131366</v>
      </c>
      <c r="E228" s="123">
        <v>2.889161584911321</v>
      </c>
      <c r="F228" s="84" t="s">
        <v>2903</v>
      </c>
      <c r="G228" s="84" t="b">
        <v>0</v>
      </c>
      <c r="H228" s="84" t="b">
        <v>0</v>
      </c>
      <c r="I228" s="84" t="b">
        <v>0</v>
      </c>
      <c r="J228" s="84" t="b">
        <v>0</v>
      </c>
      <c r="K228" s="84" t="b">
        <v>0</v>
      </c>
      <c r="L228" s="84" t="b">
        <v>0</v>
      </c>
    </row>
    <row r="229" spans="1:12" ht="15">
      <c r="A229" s="84" t="s">
        <v>2702</v>
      </c>
      <c r="B229" s="84" t="s">
        <v>2558</v>
      </c>
      <c r="C229" s="84">
        <v>4</v>
      </c>
      <c r="D229" s="123">
        <v>0.00213168509131366</v>
      </c>
      <c r="E229" s="123">
        <v>2.1294937402216902</v>
      </c>
      <c r="F229" s="84" t="s">
        <v>2903</v>
      </c>
      <c r="G229" s="84" t="b">
        <v>0</v>
      </c>
      <c r="H229" s="84" t="b">
        <v>0</v>
      </c>
      <c r="I229" s="84" t="b">
        <v>0</v>
      </c>
      <c r="J229" s="84" t="b">
        <v>0</v>
      </c>
      <c r="K229" s="84" t="b">
        <v>0</v>
      </c>
      <c r="L229" s="84" t="b">
        <v>0</v>
      </c>
    </row>
    <row r="230" spans="1:12" ht="15">
      <c r="A230" s="84" t="s">
        <v>2558</v>
      </c>
      <c r="B230" s="84" t="s">
        <v>2250</v>
      </c>
      <c r="C230" s="84">
        <v>4</v>
      </c>
      <c r="D230" s="123">
        <v>0.00213168509131366</v>
      </c>
      <c r="E230" s="123">
        <v>0.5011048101713785</v>
      </c>
      <c r="F230" s="84" t="s">
        <v>2903</v>
      </c>
      <c r="G230" s="84" t="b">
        <v>0</v>
      </c>
      <c r="H230" s="84" t="b">
        <v>0</v>
      </c>
      <c r="I230" s="84" t="b">
        <v>0</v>
      </c>
      <c r="J230" s="84" t="b">
        <v>0</v>
      </c>
      <c r="K230" s="84" t="b">
        <v>0</v>
      </c>
      <c r="L230" s="84" t="b">
        <v>0</v>
      </c>
    </row>
    <row r="231" spans="1:12" ht="15">
      <c r="A231" s="84" t="s">
        <v>2275</v>
      </c>
      <c r="B231" s="84" t="s">
        <v>2565</v>
      </c>
      <c r="C231" s="84">
        <v>3</v>
      </c>
      <c r="D231" s="123">
        <v>0.0017109842405885083</v>
      </c>
      <c r="E231" s="123">
        <v>1.3328590841440333</v>
      </c>
      <c r="F231" s="84" t="s">
        <v>2903</v>
      </c>
      <c r="G231" s="84" t="b">
        <v>0</v>
      </c>
      <c r="H231" s="84" t="b">
        <v>0</v>
      </c>
      <c r="I231" s="84" t="b">
        <v>0</v>
      </c>
      <c r="J231" s="84" t="b">
        <v>0</v>
      </c>
      <c r="K231" s="84" t="b">
        <v>0</v>
      </c>
      <c r="L231" s="84" t="b">
        <v>0</v>
      </c>
    </row>
    <row r="232" spans="1:12" ht="15">
      <c r="A232" s="84" t="s">
        <v>2565</v>
      </c>
      <c r="B232" s="84" t="s">
        <v>2257</v>
      </c>
      <c r="C232" s="84">
        <v>3</v>
      </c>
      <c r="D232" s="123">
        <v>0.0017109842405885083</v>
      </c>
      <c r="E232" s="123">
        <v>1.111010334527677</v>
      </c>
      <c r="F232" s="84" t="s">
        <v>2903</v>
      </c>
      <c r="G232" s="84" t="b">
        <v>0</v>
      </c>
      <c r="H232" s="84" t="b">
        <v>0</v>
      </c>
      <c r="I232" s="84" t="b">
        <v>0</v>
      </c>
      <c r="J232" s="84" t="b">
        <v>0</v>
      </c>
      <c r="K232" s="84" t="b">
        <v>0</v>
      </c>
      <c r="L232" s="84" t="b">
        <v>0</v>
      </c>
    </row>
    <row r="233" spans="1:12" ht="15">
      <c r="A233" s="84" t="s">
        <v>2257</v>
      </c>
      <c r="B233" s="84" t="s">
        <v>285</v>
      </c>
      <c r="C233" s="84">
        <v>3</v>
      </c>
      <c r="D233" s="123">
        <v>0.0017109842405885083</v>
      </c>
      <c r="E233" s="123">
        <v>1.8891615849113206</v>
      </c>
      <c r="F233" s="84" t="s">
        <v>2903</v>
      </c>
      <c r="G233" s="84" t="b">
        <v>0</v>
      </c>
      <c r="H233" s="84" t="b">
        <v>0</v>
      </c>
      <c r="I233" s="84" t="b">
        <v>0</v>
      </c>
      <c r="J233" s="84" t="b">
        <v>0</v>
      </c>
      <c r="K233" s="84" t="b">
        <v>0</v>
      </c>
      <c r="L233" s="84" t="b">
        <v>0</v>
      </c>
    </row>
    <row r="234" spans="1:12" ht="15">
      <c r="A234" s="84" t="s">
        <v>285</v>
      </c>
      <c r="B234" s="84" t="s">
        <v>284</v>
      </c>
      <c r="C234" s="84">
        <v>3</v>
      </c>
      <c r="D234" s="123">
        <v>0.0017109842405885083</v>
      </c>
      <c r="E234" s="123">
        <v>3.0141003215196207</v>
      </c>
      <c r="F234" s="84" t="s">
        <v>2903</v>
      </c>
      <c r="G234" s="84" t="b">
        <v>0</v>
      </c>
      <c r="H234" s="84" t="b">
        <v>0</v>
      </c>
      <c r="I234" s="84" t="b">
        <v>0</v>
      </c>
      <c r="J234" s="84" t="b">
        <v>0</v>
      </c>
      <c r="K234" s="84" t="b">
        <v>0</v>
      </c>
      <c r="L234" s="84" t="b">
        <v>0</v>
      </c>
    </row>
    <row r="235" spans="1:12" ht="15">
      <c r="A235" s="84" t="s">
        <v>2705</v>
      </c>
      <c r="B235" s="84" t="s">
        <v>2589</v>
      </c>
      <c r="C235" s="84">
        <v>3</v>
      </c>
      <c r="D235" s="123">
        <v>0.0017109842405885083</v>
      </c>
      <c r="E235" s="123">
        <v>2.449828891081058</v>
      </c>
      <c r="F235" s="84" t="s">
        <v>2903</v>
      </c>
      <c r="G235" s="84" t="b">
        <v>0</v>
      </c>
      <c r="H235" s="84" t="b">
        <v>0</v>
      </c>
      <c r="I235" s="84" t="b">
        <v>0</v>
      </c>
      <c r="J235" s="84" t="b">
        <v>0</v>
      </c>
      <c r="K235" s="84" t="b">
        <v>0</v>
      </c>
      <c r="L235" s="84" t="b">
        <v>0</v>
      </c>
    </row>
    <row r="236" spans="1:12" ht="15">
      <c r="A236" s="84" t="s">
        <v>2613</v>
      </c>
      <c r="B236" s="84" t="s">
        <v>2648</v>
      </c>
      <c r="C236" s="84">
        <v>3</v>
      </c>
      <c r="D236" s="123">
        <v>0.0017109842405885083</v>
      </c>
      <c r="E236" s="123">
        <v>2.366282839630983</v>
      </c>
      <c r="F236" s="84" t="s">
        <v>2903</v>
      </c>
      <c r="G236" s="84" t="b">
        <v>0</v>
      </c>
      <c r="H236" s="84" t="b">
        <v>0</v>
      </c>
      <c r="I236" s="84" t="b">
        <v>0</v>
      </c>
      <c r="J236" s="84" t="b">
        <v>0</v>
      </c>
      <c r="K236" s="84" t="b">
        <v>0</v>
      </c>
      <c r="L236" s="84" t="b">
        <v>0</v>
      </c>
    </row>
    <row r="237" spans="1:12" ht="15">
      <c r="A237" s="84" t="s">
        <v>2648</v>
      </c>
      <c r="B237" s="84" t="s">
        <v>278</v>
      </c>
      <c r="C237" s="84">
        <v>3</v>
      </c>
      <c r="D237" s="123">
        <v>0.0017109842405885083</v>
      </c>
      <c r="E237" s="123">
        <v>2.315130317183602</v>
      </c>
      <c r="F237" s="84" t="s">
        <v>2903</v>
      </c>
      <c r="G237" s="84" t="b">
        <v>0</v>
      </c>
      <c r="H237" s="84" t="b">
        <v>0</v>
      </c>
      <c r="I237" s="84" t="b">
        <v>0</v>
      </c>
      <c r="J237" s="84" t="b">
        <v>0</v>
      </c>
      <c r="K237" s="84" t="b">
        <v>0</v>
      </c>
      <c r="L237" s="84" t="b">
        <v>0</v>
      </c>
    </row>
    <row r="238" spans="1:12" ht="15">
      <c r="A238" s="84" t="s">
        <v>278</v>
      </c>
      <c r="B238" s="84" t="s">
        <v>2613</v>
      </c>
      <c r="C238" s="84">
        <v>3</v>
      </c>
      <c r="D238" s="123">
        <v>0.0017109842405885083</v>
      </c>
      <c r="E238" s="123">
        <v>2.111010334527677</v>
      </c>
      <c r="F238" s="84" t="s">
        <v>2903</v>
      </c>
      <c r="G238" s="84" t="b">
        <v>0</v>
      </c>
      <c r="H238" s="84" t="b">
        <v>0</v>
      </c>
      <c r="I238" s="84" t="b">
        <v>0</v>
      </c>
      <c r="J238" s="84" t="b">
        <v>0</v>
      </c>
      <c r="K238" s="84" t="b">
        <v>0</v>
      </c>
      <c r="L238" s="84" t="b">
        <v>0</v>
      </c>
    </row>
    <row r="239" spans="1:12" ht="15">
      <c r="A239" s="84" t="s">
        <v>2613</v>
      </c>
      <c r="B239" s="84" t="s">
        <v>2619</v>
      </c>
      <c r="C239" s="84">
        <v>3</v>
      </c>
      <c r="D239" s="123">
        <v>0.0017109842405885083</v>
      </c>
      <c r="E239" s="123">
        <v>2.2201548039527452</v>
      </c>
      <c r="F239" s="84" t="s">
        <v>2903</v>
      </c>
      <c r="G239" s="84" t="b">
        <v>0</v>
      </c>
      <c r="H239" s="84" t="b">
        <v>0</v>
      </c>
      <c r="I239" s="84" t="b">
        <v>0</v>
      </c>
      <c r="J239" s="84" t="b">
        <v>0</v>
      </c>
      <c r="K239" s="84" t="b">
        <v>0</v>
      </c>
      <c r="L239" s="84" t="b">
        <v>0</v>
      </c>
    </row>
    <row r="240" spans="1:12" ht="15">
      <c r="A240" s="84" t="s">
        <v>279</v>
      </c>
      <c r="B240" s="84" t="s">
        <v>2649</v>
      </c>
      <c r="C240" s="84">
        <v>3</v>
      </c>
      <c r="D240" s="123">
        <v>0.0017109842405885083</v>
      </c>
      <c r="E240" s="123">
        <v>2.366282839630983</v>
      </c>
      <c r="F240" s="84" t="s">
        <v>2903</v>
      </c>
      <c r="G240" s="84" t="b">
        <v>0</v>
      </c>
      <c r="H240" s="84" t="b">
        <v>0</v>
      </c>
      <c r="I240" s="84" t="b">
        <v>0</v>
      </c>
      <c r="J240" s="84" t="b">
        <v>0</v>
      </c>
      <c r="K240" s="84" t="b">
        <v>0</v>
      </c>
      <c r="L240" s="84" t="b">
        <v>0</v>
      </c>
    </row>
    <row r="241" spans="1:12" ht="15">
      <c r="A241" s="84" t="s">
        <v>2276</v>
      </c>
      <c r="B241" s="84" t="s">
        <v>2708</v>
      </c>
      <c r="C241" s="84">
        <v>3</v>
      </c>
      <c r="D241" s="123">
        <v>0.0017109842405885083</v>
      </c>
      <c r="E241" s="123">
        <v>2.190191580575302</v>
      </c>
      <c r="F241" s="84" t="s">
        <v>2903</v>
      </c>
      <c r="G241" s="84" t="b">
        <v>0</v>
      </c>
      <c r="H241" s="84" t="b">
        <v>0</v>
      </c>
      <c r="I241" s="84" t="b">
        <v>0</v>
      </c>
      <c r="J241" s="84" t="b">
        <v>0</v>
      </c>
      <c r="K241" s="84" t="b">
        <v>0</v>
      </c>
      <c r="L241" s="84" t="b">
        <v>0</v>
      </c>
    </row>
    <row r="242" spans="1:12" ht="15">
      <c r="A242" s="84" t="s">
        <v>2562</v>
      </c>
      <c r="B242" s="84" t="s">
        <v>2563</v>
      </c>
      <c r="C242" s="84">
        <v>3</v>
      </c>
      <c r="D242" s="123">
        <v>0.0017109842405885083</v>
      </c>
      <c r="E242" s="123">
        <v>1.4108356290532875</v>
      </c>
      <c r="F242" s="84" t="s">
        <v>2903</v>
      </c>
      <c r="G242" s="84" t="b">
        <v>0</v>
      </c>
      <c r="H242" s="84" t="b">
        <v>0</v>
      </c>
      <c r="I242" s="84" t="b">
        <v>0</v>
      </c>
      <c r="J242" s="84" t="b">
        <v>0</v>
      </c>
      <c r="K242" s="84" t="b">
        <v>0</v>
      </c>
      <c r="L242" s="84" t="b">
        <v>0</v>
      </c>
    </row>
    <row r="243" spans="1:12" ht="15">
      <c r="A243" s="84" t="s">
        <v>2563</v>
      </c>
      <c r="B243" s="84" t="s">
        <v>2258</v>
      </c>
      <c r="C243" s="84">
        <v>3</v>
      </c>
      <c r="D243" s="123">
        <v>0.0017109842405885083</v>
      </c>
      <c r="E243" s="123">
        <v>1.2582254658471292</v>
      </c>
      <c r="F243" s="84" t="s">
        <v>2903</v>
      </c>
      <c r="G243" s="84" t="b">
        <v>0</v>
      </c>
      <c r="H243" s="84" t="b">
        <v>0</v>
      </c>
      <c r="I243" s="84" t="b">
        <v>0</v>
      </c>
      <c r="J243" s="84" t="b">
        <v>0</v>
      </c>
      <c r="K243" s="84" t="b">
        <v>0</v>
      </c>
      <c r="L243" s="84" t="b">
        <v>0</v>
      </c>
    </row>
    <row r="244" spans="1:12" ht="15">
      <c r="A244" s="84" t="s">
        <v>2711</v>
      </c>
      <c r="B244" s="84" t="s">
        <v>2250</v>
      </c>
      <c r="C244" s="84">
        <v>3</v>
      </c>
      <c r="D244" s="123">
        <v>0.0017109842405885083</v>
      </c>
      <c r="E244" s="123">
        <v>1.2607726548610092</v>
      </c>
      <c r="F244" s="84" t="s">
        <v>2903</v>
      </c>
      <c r="G244" s="84" t="b">
        <v>0</v>
      </c>
      <c r="H244" s="84" t="b">
        <v>0</v>
      </c>
      <c r="I244" s="84" t="b">
        <v>0</v>
      </c>
      <c r="J244" s="84" t="b">
        <v>0</v>
      </c>
      <c r="K244" s="84" t="b">
        <v>0</v>
      </c>
      <c r="L244" s="84" t="b">
        <v>0</v>
      </c>
    </row>
    <row r="245" spans="1:12" ht="15">
      <c r="A245" s="84" t="s">
        <v>2250</v>
      </c>
      <c r="B245" s="84" t="s">
        <v>2297</v>
      </c>
      <c r="C245" s="84">
        <v>3</v>
      </c>
      <c r="D245" s="123">
        <v>0.0017109842405885083</v>
      </c>
      <c r="E245" s="123">
        <v>1.1514389915832852</v>
      </c>
      <c r="F245" s="84" t="s">
        <v>2903</v>
      </c>
      <c r="G245" s="84" t="b">
        <v>0</v>
      </c>
      <c r="H245" s="84" t="b">
        <v>0</v>
      </c>
      <c r="I245" s="84" t="b">
        <v>0</v>
      </c>
      <c r="J245" s="84" t="b">
        <v>0</v>
      </c>
      <c r="K245" s="84" t="b">
        <v>0</v>
      </c>
      <c r="L245" s="84" t="b">
        <v>0</v>
      </c>
    </row>
    <row r="246" spans="1:12" ht="15">
      <c r="A246" s="84" t="s">
        <v>2298</v>
      </c>
      <c r="B246" s="84" t="s">
        <v>2712</v>
      </c>
      <c r="C246" s="84">
        <v>3</v>
      </c>
      <c r="D246" s="123">
        <v>0.0017109842405885083</v>
      </c>
      <c r="E246" s="123">
        <v>2.5881315892473395</v>
      </c>
      <c r="F246" s="84" t="s">
        <v>2903</v>
      </c>
      <c r="G246" s="84" t="b">
        <v>0</v>
      </c>
      <c r="H246" s="84" t="b">
        <v>0</v>
      </c>
      <c r="I246" s="84" t="b">
        <v>0</v>
      </c>
      <c r="J246" s="84" t="b">
        <v>0</v>
      </c>
      <c r="K246" s="84" t="b">
        <v>0</v>
      </c>
      <c r="L246" s="84" t="b">
        <v>0</v>
      </c>
    </row>
    <row r="247" spans="1:12" ht="15">
      <c r="A247" s="84" t="s">
        <v>2712</v>
      </c>
      <c r="B247" s="84" t="s">
        <v>2608</v>
      </c>
      <c r="C247" s="84">
        <v>3</v>
      </c>
      <c r="D247" s="123">
        <v>0.0017109842405885083</v>
      </c>
      <c r="E247" s="123">
        <v>2.536979066799958</v>
      </c>
      <c r="F247" s="84" t="s">
        <v>2903</v>
      </c>
      <c r="G247" s="84" t="b">
        <v>0</v>
      </c>
      <c r="H247" s="84" t="b">
        <v>0</v>
      </c>
      <c r="I247" s="84" t="b">
        <v>0</v>
      </c>
      <c r="J247" s="84" t="b">
        <v>0</v>
      </c>
      <c r="K247" s="84" t="b">
        <v>0</v>
      </c>
      <c r="L247" s="84" t="b">
        <v>0</v>
      </c>
    </row>
    <row r="248" spans="1:12" ht="15">
      <c r="A248" s="84" t="s">
        <v>2608</v>
      </c>
      <c r="B248" s="84" t="s">
        <v>2713</v>
      </c>
      <c r="C248" s="84">
        <v>3</v>
      </c>
      <c r="D248" s="123">
        <v>0.0017109842405885083</v>
      </c>
      <c r="E248" s="123">
        <v>2.536979066799958</v>
      </c>
      <c r="F248" s="84" t="s">
        <v>2903</v>
      </c>
      <c r="G248" s="84" t="b">
        <v>0</v>
      </c>
      <c r="H248" s="84" t="b">
        <v>0</v>
      </c>
      <c r="I248" s="84" t="b">
        <v>0</v>
      </c>
      <c r="J248" s="84" t="b">
        <v>0</v>
      </c>
      <c r="K248" s="84" t="b">
        <v>0</v>
      </c>
      <c r="L248" s="84" t="b">
        <v>0</v>
      </c>
    </row>
    <row r="249" spans="1:12" ht="15">
      <c r="A249" s="84" t="s">
        <v>2713</v>
      </c>
      <c r="B249" s="84" t="s">
        <v>2585</v>
      </c>
      <c r="C249" s="84">
        <v>3</v>
      </c>
      <c r="D249" s="123">
        <v>0.0017109842405885083</v>
      </c>
      <c r="E249" s="123">
        <v>2.412040330191658</v>
      </c>
      <c r="F249" s="84" t="s">
        <v>2903</v>
      </c>
      <c r="G249" s="84" t="b">
        <v>0</v>
      </c>
      <c r="H249" s="84" t="b">
        <v>0</v>
      </c>
      <c r="I249" s="84" t="b">
        <v>0</v>
      </c>
      <c r="J249" s="84" t="b">
        <v>0</v>
      </c>
      <c r="K249" s="84" t="b">
        <v>0</v>
      </c>
      <c r="L249" s="84" t="b">
        <v>0</v>
      </c>
    </row>
    <row r="250" spans="1:12" ht="15">
      <c r="A250" s="84" t="s">
        <v>2585</v>
      </c>
      <c r="B250" s="84" t="s">
        <v>2714</v>
      </c>
      <c r="C250" s="84">
        <v>3</v>
      </c>
      <c r="D250" s="123">
        <v>0.0017109842405885083</v>
      </c>
      <c r="E250" s="123">
        <v>2.449828891081058</v>
      </c>
      <c r="F250" s="84" t="s">
        <v>2903</v>
      </c>
      <c r="G250" s="84" t="b">
        <v>0</v>
      </c>
      <c r="H250" s="84" t="b">
        <v>0</v>
      </c>
      <c r="I250" s="84" t="b">
        <v>0</v>
      </c>
      <c r="J250" s="84" t="b">
        <v>0</v>
      </c>
      <c r="K250" s="84" t="b">
        <v>0</v>
      </c>
      <c r="L250" s="84" t="b">
        <v>0</v>
      </c>
    </row>
    <row r="251" spans="1:12" ht="15">
      <c r="A251" s="84" t="s">
        <v>2714</v>
      </c>
      <c r="B251" s="84" t="s">
        <v>326</v>
      </c>
      <c r="C251" s="84">
        <v>3</v>
      </c>
      <c r="D251" s="123">
        <v>0.0017109842405885083</v>
      </c>
      <c r="E251" s="123">
        <v>3.0141003215196207</v>
      </c>
      <c r="F251" s="84" t="s">
        <v>2903</v>
      </c>
      <c r="G251" s="84" t="b">
        <v>0</v>
      </c>
      <c r="H251" s="84" t="b">
        <v>0</v>
      </c>
      <c r="I251" s="84" t="b">
        <v>0</v>
      </c>
      <c r="J251" s="84" t="b">
        <v>0</v>
      </c>
      <c r="K251" s="84" t="b">
        <v>0</v>
      </c>
      <c r="L251" s="84" t="b">
        <v>0</v>
      </c>
    </row>
    <row r="252" spans="1:12" ht="15">
      <c r="A252" s="84" t="s">
        <v>2618</v>
      </c>
      <c r="B252" s="84" t="s">
        <v>2715</v>
      </c>
      <c r="C252" s="84">
        <v>3</v>
      </c>
      <c r="D252" s="123">
        <v>0.0017109842405885083</v>
      </c>
      <c r="E252" s="123">
        <v>2.6461235362250264</v>
      </c>
      <c r="F252" s="84" t="s">
        <v>2903</v>
      </c>
      <c r="G252" s="84" t="b">
        <v>0</v>
      </c>
      <c r="H252" s="84" t="b">
        <v>0</v>
      </c>
      <c r="I252" s="84" t="b">
        <v>0</v>
      </c>
      <c r="J252" s="84" t="b">
        <v>0</v>
      </c>
      <c r="K252" s="84" t="b">
        <v>0</v>
      </c>
      <c r="L252" s="84" t="b">
        <v>0</v>
      </c>
    </row>
    <row r="253" spans="1:12" ht="15">
      <c r="A253" s="84" t="s">
        <v>2715</v>
      </c>
      <c r="B253" s="84" t="s">
        <v>2716</v>
      </c>
      <c r="C253" s="84">
        <v>3</v>
      </c>
      <c r="D253" s="123">
        <v>0.0017109842405885083</v>
      </c>
      <c r="E253" s="123">
        <v>3.0141003215196207</v>
      </c>
      <c r="F253" s="84" t="s">
        <v>2903</v>
      </c>
      <c r="G253" s="84" t="b">
        <v>0</v>
      </c>
      <c r="H253" s="84" t="b">
        <v>0</v>
      </c>
      <c r="I253" s="84" t="b">
        <v>0</v>
      </c>
      <c r="J253" s="84" t="b">
        <v>0</v>
      </c>
      <c r="K253" s="84" t="b">
        <v>0</v>
      </c>
      <c r="L253" s="84" t="b">
        <v>0</v>
      </c>
    </row>
    <row r="254" spans="1:12" ht="15">
      <c r="A254" s="84" t="s">
        <v>2716</v>
      </c>
      <c r="B254" s="84" t="s">
        <v>2651</v>
      </c>
      <c r="C254" s="84">
        <v>3</v>
      </c>
      <c r="D254" s="123">
        <v>0.0017109842405885083</v>
      </c>
      <c r="E254" s="123">
        <v>2.792251571903264</v>
      </c>
      <c r="F254" s="84" t="s">
        <v>2903</v>
      </c>
      <c r="G254" s="84" t="b">
        <v>0</v>
      </c>
      <c r="H254" s="84" t="b">
        <v>0</v>
      </c>
      <c r="I254" s="84" t="b">
        <v>0</v>
      </c>
      <c r="J254" s="84" t="b">
        <v>0</v>
      </c>
      <c r="K254" s="84" t="b">
        <v>0</v>
      </c>
      <c r="L254" s="84" t="b">
        <v>0</v>
      </c>
    </row>
    <row r="255" spans="1:12" ht="15">
      <c r="A255" s="84" t="s">
        <v>2651</v>
      </c>
      <c r="B255" s="84" t="s">
        <v>2585</v>
      </c>
      <c r="C255" s="84">
        <v>3</v>
      </c>
      <c r="D255" s="123">
        <v>0.0017109842405885083</v>
      </c>
      <c r="E255" s="123">
        <v>2.190191580575302</v>
      </c>
      <c r="F255" s="84" t="s">
        <v>2903</v>
      </c>
      <c r="G255" s="84" t="b">
        <v>0</v>
      </c>
      <c r="H255" s="84" t="b">
        <v>0</v>
      </c>
      <c r="I255" s="84" t="b">
        <v>0</v>
      </c>
      <c r="J255" s="84" t="b">
        <v>0</v>
      </c>
      <c r="K255" s="84" t="b">
        <v>0</v>
      </c>
      <c r="L255" s="84" t="b">
        <v>0</v>
      </c>
    </row>
    <row r="256" spans="1:12" ht="15">
      <c r="A256" s="84" t="s">
        <v>301</v>
      </c>
      <c r="B256" s="84" t="s">
        <v>271</v>
      </c>
      <c r="C256" s="84">
        <v>3</v>
      </c>
      <c r="D256" s="123">
        <v>0.0017109842405885083</v>
      </c>
      <c r="E256" s="123">
        <v>2.491221576239283</v>
      </c>
      <c r="F256" s="84" t="s">
        <v>2903</v>
      </c>
      <c r="G256" s="84" t="b">
        <v>0</v>
      </c>
      <c r="H256" s="84" t="b">
        <v>0</v>
      </c>
      <c r="I256" s="84" t="b">
        <v>0</v>
      </c>
      <c r="J256" s="84" t="b">
        <v>0</v>
      </c>
      <c r="K256" s="84" t="b">
        <v>0</v>
      </c>
      <c r="L256" s="84" t="b">
        <v>0</v>
      </c>
    </row>
    <row r="257" spans="1:12" ht="15">
      <c r="A257" s="84" t="s">
        <v>2289</v>
      </c>
      <c r="B257" s="84" t="s">
        <v>2609</v>
      </c>
      <c r="C257" s="84">
        <v>3</v>
      </c>
      <c r="D257" s="123">
        <v>0.0017109842405885083</v>
      </c>
      <c r="E257" s="123">
        <v>1.919124808288764</v>
      </c>
      <c r="F257" s="84" t="s">
        <v>2903</v>
      </c>
      <c r="G257" s="84" t="b">
        <v>0</v>
      </c>
      <c r="H257" s="84" t="b">
        <v>0</v>
      </c>
      <c r="I257" s="84" t="b">
        <v>0</v>
      </c>
      <c r="J257" s="84" t="b">
        <v>0</v>
      </c>
      <c r="K257" s="84" t="b">
        <v>0</v>
      </c>
      <c r="L257" s="84" t="b">
        <v>0</v>
      </c>
    </row>
    <row r="258" spans="1:12" ht="15">
      <c r="A258" s="84" t="s">
        <v>259</v>
      </c>
      <c r="B258" s="84" t="s">
        <v>280</v>
      </c>
      <c r="C258" s="84">
        <v>3</v>
      </c>
      <c r="D258" s="123">
        <v>0.0017109842405885083</v>
      </c>
      <c r="E258" s="123">
        <v>1.1409735579051203</v>
      </c>
      <c r="F258" s="84" t="s">
        <v>2903</v>
      </c>
      <c r="G258" s="84" t="b">
        <v>0</v>
      </c>
      <c r="H258" s="84" t="b">
        <v>0</v>
      </c>
      <c r="I258" s="84" t="b">
        <v>0</v>
      </c>
      <c r="J258" s="84" t="b">
        <v>0</v>
      </c>
      <c r="K258" s="84" t="b">
        <v>0</v>
      </c>
      <c r="L258" s="84" t="b">
        <v>0</v>
      </c>
    </row>
    <row r="259" spans="1:12" ht="15">
      <c r="A259" s="84" t="s">
        <v>2719</v>
      </c>
      <c r="B259" s="84" t="s">
        <v>2276</v>
      </c>
      <c r="C259" s="84">
        <v>3</v>
      </c>
      <c r="D259" s="123">
        <v>0.0017109842405885083</v>
      </c>
      <c r="E259" s="123">
        <v>2.345093540561045</v>
      </c>
      <c r="F259" s="84" t="s">
        <v>2903</v>
      </c>
      <c r="G259" s="84" t="b">
        <v>0</v>
      </c>
      <c r="H259" s="84" t="b">
        <v>0</v>
      </c>
      <c r="I259" s="84" t="b">
        <v>0</v>
      </c>
      <c r="J259" s="84" t="b">
        <v>0</v>
      </c>
      <c r="K259" s="84" t="b">
        <v>0</v>
      </c>
      <c r="L259" s="84" t="b">
        <v>0</v>
      </c>
    </row>
    <row r="260" spans="1:12" ht="15">
      <c r="A260" s="84" t="s">
        <v>2276</v>
      </c>
      <c r="B260" s="84" t="s">
        <v>2653</v>
      </c>
      <c r="C260" s="84">
        <v>3</v>
      </c>
      <c r="D260" s="123">
        <v>0.0017109842405885083</v>
      </c>
      <c r="E260" s="123">
        <v>1.9683428309589455</v>
      </c>
      <c r="F260" s="84" t="s">
        <v>2903</v>
      </c>
      <c r="G260" s="84" t="b">
        <v>0</v>
      </c>
      <c r="H260" s="84" t="b">
        <v>0</v>
      </c>
      <c r="I260" s="84" t="b">
        <v>0</v>
      </c>
      <c r="J260" s="84" t="b">
        <v>0</v>
      </c>
      <c r="K260" s="84" t="b">
        <v>0</v>
      </c>
      <c r="L260" s="84" t="b">
        <v>0</v>
      </c>
    </row>
    <row r="261" spans="1:12" ht="15">
      <c r="A261" s="84" t="s">
        <v>2653</v>
      </c>
      <c r="B261" s="84" t="s">
        <v>2259</v>
      </c>
      <c r="C261" s="84">
        <v>3</v>
      </c>
      <c r="D261" s="123">
        <v>0.0017109842405885083</v>
      </c>
      <c r="E261" s="123">
        <v>2.065252843967002</v>
      </c>
      <c r="F261" s="84" t="s">
        <v>2903</v>
      </c>
      <c r="G261" s="84" t="b">
        <v>0</v>
      </c>
      <c r="H261" s="84" t="b">
        <v>0</v>
      </c>
      <c r="I261" s="84" t="b">
        <v>0</v>
      </c>
      <c r="J261" s="84" t="b">
        <v>0</v>
      </c>
      <c r="K261" s="84" t="b">
        <v>0</v>
      </c>
      <c r="L261" s="84" t="b">
        <v>0</v>
      </c>
    </row>
    <row r="262" spans="1:12" ht="15">
      <c r="A262" s="84" t="s">
        <v>2259</v>
      </c>
      <c r="B262" s="84" t="s">
        <v>2644</v>
      </c>
      <c r="C262" s="84">
        <v>3</v>
      </c>
      <c r="D262" s="123">
        <v>0.0017109842405885083</v>
      </c>
      <c r="E262" s="123">
        <v>1.8679722858413825</v>
      </c>
      <c r="F262" s="84" t="s">
        <v>2903</v>
      </c>
      <c r="G262" s="84" t="b">
        <v>0</v>
      </c>
      <c r="H262" s="84" t="b">
        <v>0</v>
      </c>
      <c r="I262" s="84" t="b">
        <v>0</v>
      </c>
      <c r="J262" s="84" t="b">
        <v>0</v>
      </c>
      <c r="K262" s="84" t="b">
        <v>0</v>
      </c>
      <c r="L262" s="84" t="b">
        <v>0</v>
      </c>
    </row>
    <row r="263" spans="1:12" ht="15">
      <c r="A263" s="84" t="s">
        <v>2645</v>
      </c>
      <c r="B263" s="84" t="s">
        <v>2636</v>
      </c>
      <c r="C263" s="84">
        <v>3</v>
      </c>
      <c r="D263" s="123">
        <v>0.0017109842405885083</v>
      </c>
      <c r="E263" s="123">
        <v>2.412040330191658</v>
      </c>
      <c r="F263" s="84" t="s">
        <v>2903</v>
      </c>
      <c r="G263" s="84" t="b">
        <v>0</v>
      </c>
      <c r="H263" s="84" t="b">
        <v>0</v>
      </c>
      <c r="I263" s="84" t="b">
        <v>0</v>
      </c>
      <c r="J263" s="84" t="b">
        <v>0</v>
      </c>
      <c r="K263" s="84" t="b">
        <v>0</v>
      </c>
      <c r="L263" s="84" t="b">
        <v>0</v>
      </c>
    </row>
    <row r="264" spans="1:12" ht="15">
      <c r="A264" s="84" t="s">
        <v>2636</v>
      </c>
      <c r="B264" s="84" t="s">
        <v>2284</v>
      </c>
      <c r="C264" s="84">
        <v>3</v>
      </c>
      <c r="D264" s="123">
        <v>0.0017109842405885083</v>
      </c>
      <c r="E264" s="123">
        <v>2.2871015935833583</v>
      </c>
      <c r="F264" s="84" t="s">
        <v>2903</v>
      </c>
      <c r="G264" s="84" t="b">
        <v>0</v>
      </c>
      <c r="H264" s="84" t="b">
        <v>0</v>
      </c>
      <c r="I264" s="84" t="b">
        <v>0</v>
      </c>
      <c r="J264" s="84" t="b">
        <v>0</v>
      </c>
      <c r="K264" s="84" t="b">
        <v>0</v>
      </c>
      <c r="L264" s="84" t="b">
        <v>0</v>
      </c>
    </row>
    <row r="265" spans="1:12" ht="15">
      <c r="A265" s="84" t="s">
        <v>2284</v>
      </c>
      <c r="B265" s="84" t="s">
        <v>2720</v>
      </c>
      <c r="C265" s="84">
        <v>3</v>
      </c>
      <c r="D265" s="123">
        <v>0.0017109842405885083</v>
      </c>
      <c r="E265" s="123">
        <v>2.5881315892473395</v>
      </c>
      <c r="F265" s="84" t="s">
        <v>2903</v>
      </c>
      <c r="G265" s="84" t="b">
        <v>0</v>
      </c>
      <c r="H265" s="84" t="b">
        <v>0</v>
      </c>
      <c r="I265" s="84" t="b">
        <v>0</v>
      </c>
      <c r="J265" s="84" t="b">
        <v>0</v>
      </c>
      <c r="K265" s="84" t="b">
        <v>0</v>
      </c>
      <c r="L265" s="84" t="b">
        <v>0</v>
      </c>
    </row>
    <row r="266" spans="1:12" ht="15">
      <c r="A266" s="84" t="s">
        <v>2720</v>
      </c>
      <c r="B266" s="84" t="s">
        <v>2222</v>
      </c>
      <c r="C266" s="84">
        <v>3</v>
      </c>
      <c r="D266" s="123">
        <v>0.0017109842405885083</v>
      </c>
      <c r="E266" s="123">
        <v>1.8380090624639394</v>
      </c>
      <c r="F266" s="84" t="s">
        <v>2903</v>
      </c>
      <c r="G266" s="84" t="b">
        <v>0</v>
      </c>
      <c r="H266" s="84" t="b">
        <v>0</v>
      </c>
      <c r="I266" s="84" t="b">
        <v>0</v>
      </c>
      <c r="J266" s="84" t="b">
        <v>0</v>
      </c>
      <c r="K266" s="84" t="b">
        <v>0</v>
      </c>
      <c r="L266" s="84" t="b">
        <v>0</v>
      </c>
    </row>
    <row r="267" spans="1:12" ht="15">
      <c r="A267" s="84" t="s">
        <v>2222</v>
      </c>
      <c r="B267" s="84" t="s">
        <v>2217</v>
      </c>
      <c r="C267" s="84">
        <v>3</v>
      </c>
      <c r="D267" s="123">
        <v>0.0017109842405885083</v>
      </c>
      <c r="E267" s="123">
        <v>1.4120403301916582</v>
      </c>
      <c r="F267" s="84" t="s">
        <v>2903</v>
      </c>
      <c r="G267" s="84" t="b">
        <v>0</v>
      </c>
      <c r="H267" s="84" t="b">
        <v>0</v>
      </c>
      <c r="I267" s="84" t="b">
        <v>0</v>
      </c>
      <c r="J267" s="84" t="b">
        <v>0</v>
      </c>
      <c r="K267" s="84" t="b">
        <v>0</v>
      </c>
      <c r="L267" s="84" t="b">
        <v>0</v>
      </c>
    </row>
    <row r="268" spans="1:12" ht="15">
      <c r="A268" s="84" t="s">
        <v>2217</v>
      </c>
      <c r="B268" s="84" t="s">
        <v>2569</v>
      </c>
      <c r="C268" s="84">
        <v>3</v>
      </c>
      <c r="D268" s="123">
        <v>0.0017109842405885083</v>
      </c>
      <c r="E268" s="123">
        <v>1.8611328613110771</v>
      </c>
      <c r="F268" s="84" t="s">
        <v>2903</v>
      </c>
      <c r="G268" s="84" t="b">
        <v>0</v>
      </c>
      <c r="H268" s="84" t="b">
        <v>0</v>
      </c>
      <c r="I268" s="84" t="b">
        <v>0</v>
      </c>
      <c r="J268" s="84" t="b">
        <v>0</v>
      </c>
      <c r="K268" s="84" t="b">
        <v>0</v>
      </c>
      <c r="L268" s="84" t="b">
        <v>0</v>
      </c>
    </row>
    <row r="269" spans="1:12" ht="15">
      <c r="A269" s="84" t="s">
        <v>2569</v>
      </c>
      <c r="B269" s="84" t="s">
        <v>2644</v>
      </c>
      <c r="C269" s="84">
        <v>3</v>
      </c>
      <c r="D269" s="123">
        <v>0.0017109842405885083</v>
      </c>
      <c r="E269" s="123">
        <v>1.986071597919377</v>
      </c>
      <c r="F269" s="84" t="s">
        <v>2903</v>
      </c>
      <c r="G269" s="84" t="b">
        <v>0</v>
      </c>
      <c r="H269" s="84" t="b">
        <v>0</v>
      </c>
      <c r="I269" s="84" t="b">
        <v>0</v>
      </c>
      <c r="J269" s="84" t="b">
        <v>0</v>
      </c>
      <c r="K269" s="84" t="b">
        <v>0</v>
      </c>
      <c r="L269" s="84" t="b">
        <v>0</v>
      </c>
    </row>
    <row r="270" spans="1:12" ht="15">
      <c r="A270" s="84" t="s">
        <v>2645</v>
      </c>
      <c r="B270" s="84" t="s">
        <v>2280</v>
      </c>
      <c r="C270" s="84">
        <v>3</v>
      </c>
      <c r="D270" s="123">
        <v>0.0017109842405885083</v>
      </c>
      <c r="E270" s="123">
        <v>2.1487988954170767</v>
      </c>
      <c r="F270" s="84" t="s">
        <v>2903</v>
      </c>
      <c r="G270" s="84" t="b">
        <v>0</v>
      </c>
      <c r="H270" s="84" t="b">
        <v>0</v>
      </c>
      <c r="I270" s="84" t="b">
        <v>0</v>
      </c>
      <c r="J270" s="84" t="b">
        <v>0</v>
      </c>
      <c r="K270" s="84" t="b">
        <v>0</v>
      </c>
      <c r="L270" s="84" t="b">
        <v>0</v>
      </c>
    </row>
    <row r="271" spans="1:12" ht="15">
      <c r="A271" s="84" t="s">
        <v>2280</v>
      </c>
      <c r="B271" s="84" t="s">
        <v>2721</v>
      </c>
      <c r="C271" s="84">
        <v>3</v>
      </c>
      <c r="D271" s="123">
        <v>0.0017109842405885083</v>
      </c>
      <c r="E271" s="123">
        <v>2.449828891081058</v>
      </c>
      <c r="F271" s="84" t="s">
        <v>2903</v>
      </c>
      <c r="G271" s="84" t="b">
        <v>0</v>
      </c>
      <c r="H271" s="84" t="b">
        <v>0</v>
      </c>
      <c r="I271" s="84" t="b">
        <v>0</v>
      </c>
      <c r="J271" s="84" t="b">
        <v>0</v>
      </c>
      <c r="K271" s="84" t="b">
        <v>0</v>
      </c>
      <c r="L271" s="84" t="b">
        <v>0</v>
      </c>
    </row>
    <row r="272" spans="1:12" ht="15">
      <c r="A272" s="84" t="s">
        <v>2721</v>
      </c>
      <c r="B272" s="84" t="s">
        <v>2661</v>
      </c>
      <c r="C272" s="84">
        <v>3</v>
      </c>
      <c r="D272" s="123">
        <v>0.0017109842405885083</v>
      </c>
      <c r="E272" s="123">
        <v>2.889161584911321</v>
      </c>
      <c r="F272" s="84" t="s">
        <v>2903</v>
      </c>
      <c r="G272" s="84" t="b">
        <v>0</v>
      </c>
      <c r="H272" s="84" t="b">
        <v>0</v>
      </c>
      <c r="I272" s="84" t="b">
        <v>0</v>
      </c>
      <c r="J272" s="84" t="b">
        <v>0</v>
      </c>
      <c r="K272" s="84" t="b">
        <v>0</v>
      </c>
      <c r="L272" s="84" t="b">
        <v>0</v>
      </c>
    </row>
    <row r="273" spans="1:12" ht="15">
      <c r="A273" s="84" t="s">
        <v>2661</v>
      </c>
      <c r="B273" s="84" t="s">
        <v>2722</v>
      </c>
      <c r="C273" s="84">
        <v>3</v>
      </c>
      <c r="D273" s="123">
        <v>0.0017109842405885083</v>
      </c>
      <c r="E273" s="123">
        <v>2.889161584911321</v>
      </c>
      <c r="F273" s="84" t="s">
        <v>2903</v>
      </c>
      <c r="G273" s="84" t="b">
        <v>0</v>
      </c>
      <c r="H273" s="84" t="b">
        <v>0</v>
      </c>
      <c r="I273" s="84" t="b">
        <v>0</v>
      </c>
      <c r="J273" s="84" t="b">
        <v>0</v>
      </c>
      <c r="K273" s="84" t="b">
        <v>0</v>
      </c>
      <c r="L273" s="84" t="b">
        <v>0</v>
      </c>
    </row>
    <row r="274" spans="1:12" ht="15">
      <c r="A274" s="84" t="s">
        <v>2722</v>
      </c>
      <c r="B274" s="84" t="s">
        <v>2288</v>
      </c>
      <c r="C274" s="84">
        <v>3</v>
      </c>
      <c r="D274" s="123">
        <v>0.0017109842405885083</v>
      </c>
      <c r="E274" s="123">
        <v>2.491221576239283</v>
      </c>
      <c r="F274" s="84" t="s">
        <v>2903</v>
      </c>
      <c r="G274" s="84" t="b">
        <v>0</v>
      </c>
      <c r="H274" s="84" t="b">
        <v>0</v>
      </c>
      <c r="I274" s="84" t="b">
        <v>0</v>
      </c>
      <c r="J274" s="84" t="b">
        <v>0</v>
      </c>
      <c r="K274" s="84" t="b">
        <v>0</v>
      </c>
      <c r="L274" s="84" t="b">
        <v>0</v>
      </c>
    </row>
    <row r="275" spans="1:12" ht="15">
      <c r="A275" s="84" t="s">
        <v>2289</v>
      </c>
      <c r="B275" s="84" t="s">
        <v>2723</v>
      </c>
      <c r="C275" s="84">
        <v>3</v>
      </c>
      <c r="D275" s="123">
        <v>0.0017109842405885083</v>
      </c>
      <c r="E275" s="123">
        <v>2.2871015935833583</v>
      </c>
      <c r="F275" s="84" t="s">
        <v>2903</v>
      </c>
      <c r="G275" s="84" t="b">
        <v>0</v>
      </c>
      <c r="H275" s="84" t="b">
        <v>0</v>
      </c>
      <c r="I275" s="84" t="b">
        <v>0</v>
      </c>
      <c r="J275" s="84" t="b">
        <v>0</v>
      </c>
      <c r="K275" s="84" t="b">
        <v>0</v>
      </c>
      <c r="L275" s="84" t="b">
        <v>0</v>
      </c>
    </row>
    <row r="276" spans="1:12" ht="15">
      <c r="A276" s="84" t="s">
        <v>2723</v>
      </c>
      <c r="B276" s="84" t="s">
        <v>2270</v>
      </c>
      <c r="C276" s="84">
        <v>3</v>
      </c>
      <c r="D276" s="123">
        <v>0.0017109842405885083</v>
      </c>
      <c r="E276" s="123">
        <v>2.0932815675672454</v>
      </c>
      <c r="F276" s="84" t="s">
        <v>2903</v>
      </c>
      <c r="G276" s="84" t="b">
        <v>0</v>
      </c>
      <c r="H276" s="84" t="b">
        <v>0</v>
      </c>
      <c r="I276" s="84" t="b">
        <v>0</v>
      </c>
      <c r="J276" s="84" t="b">
        <v>0</v>
      </c>
      <c r="K276" s="84" t="b">
        <v>0</v>
      </c>
      <c r="L276" s="84" t="b">
        <v>0</v>
      </c>
    </row>
    <row r="277" spans="1:12" ht="15">
      <c r="A277" s="84" t="s">
        <v>2270</v>
      </c>
      <c r="B277" s="84" t="s">
        <v>2564</v>
      </c>
      <c r="C277" s="84">
        <v>3</v>
      </c>
      <c r="D277" s="123">
        <v>0.0017109842405885083</v>
      </c>
      <c r="E277" s="123">
        <v>1.291649221334079</v>
      </c>
      <c r="F277" s="84" t="s">
        <v>2903</v>
      </c>
      <c r="G277" s="84" t="b">
        <v>0</v>
      </c>
      <c r="H277" s="84" t="b">
        <v>0</v>
      </c>
      <c r="I277" s="84" t="b">
        <v>0</v>
      </c>
      <c r="J277" s="84" t="b">
        <v>0</v>
      </c>
      <c r="K277" s="84" t="b">
        <v>0</v>
      </c>
      <c r="L277" s="84" t="b">
        <v>0</v>
      </c>
    </row>
    <row r="278" spans="1:12" ht="15">
      <c r="A278" s="84" t="s">
        <v>2267</v>
      </c>
      <c r="B278" s="84" t="s">
        <v>273</v>
      </c>
      <c r="C278" s="84">
        <v>3</v>
      </c>
      <c r="D278" s="123">
        <v>0.0017109842405885083</v>
      </c>
      <c r="E278" s="123">
        <v>1.4343167249028104</v>
      </c>
      <c r="F278" s="84" t="s">
        <v>2903</v>
      </c>
      <c r="G278" s="84" t="b">
        <v>0</v>
      </c>
      <c r="H278" s="84" t="b">
        <v>0</v>
      </c>
      <c r="I278" s="84" t="b">
        <v>0</v>
      </c>
      <c r="J278" s="84" t="b">
        <v>0</v>
      </c>
      <c r="K278" s="84" t="b">
        <v>0</v>
      </c>
      <c r="L278" s="84" t="b">
        <v>0</v>
      </c>
    </row>
    <row r="279" spans="1:12" ht="15">
      <c r="A279" s="84" t="s">
        <v>273</v>
      </c>
      <c r="B279" s="84" t="s">
        <v>2250</v>
      </c>
      <c r="C279" s="84">
        <v>3</v>
      </c>
      <c r="D279" s="123">
        <v>0.0017109842405885083</v>
      </c>
      <c r="E279" s="123">
        <v>0.7836514001413466</v>
      </c>
      <c r="F279" s="84" t="s">
        <v>2903</v>
      </c>
      <c r="G279" s="84" t="b">
        <v>0</v>
      </c>
      <c r="H279" s="84" t="b">
        <v>0</v>
      </c>
      <c r="I279" s="84" t="b">
        <v>0</v>
      </c>
      <c r="J279" s="84" t="b">
        <v>0</v>
      </c>
      <c r="K279" s="84" t="b">
        <v>0</v>
      </c>
      <c r="L279" s="84" t="b">
        <v>0</v>
      </c>
    </row>
    <row r="280" spans="1:12" ht="15">
      <c r="A280" s="84" t="s">
        <v>2561</v>
      </c>
      <c r="B280" s="84" t="s">
        <v>2224</v>
      </c>
      <c r="C280" s="84">
        <v>3</v>
      </c>
      <c r="D280" s="123">
        <v>0.0017109842405885083</v>
      </c>
      <c r="E280" s="123">
        <v>1.9471535318890074</v>
      </c>
      <c r="F280" s="84" t="s">
        <v>2903</v>
      </c>
      <c r="G280" s="84" t="b">
        <v>0</v>
      </c>
      <c r="H280" s="84" t="b">
        <v>0</v>
      </c>
      <c r="I280" s="84" t="b">
        <v>0</v>
      </c>
      <c r="J280" s="84" t="b">
        <v>0</v>
      </c>
      <c r="K280" s="84" t="b">
        <v>0</v>
      </c>
      <c r="L280" s="84" t="b">
        <v>0</v>
      </c>
    </row>
    <row r="281" spans="1:12" ht="15">
      <c r="A281" s="84" t="s">
        <v>2224</v>
      </c>
      <c r="B281" s="84" t="s">
        <v>2261</v>
      </c>
      <c r="C281" s="84">
        <v>3</v>
      </c>
      <c r="D281" s="123">
        <v>0.0017109842405885083</v>
      </c>
      <c r="E281" s="123">
        <v>1.7642228483030207</v>
      </c>
      <c r="F281" s="84" t="s">
        <v>2903</v>
      </c>
      <c r="G281" s="84" t="b">
        <v>0</v>
      </c>
      <c r="H281" s="84" t="b">
        <v>0</v>
      </c>
      <c r="I281" s="84" t="b">
        <v>0</v>
      </c>
      <c r="J281" s="84" t="b">
        <v>0</v>
      </c>
      <c r="K281" s="84" t="b">
        <v>0</v>
      </c>
      <c r="L281" s="84" t="b">
        <v>0</v>
      </c>
    </row>
    <row r="282" spans="1:12" ht="15">
      <c r="A282" s="84" t="s">
        <v>2261</v>
      </c>
      <c r="B282" s="84" t="s">
        <v>2724</v>
      </c>
      <c r="C282" s="84">
        <v>3</v>
      </c>
      <c r="D282" s="123">
        <v>0.0017109842405885083</v>
      </c>
      <c r="E282" s="123">
        <v>1.986071597919377</v>
      </c>
      <c r="F282" s="84" t="s">
        <v>2903</v>
      </c>
      <c r="G282" s="84" t="b">
        <v>0</v>
      </c>
      <c r="H282" s="84" t="b">
        <v>0</v>
      </c>
      <c r="I282" s="84" t="b">
        <v>0</v>
      </c>
      <c r="J282" s="84" t="b">
        <v>0</v>
      </c>
      <c r="K282" s="84" t="b">
        <v>0</v>
      </c>
      <c r="L282" s="84" t="b">
        <v>0</v>
      </c>
    </row>
    <row r="283" spans="1:12" ht="15">
      <c r="A283" s="84" t="s">
        <v>2724</v>
      </c>
      <c r="B283" s="84" t="s">
        <v>2251</v>
      </c>
      <c r="C283" s="84">
        <v>3</v>
      </c>
      <c r="D283" s="123">
        <v>0.0017109842405885083</v>
      </c>
      <c r="E283" s="123">
        <v>1.6278987161188272</v>
      </c>
      <c r="F283" s="84" t="s">
        <v>2903</v>
      </c>
      <c r="G283" s="84" t="b">
        <v>0</v>
      </c>
      <c r="H283" s="84" t="b">
        <v>0</v>
      </c>
      <c r="I283" s="84" t="b">
        <v>0</v>
      </c>
      <c r="J283" s="84" t="b">
        <v>0</v>
      </c>
      <c r="K283" s="84" t="b">
        <v>0</v>
      </c>
      <c r="L283" s="84" t="b">
        <v>0</v>
      </c>
    </row>
    <row r="284" spans="1:12" ht="15">
      <c r="A284" s="84" t="s">
        <v>2251</v>
      </c>
      <c r="B284" s="84" t="s">
        <v>2725</v>
      </c>
      <c r="C284" s="84">
        <v>3</v>
      </c>
      <c r="D284" s="123">
        <v>0.0017109842405885083</v>
      </c>
      <c r="E284" s="123">
        <v>1.6278987161188272</v>
      </c>
      <c r="F284" s="84" t="s">
        <v>2903</v>
      </c>
      <c r="G284" s="84" t="b">
        <v>0</v>
      </c>
      <c r="H284" s="84" t="b">
        <v>0</v>
      </c>
      <c r="I284" s="84" t="b">
        <v>0</v>
      </c>
      <c r="J284" s="84" t="b">
        <v>0</v>
      </c>
      <c r="K284" s="84" t="b">
        <v>0</v>
      </c>
      <c r="L284" s="84" t="b">
        <v>0</v>
      </c>
    </row>
    <row r="285" spans="1:12" ht="15">
      <c r="A285" s="84" t="s">
        <v>2725</v>
      </c>
      <c r="B285" s="84" t="s">
        <v>2630</v>
      </c>
      <c r="C285" s="84">
        <v>3</v>
      </c>
      <c r="D285" s="123">
        <v>0.0017109842405885083</v>
      </c>
      <c r="E285" s="123">
        <v>2.7130703258556395</v>
      </c>
      <c r="F285" s="84" t="s">
        <v>2903</v>
      </c>
      <c r="G285" s="84" t="b">
        <v>0</v>
      </c>
      <c r="H285" s="84" t="b">
        <v>0</v>
      </c>
      <c r="I285" s="84" t="b">
        <v>0</v>
      </c>
      <c r="J285" s="84" t="b">
        <v>0</v>
      </c>
      <c r="K285" s="84" t="b">
        <v>0</v>
      </c>
      <c r="L285" s="84" t="b">
        <v>0</v>
      </c>
    </row>
    <row r="286" spans="1:12" ht="15">
      <c r="A286" s="84" t="s">
        <v>2630</v>
      </c>
      <c r="B286" s="84" t="s">
        <v>2568</v>
      </c>
      <c r="C286" s="84">
        <v>3</v>
      </c>
      <c r="D286" s="123">
        <v>0.0017109842405885083</v>
      </c>
      <c r="E286" s="123">
        <v>1.959742659197028</v>
      </c>
      <c r="F286" s="84" t="s">
        <v>2903</v>
      </c>
      <c r="G286" s="84" t="b">
        <v>0</v>
      </c>
      <c r="H286" s="84" t="b">
        <v>0</v>
      </c>
      <c r="I286" s="84" t="b">
        <v>0</v>
      </c>
      <c r="J286" s="84" t="b">
        <v>0</v>
      </c>
      <c r="K286" s="84" t="b">
        <v>0</v>
      </c>
      <c r="L286" s="84" t="b">
        <v>0</v>
      </c>
    </row>
    <row r="287" spans="1:12" ht="15">
      <c r="A287" s="84" t="s">
        <v>2568</v>
      </c>
      <c r="B287" s="84" t="s">
        <v>2726</v>
      </c>
      <c r="C287" s="84">
        <v>3</v>
      </c>
      <c r="D287" s="123">
        <v>0.0017109842405885083</v>
      </c>
      <c r="E287" s="123">
        <v>2.412040330191658</v>
      </c>
      <c r="F287" s="84" t="s">
        <v>2903</v>
      </c>
      <c r="G287" s="84" t="b">
        <v>0</v>
      </c>
      <c r="H287" s="84" t="b">
        <v>0</v>
      </c>
      <c r="I287" s="84" t="b">
        <v>0</v>
      </c>
      <c r="J287" s="84" t="b">
        <v>0</v>
      </c>
      <c r="K287" s="84" t="b">
        <v>0</v>
      </c>
      <c r="L287" s="84" t="b">
        <v>0</v>
      </c>
    </row>
    <row r="288" spans="1:12" ht="15">
      <c r="A288" s="84" t="s">
        <v>2726</v>
      </c>
      <c r="B288" s="84" t="s">
        <v>2727</v>
      </c>
      <c r="C288" s="84">
        <v>3</v>
      </c>
      <c r="D288" s="123">
        <v>0.0017109842405885083</v>
      </c>
      <c r="E288" s="123">
        <v>3.0141003215196207</v>
      </c>
      <c r="F288" s="84" t="s">
        <v>2903</v>
      </c>
      <c r="G288" s="84" t="b">
        <v>0</v>
      </c>
      <c r="H288" s="84" t="b">
        <v>0</v>
      </c>
      <c r="I288" s="84" t="b">
        <v>0</v>
      </c>
      <c r="J288" s="84" t="b">
        <v>0</v>
      </c>
      <c r="K288" s="84" t="b">
        <v>0</v>
      </c>
      <c r="L288" s="84" t="b">
        <v>0</v>
      </c>
    </row>
    <row r="289" spans="1:12" ht="15">
      <c r="A289" s="84" t="s">
        <v>2727</v>
      </c>
      <c r="B289" s="84" t="s">
        <v>2728</v>
      </c>
      <c r="C289" s="84">
        <v>3</v>
      </c>
      <c r="D289" s="123">
        <v>0.0017109842405885083</v>
      </c>
      <c r="E289" s="123">
        <v>3.0141003215196207</v>
      </c>
      <c r="F289" s="84" t="s">
        <v>2903</v>
      </c>
      <c r="G289" s="84" t="b">
        <v>0</v>
      </c>
      <c r="H289" s="84" t="b">
        <v>0</v>
      </c>
      <c r="I289" s="84" t="b">
        <v>0</v>
      </c>
      <c r="J289" s="84" t="b">
        <v>0</v>
      </c>
      <c r="K289" s="84" t="b">
        <v>0</v>
      </c>
      <c r="L289" s="84" t="b">
        <v>0</v>
      </c>
    </row>
    <row r="290" spans="1:12" ht="15">
      <c r="A290" s="84" t="s">
        <v>2728</v>
      </c>
      <c r="B290" s="84" t="s">
        <v>2294</v>
      </c>
      <c r="C290" s="84">
        <v>3</v>
      </c>
      <c r="D290" s="123">
        <v>0.0017109842405885083</v>
      </c>
      <c r="E290" s="123">
        <v>2.792251571903264</v>
      </c>
      <c r="F290" s="84" t="s">
        <v>2903</v>
      </c>
      <c r="G290" s="84" t="b">
        <v>0</v>
      </c>
      <c r="H290" s="84" t="b">
        <v>0</v>
      </c>
      <c r="I290" s="84" t="b">
        <v>0</v>
      </c>
      <c r="J290" s="84" t="b">
        <v>0</v>
      </c>
      <c r="K290" s="84" t="b">
        <v>0</v>
      </c>
      <c r="L290" s="84" t="b">
        <v>0</v>
      </c>
    </row>
    <row r="291" spans="1:12" ht="15">
      <c r="A291" s="84" t="s">
        <v>2729</v>
      </c>
      <c r="B291" s="84" t="s">
        <v>2253</v>
      </c>
      <c r="C291" s="84">
        <v>3</v>
      </c>
      <c r="D291" s="123">
        <v>0.0017109842405885083</v>
      </c>
      <c r="E291" s="123">
        <v>1.7430335492330826</v>
      </c>
      <c r="F291" s="84" t="s">
        <v>2903</v>
      </c>
      <c r="G291" s="84" t="b">
        <v>0</v>
      </c>
      <c r="H291" s="84" t="b">
        <v>0</v>
      </c>
      <c r="I291" s="84" t="b">
        <v>0</v>
      </c>
      <c r="J291" s="84" t="b">
        <v>0</v>
      </c>
      <c r="K291" s="84" t="b">
        <v>0</v>
      </c>
      <c r="L291" s="84" t="b">
        <v>0</v>
      </c>
    </row>
    <row r="292" spans="1:12" ht="15">
      <c r="A292" s="84" t="s">
        <v>2253</v>
      </c>
      <c r="B292" s="84" t="s">
        <v>2730</v>
      </c>
      <c r="C292" s="84">
        <v>3</v>
      </c>
      <c r="D292" s="123">
        <v>0.0017109842405885083</v>
      </c>
      <c r="E292" s="123">
        <v>1.6850416022553958</v>
      </c>
      <c r="F292" s="84" t="s">
        <v>2903</v>
      </c>
      <c r="G292" s="84" t="b">
        <v>0</v>
      </c>
      <c r="H292" s="84" t="b">
        <v>0</v>
      </c>
      <c r="I292" s="84" t="b">
        <v>0</v>
      </c>
      <c r="J292" s="84" t="b">
        <v>0</v>
      </c>
      <c r="K292" s="84" t="b">
        <v>0</v>
      </c>
      <c r="L292" s="84" t="b">
        <v>0</v>
      </c>
    </row>
    <row r="293" spans="1:12" ht="15">
      <c r="A293" s="84" t="s">
        <v>2730</v>
      </c>
      <c r="B293" s="84" t="s">
        <v>2626</v>
      </c>
      <c r="C293" s="84">
        <v>3</v>
      </c>
      <c r="D293" s="123">
        <v>0.0017109842405885083</v>
      </c>
      <c r="E293" s="123">
        <v>2.7130703258556395</v>
      </c>
      <c r="F293" s="84" t="s">
        <v>2903</v>
      </c>
      <c r="G293" s="84" t="b">
        <v>0</v>
      </c>
      <c r="H293" s="84" t="b">
        <v>0</v>
      </c>
      <c r="I293" s="84" t="b">
        <v>0</v>
      </c>
      <c r="J293" s="84" t="b">
        <v>0</v>
      </c>
      <c r="K293" s="84" t="b">
        <v>0</v>
      </c>
      <c r="L293" s="84" t="b">
        <v>0</v>
      </c>
    </row>
    <row r="294" spans="1:12" ht="15">
      <c r="A294" s="84" t="s">
        <v>2626</v>
      </c>
      <c r="B294" s="84" t="s">
        <v>2731</v>
      </c>
      <c r="C294" s="84">
        <v>3</v>
      </c>
      <c r="D294" s="123">
        <v>0.0017109842405885083</v>
      </c>
      <c r="E294" s="123">
        <v>2.7130703258556395</v>
      </c>
      <c r="F294" s="84" t="s">
        <v>2903</v>
      </c>
      <c r="G294" s="84" t="b">
        <v>0</v>
      </c>
      <c r="H294" s="84" t="b">
        <v>0</v>
      </c>
      <c r="I294" s="84" t="b">
        <v>0</v>
      </c>
      <c r="J294" s="84" t="b">
        <v>0</v>
      </c>
      <c r="K294" s="84" t="b">
        <v>0</v>
      </c>
      <c r="L294" s="84" t="b">
        <v>0</v>
      </c>
    </row>
    <row r="295" spans="1:12" ht="15">
      <c r="A295" s="84" t="s">
        <v>2731</v>
      </c>
      <c r="B295" s="84" t="s">
        <v>2217</v>
      </c>
      <c r="C295" s="84">
        <v>3</v>
      </c>
      <c r="D295" s="123">
        <v>0.0017109842405885083</v>
      </c>
      <c r="E295" s="123">
        <v>2.5881315892473395</v>
      </c>
      <c r="F295" s="84" t="s">
        <v>2903</v>
      </c>
      <c r="G295" s="84" t="b">
        <v>0</v>
      </c>
      <c r="H295" s="84" t="b">
        <v>0</v>
      </c>
      <c r="I295" s="84" t="b">
        <v>0</v>
      </c>
      <c r="J295" s="84" t="b">
        <v>0</v>
      </c>
      <c r="K295" s="84" t="b">
        <v>0</v>
      </c>
      <c r="L295" s="84" t="b">
        <v>0</v>
      </c>
    </row>
    <row r="296" spans="1:12" ht="15">
      <c r="A296" s="84" t="s">
        <v>2217</v>
      </c>
      <c r="B296" s="84" t="s">
        <v>2559</v>
      </c>
      <c r="C296" s="84">
        <v>3</v>
      </c>
      <c r="D296" s="123">
        <v>0.0017109842405885083</v>
      </c>
      <c r="E296" s="123">
        <v>1.7430335492330826</v>
      </c>
      <c r="F296" s="84" t="s">
        <v>2903</v>
      </c>
      <c r="G296" s="84" t="b">
        <v>0</v>
      </c>
      <c r="H296" s="84" t="b">
        <v>0</v>
      </c>
      <c r="I296" s="84" t="b">
        <v>0</v>
      </c>
      <c r="J296" s="84" t="b">
        <v>0</v>
      </c>
      <c r="K296" s="84" t="b">
        <v>0</v>
      </c>
      <c r="L296" s="84" t="b">
        <v>0</v>
      </c>
    </row>
    <row r="297" spans="1:12" ht="15">
      <c r="A297" s="84" t="s">
        <v>2559</v>
      </c>
      <c r="B297" s="84" t="s">
        <v>2297</v>
      </c>
      <c r="C297" s="84">
        <v>3</v>
      </c>
      <c r="D297" s="123">
        <v>0.0017109842405885083</v>
      </c>
      <c r="E297" s="123">
        <v>1.951309491660165</v>
      </c>
      <c r="F297" s="84" t="s">
        <v>2903</v>
      </c>
      <c r="G297" s="84" t="b">
        <v>0</v>
      </c>
      <c r="H297" s="84" t="b">
        <v>0</v>
      </c>
      <c r="I297" s="84" t="b">
        <v>0</v>
      </c>
      <c r="J297" s="84" t="b">
        <v>0</v>
      </c>
      <c r="K297" s="84" t="b">
        <v>0</v>
      </c>
      <c r="L297" s="84" t="b">
        <v>0</v>
      </c>
    </row>
    <row r="298" spans="1:12" ht="15">
      <c r="A298" s="84" t="s">
        <v>259</v>
      </c>
      <c r="B298" s="84" t="s">
        <v>2250</v>
      </c>
      <c r="C298" s="84">
        <v>3</v>
      </c>
      <c r="D298" s="123">
        <v>0.0017109842405885083</v>
      </c>
      <c r="E298" s="123">
        <v>-0.24437732345889687</v>
      </c>
      <c r="F298" s="84" t="s">
        <v>2903</v>
      </c>
      <c r="G298" s="84" t="b">
        <v>0</v>
      </c>
      <c r="H298" s="84" t="b">
        <v>0</v>
      </c>
      <c r="I298" s="84" t="b">
        <v>0</v>
      </c>
      <c r="J298" s="84" t="b">
        <v>0</v>
      </c>
      <c r="K298" s="84" t="b">
        <v>0</v>
      </c>
      <c r="L298" s="84" t="b">
        <v>0</v>
      </c>
    </row>
    <row r="299" spans="1:12" ht="15">
      <c r="A299" s="84" t="s">
        <v>2663</v>
      </c>
      <c r="B299" s="84" t="s">
        <v>2253</v>
      </c>
      <c r="C299" s="84">
        <v>3</v>
      </c>
      <c r="D299" s="123">
        <v>0.0017109842405885083</v>
      </c>
      <c r="E299" s="123">
        <v>1.6180948126247827</v>
      </c>
      <c r="F299" s="84" t="s">
        <v>2903</v>
      </c>
      <c r="G299" s="84" t="b">
        <v>0</v>
      </c>
      <c r="H299" s="84" t="b">
        <v>0</v>
      </c>
      <c r="I299" s="84" t="b">
        <v>0</v>
      </c>
      <c r="J299" s="84" t="b">
        <v>0</v>
      </c>
      <c r="K299" s="84" t="b">
        <v>0</v>
      </c>
      <c r="L299" s="84" t="b">
        <v>0</v>
      </c>
    </row>
    <row r="300" spans="1:12" ht="15">
      <c r="A300" s="84" t="s">
        <v>2253</v>
      </c>
      <c r="B300" s="84" t="s">
        <v>241</v>
      </c>
      <c r="C300" s="84">
        <v>3</v>
      </c>
      <c r="D300" s="123">
        <v>0.0017109842405885083</v>
      </c>
      <c r="E300" s="123">
        <v>0.49006499903934087</v>
      </c>
      <c r="F300" s="84" t="s">
        <v>2903</v>
      </c>
      <c r="G300" s="84" t="b">
        <v>0</v>
      </c>
      <c r="H300" s="84" t="b">
        <v>0</v>
      </c>
      <c r="I300" s="84" t="b">
        <v>0</v>
      </c>
      <c r="J300" s="84" t="b">
        <v>0</v>
      </c>
      <c r="K300" s="84" t="b">
        <v>0</v>
      </c>
      <c r="L300" s="84" t="b">
        <v>0</v>
      </c>
    </row>
    <row r="301" spans="1:12" ht="15">
      <c r="A301" s="84" t="s">
        <v>2732</v>
      </c>
      <c r="B301" s="84" t="s">
        <v>2573</v>
      </c>
      <c r="C301" s="84">
        <v>3</v>
      </c>
      <c r="D301" s="123">
        <v>0.0017109842405885083</v>
      </c>
      <c r="E301" s="123">
        <v>2.345093540561045</v>
      </c>
      <c r="F301" s="84" t="s">
        <v>2903</v>
      </c>
      <c r="G301" s="84" t="b">
        <v>0</v>
      </c>
      <c r="H301" s="84" t="b">
        <v>0</v>
      </c>
      <c r="I301" s="84" t="b">
        <v>0</v>
      </c>
      <c r="J301" s="84" t="b">
        <v>0</v>
      </c>
      <c r="K301" s="84" t="b">
        <v>0</v>
      </c>
      <c r="L301" s="84" t="b">
        <v>0</v>
      </c>
    </row>
    <row r="302" spans="1:12" ht="15">
      <c r="A302" s="84" t="s">
        <v>2573</v>
      </c>
      <c r="B302" s="84" t="s">
        <v>2558</v>
      </c>
      <c r="C302" s="84">
        <v>3</v>
      </c>
      <c r="D302" s="123">
        <v>0.0017109842405885083</v>
      </c>
      <c r="E302" s="123">
        <v>1.4604869592631147</v>
      </c>
      <c r="F302" s="84" t="s">
        <v>2903</v>
      </c>
      <c r="G302" s="84" t="b">
        <v>0</v>
      </c>
      <c r="H302" s="84" t="b">
        <v>0</v>
      </c>
      <c r="I302" s="84" t="b">
        <v>0</v>
      </c>
      <c r="J302" s="84" t="b">
        <v>0</v>
      </c>
      <c r="K302" s="84" t="b">
        <v>0</v>
      </c>
      <c r="L302" s="84" t="b">
        <v>0</v>
      </c>
    </row>
    <row r="303" spans="1:12" ht="15">
      <c r="A303" s="84" t="s">
        <v>2558</v>
      </c>
      <c r="B303" s="84" t="s">
        <v>2733</v>
      </c>
      <c r="C303" s="84">
        <v>3</v>
      </c>
      <c r="D303" s="123">
        <v>0.0017109842405885083</v>
      </c>
      <c r="E303" s="123">
        <v>2.1294937402216902</v>
      </c>
      <c r="F303" s="84" t="s">
        <v>2903</v>
      </c>
      <c r="G303" s="84" t="b">
        <v>0</v>
      </c>
      <c r="H303" s="84" t="b">
        <v>0</v>
      </c>
      <c r="I303" s="84" t="b">
        <v>0</v>
      </c>
      <c r="J303" s="84" t="b">
        <v>0</v>
      </c>
      <c r="K303" s="84" t="b">
        <v>0</v>
      </c>
      <c r="L303" s="84" t="b">
        <v>0</v>
      </c>
    </row>
    <row r="304" spans="1:12" ht="15">
      <c r="A304" s="84" t="s">
        <v>2733</v>
      </c>
      <c r="B304" s="84" t="s">
        <v>2734</v>
      </c>
      <c r="C304" s="84">
        <v>3</v>
      </c>
      <c r="D304" s="123">
        <v>0.0017109842405885083</v>
      </c>
      <c r="E304" s="123">
        <v>3.0141003215196207</v>
      </c>
      <c r="F304" s="84" t="s">
        <v>2903</v>
      </c>
      <c r="G304" s="84" t="b">
        <v>0</v>
      </c>
      <c r="H304" s="84" t="b">
        <v>0</v>
      </c>
      <c r="I304" s="84" t="b">
        <v>0</v>
      </c>
      <c r="J304" s="84" t="b">
        <v>0</v>
      </c>
      <c r="K304" s="84" t="b">
        <v>0</v>
      </c>
      <c r="L304" s="84" t="b">
        <v>0</v>
      </c>
    </row>
    <row r="305" spans="1:12" ht="15">
      <c r="A305" s="84" t="s">
        <v>2734</v>
      </c>
      <c r="B305" s="84" t="s">
        <v>2252</v>
      </c>
      <c r="C305" s="84">
        <v>3</v>
      </c>
      <c r="D305" s="123">
        <v>0.0017109842405885083</v>
      </c>
      <c r="E305" s="123">
        <v>1.6918810267857014</v>
      </c>
      <c r="F305" s="84" t="s">
        <v>2903</v>
      </c>
      <c r="G305" s="84" t="b">
        <v>0</v>
      </c>
      <c r="H305" s="84" t="b">
        <v>0</v>
      </c>
      <c r="I305" s="84" t="b">
        <v>0</v>
      </c>
      <c r="J305" s="84" t="b">
        <v>0</v>
      </c>
      <c r="K305" s="84" t="b">
        <v>0</v>
      </c>
      <c r="L305" s="84" t="b">
        <v>0</v>
      </c>
    </row>
    <row r="306" spans="1:12" ht="15">
      <c r="A306" s="84" t="s">
        <v>2292</v>
      </c>
      <c r="B306" s="84" t="s">
        <v>2572</v>
      </c>
      <c r="C306" s="84">
        <v>3</v>
      </c>
      <c r="D306" s="123">
        <v>0.0017109842405885083</v>
      </c>
      <c r="E306" s="123">
        <v>1.7922515719032643</v>
      </c>
      <c r="F306" s="84" t="s">
        <v>2903</v>
      </c>
      <c r="G306" s="84" t="b">
        <v>0</v>
      </c>
      <c r="H306" s="84" t="b">
        <v>0</v>
      </c>
      <c r="I306" s="84" t="b">
        <v>0</v>
      </c>
      <c r="J306" s="84" t="b">
        <v>0</v>
      </c>
      <c r="K306" s="84" t="b">
        <v>0</v>
      </c>
      <c r="L306" s="84" t="b">
        <v>0</v>
      </c>
    </row>
    <row r="307" spans="1:12" ht="15">
      <c r="A307" s="84" t="s">
        <v>2267</v>
      </c>
      <c r="B307" s="84" t="s">
        <v>259</v>
      </c>
      <c r="C307" s="84">
        <v>3</v>
      </c>
      <c r="D307" s="123">
        <v>0.0017109842405885083</v>
      </c>
      <c r="E307" s="123">
        <v>1.6895892300061166</v>
      </c>
      <c r="F307" s="84" t="s">
        <v>2903</v>
      </c>
      <c r="G307" s="84" t="b">
        <v>0</v>
      </c>
      <c r="H307" s="84" t="b">
        <v>0</v>
      </c>
      <c r="I307" s="84" t="b">
        <v>0</v>
      </c>
      <c r="J307" s="84" t="b">
        <v>0</v>
      </c>
      <c r="K307" s="84" t="b">
        <v>0</v>
      </c>
      <c r="L307" s="84" t="b">
        <v>0</v>
      </c>
    </row>
    <row r="308" spans="1:12" ht="15">
      <c r="A308" s="84" t="s">
        <v>2255</v>
      </c>
      <c r="B308" s="84" t="s">
        <v>2562</v>
      </c>
      <c r="C308" s="84">
        <v>3</v>
      </c>
      <c r="D308" s="123">
        <v>0.0017109842405885083</v>
      </c>
      <c r="E308" s="123">
        <v>1.1213875059391214</v>
      </c>
      <c r="F308" s="84" t="s">
        <v>2903</v>
      </c>
      <c r="G308" s="84" t="b">
        <v>0</v>
      </c>
      <c r="H308" s="84" t="b">
        <v>0</v>
      </c>
      <c r="I308" s="84" t="b">
        <v>0</v>
      </c>
      <c r="J308" s="84" t="b">
        <v>0</v>
      </c>
      <c r="K308" s="84" t="b">
        <v>0</v>
      </c>
      <c r="L308" s="84" t="b">
        <v>0</v>
      </c>
    </row>
    <row r="309" spans="1:12" ht="15">
      <c r="A309" s="84" t="s">
        <v>2258</v>
      </c>
      <c r="B309" s="84" t="s">
        <v>2222</v>
      </c>
      <c r="C309" s="84">
        <v>3</v>
      </c>
      <c r="D309" s="123">
        <v>0.0017109842405885083</v>
      </c>
      <c r="E309" s="123">
        <v>0.9929110224496825</v>
      </c>
      <c r="F309" s="84" t="s">
        <v>2903</v>
      </c>
      <c r="G309" s="84" t="b">
        <v>0</v>
      </c>
      <c r="H309" s="84" t="b">
        <v>0</v>
      </c>
      <c r="I309" s="84" t="b">
        <v>0</v>
      </c>
      <c r="J309" s="84" t="b">
        <v>0</v>
      </c>
      <c r="K309" s="84" t="b">
        <v>0</v>
      </c>
      <c r="L309" s="84" t="b">
        <v>0</v>
      </c>
    </row>
    <row r="310" spans="1:12" ht="15">
      <c r="A310" s="84" t="s">
        <v>2735</v>
      </c>
      <c r="B310" s="84" t="s">
        <v>2658</v>
      </c>
      <c r="C310" s="84">
        <v>3</v>
      </c>
      <c r="D310" s="123">
        <v>0.0017109842405885083</v>
      </c>
      <c r="E310" s="123">
        <v>2.792251571903264</v>
      </c>
      <c r="F310" s="84" t="s">
        <v>2903</v>
      </c>
      <c r="G310" s="84" t="b">
        <v>0</v>
      </c>
      <c r="H310" s="84" t="b">
        <v>0</v>
      </c>
      <c r="I310" s="84" t="b">
        <v>0</v>
      </c>
      <c r="J310" s="84" t="b">
        <v>0</v>
      </c>
      <c r="K310" s="84" t="b">
        <v>0</v>
      </c>
      <c r="L310" s="84" t="b">
        <v>0</v>
      </c>
    </row>
    <row r="311" spans="1:12" ht="15">
      <c r="A311" s="84" t="s">
        <v>2658</v>
      </c>
      <c r="B311" s="84" t="s">
        <v>2252</v>
      </c>
      <c r="C311" s="84">
        <v>3</v>
      </c>
      <c r="D311" s="123">
        <v>0.0017109842405885083</v>
      </c>
      <c r="E311" s="123">
        <v>1.4700322771693448</v>
      </c>
      <c r="F311" s="84" t="s">
        <v>2903</v>
      </c>
      <c r="G311" s="84" t="b">
        <v>0</v>
      </c>
      <c r="H311" s="84" t="b">
        <v>0</v>
      </c>
      <c r="I311" s="84" t="b">
        <v>0</v>
      </c>
      <c r="J311" s="84" t="b">
        <v>0</v>
      </c>
      <c r="K311" s="84" t="b">
        <v>0</v>
      </c>
      <c r="L311" s="84" t="b">
        <v>0</v>
      </c>
    </row>
    <row r="312" spans="1:12" ht="15">
      <c r="A312" s="84" t="s">
        <v>2252</v>
      </c>
      <c r="B312" s="84" t="s">
        <v>2567</v>
      </c>
      <c r="C312" s="84">
        <v>3</v>
      </c>
      <c r="D312" s="123">
        <v>0.0017109842405885083</v>
      </c>
      <c r="E312" s="123">
        <v>0.9820190539081801</v>
      </c>
      <c r="F312" s="84" t="s">
        <v>2903</v>
      </c>
      <c r="G312" s="84" t="b">
        <v>0</v>
      </c>
      <c r="H312" s="84" t="b">
        <v>0</v>
      </c>
      <c r="I312" s="84" t="b">
        <v>0</v>
      </c>
      <c r="J312" s="84" t="b">
        <v>0</v>
      </c>
      <c r="K312" s="84" t="b">
        <v>0</v>
      </c>
      <c r="L312" s="84" t="b">
        <v>0</v>
      </c>
    </row>
    <row r="313" spans="1:12" ht="15">
      <c r="A313" s="84" t="s">
        <v>2567</v>
      </c>
      <c r="B313" s="84" t="s">
        <v>2250</v>
      </c>
      <c r="C313" s="84">
        <v>3</v>
      </c>
      <c r="D313" s="123">
        <v>0.0017109842405885083</v>
      </c>
      <c r="E313" s="123">
        <v>0.5074449882023976</v>
      </c>
      <c r="F313" s="84" t="s">
        <v>2903</v>
      </c>
      <c r="G313" s="84" t="b">
        <v>0</v>
      </c>
      <c r="H313" s="84" t="b">
        <v>0</v>
      </c>
      <c r="I313" s="84" t="b">
        <v>0</v>
      </c>
      <c r="J313" s="84" t="b">
        <v>0</v>
      </c>
      <c r="K313" s="84" t="b">
        <v>0</v>
      </c>
      <c r="L313" s="84" t="b">
        <v>0</v>
      </c>
    </row>
    <row r="314" spans="1:12" ht="15">
      <c r="A314" s="84" t="s">
        <v>2257</v>
      </c>
      <c r="B314" s="84" t="s">
        <v>2250</v>
      </c>
      <c r="C314" s="84">
        <v>3</v>
      </c>
      <c r="D314" s="123">
        <v>0.0017109842405885083</v>
      </c>
      <c r="E314" s="123">
        <v>0.1358339182527092</v>
      </c>
      <c r="F314" s="84" t="s">
        <v>2903</v>
      </c>
      <c r="G314" s="84" t="b">
        <v>0</v>
      </c>
      <c r="H314" s="84" t="b">
        <v>0</v>
      </c>
      <c r="I314" s="84" t="b">
        <v>0</v>
      </c>
      <c r="J314" s="84" t="b">
        <v>0</v>
      </c>
      <c r="K314" s="84" t="b">
        <v>0</v>
      </c>
      <c r="L314" s="84" t="b">
        <v>0</v>
      </c>
    </row>
    <row r="315" spans="1:12" ht="15">
      <c r="A315" s="84" t="s">
        <v>2251</v>
      </c>
      <c r="B315" s="84" t="s">
        <v>2736</v>
      </c>
      <c r="C315" s="84">
        <v>3</v>
      </c>
      <c r="D315" s="123">
        <v>0.0017109842405885083</v>
      </c>
      <c r="E315" s="123">
        <v>1.6278987161188272</v>
      </c>
      <c r="F315" s="84" t="s">
        <v>2903</v>
      </c>
      <c r="G315" s="84" t="b">
        <v>0</v>
      </c>
      <c r="H315" s="84" t="b">
        <v>0</v>
      </c>
      <c r="I315" s="84" t="b">
        <v>0</v>
      </c>
      <c r="J315" s="84" t="b">
        <v>0</v>
      </c>
      <c r="K315" s="84" t="b">
        <v>0</v>
      </c>
      <c r="L315" s="84" t="b">
        <v>0</v>
      </c>
    </row>
    <row r="316" spans="1:12" ht="15">
      <c r="A316" s="84" t="s">
        <v>2736</v>
      </c>
      <c r="B316" s="84" t="s">
        <v>2222</v>
      </c>
      <c r="C316" s="84">
        <v>3</v>
      </c>
      <c r="D316" s="123">
        <v>0.0017109842405885083</v>
      </c>
      <c r="E316" s="123">
        <v>1.8380090624639394</v>
      </c>
      <c r="F316" s="84" t="s">
        <v>2903</v>
      </c>
      <c r="G316" s="84" t="b">
        <v>0</v>
      </c>
      <c r="H316" s="84" t="b">
        <v>0</v>
      </c>
      <c r="I316" s="84" t="b">
        <v>0</v>
      </c>
      <c r="J316" s="84" t="b">
        <v>0</v>
      </c>
      <c r="K316" s="84" t="b">
        <v>0</v>
      </c>
      <c r="L316" s="84" t="b">
        <v>0</v>
      </c>
    </row>
    <row r="317" spans="1:12" ht="15">
      <c r="A317" s="84" t="s">
        <v>2276</v>
      </c>
      <c r="B317" s="84" t="s">
        <v>2659</v>
      </c>
      <c r="C317" s="84">
        <v>2</v>
      </c>
      <c r="D317" s="123">
        <v>0.0012461000280903516</v>
      </c>
      <c r="E317" s="123">
        <v>1.8891615849113206</v>
      </c>
      <c r="F317" s="84" t="s">
        <v>2903</v>
      </c>
      <c r="G317" s="84" t="b">
        <v>0</v>
      </c>
      <c r="H317" s="84" t="b">
        <v>0</v>
      </c>
      <c r="I317" s="84" t="b">
        <v>0</v>
      </c>
      <c r="J317" s="84" t="b">
        <v>0</v>
      </c>
      <c r="K317" s="84" t="b">
        <v>0</v>
      </c>
      <c r="L317" s="84" t="b">
        <v>0</v>
      </c>
    </row>
    <row r="318" spans="1:12" ht="15">
      <c r="A318" s="84" t="s">
        <v>2659</v>
      </c>
      <c r="B318" s="84" t="s">
        <v>2705</v>
      </c>
      <c r="C318" s="84">
        <v>2</v>
      </c>
      <c r="D318" s="123">
        <v>0.0012461000280903516</v>
      </c>
      <c r="E318" s="123">
        <v>2.7130703258556395</v>
      </c>
      <c r="F318" s="84" t="s">
        <v>2903</v>
      </c>
      <c r="G318" s="84" t="b">
        <v>0</v>
      </c>
      <c r="H318" s="84" t="b">
        <v>0</v>
      </c>
      <c r="I318" s="84" t="b">
        <v>0</v>
      </c>
      <c r="J318" s="84" t="b">
        <v>0</v>
      </c>
      <c r="K318" s="84" t="b">
        <v>0</v>
      </c>
      <c r="L318" s="84" t="b">
        <v>0</v>
      </c>
    </row>
    <row r="319" spans="1:12" ht="15">
      <c r="A319" s="84" t="s">
        <v>2589</v>
      </c>
      <c r="B319" s="84" t="s">
        <v>2257</v>
      </c>
      <c r="C319" s="84">
        <v>2</v>
      </c>
      <c r="D319" s="123">
        <v>0.0012461000280903516</v>
      </c>
      <c r="E319" s="123">
        <v>1.148798895417077</v>
      </c>
      <c r="F319" s="84" t="s">
        <v>2903</v>
      </c>
      <c r="G319" s="84" t="b">
        <v>0</v>
      </c>
      <c r="H319" s="84" t="b">
        <v>0</v>
      </c>
      <c r="I319" s="84" t="b">
        <v>0</v>
      </c>
      <c r="J319" s="84" t="b">
        <v>0</v>
      </c>
      <c r="K319" s="84" t="b">
        <v>0</v>
      </c>
      <c r="L319" s="84" t="b">
        <v>0</v>
      </c>
    </row>
    <row r="320" spans="1:12" ht="15">
      <c r="A320" s="84" t="s">
        <v>2257</v>
      </c>
      <c r="B320" s="84" t="s">
        <v>2613</v>
      </c>
      <c r="C320" s="84">
        <v>2</v>
      </c>
      <c r="D320" s="123">
        <v>0.0012461000280903516</v>
      </c>
      <c r="E320" s="123">
        <v>1.2871015935833583</v>
      </c>
      <c r="F320" s="84" t="s">
        <v>2903</v>
      </c>
      <c r="G320" s="84" t="b">
        <v>0</v>
      </c>
      <c r="H320" s="84" t="b">
        <v>0</v>
      </c>
      <c r="I320" s="84" t="b">
        <v>0</v>
      </c>
      <c r="J320" s="84" t="b">
        <v>0</v>
      </c>
      <c r="K320" s="84" t="b">
        <v>0</v>
      </c>
      <c r="L320" s="84" t="b">
        <v>0</v>
      </c>
    </row>
    <row r="321" spans="1:12" ht="15">
      <c r="A321" s="84" t="s">
        <v>2619</v>
      </c>
      <c r="B321" s="84" t="s">
        <v>279</v>
      </c>
      <c r="C321" s="84">
        <v>2</v>
      </c>
      <c r="D321" s="123">
        <v>0.0012461000280903516</v>
      </c>
      <c r="E321" s="123">
        <v>2.044063544897064</v>
      </c>
      <c r="F321" s="84" t="s">
        <v>2903</v>
      </c>
      <c r="G321" s="84" t="b">
        <v>0</v>
      </c>
      <c r="H321" s="84" t="b">
        <v>0</v>
      </c>
      <c r="I321" s="84" t="b">
        <v>0</v>
      </c>
      <c r="J321" s="84" t="b">
        <v>0</v>
      </c>
      <c r="K321" s="84" t="b">
        <v>0</v>
      </c>
      <c r="L321" s="84" t="b">
        <v>0</v>
      </c>
    </row>
    <row r="322" spans="1:12" ht="15">
      <c r="A322" s="84" t="s">
        <v>2649</v>
      </c>
      <c r="B322" s="84" t="s">
        <v>2648</v>
      </c>
      <c r="C322" s="84">
        <v>2</v>
      </c>
      <c r="D322" s="123">
        <v>0.0012461000280903516</v>
      </c>
      <c r="E322" s="123">
        <v>2.3943115632312266</v>
      </c>
      <c r="F322" s="84" t="s">
        <v>2903</v>
      </c>
      <c r="G322" s="84" t="b">
        <v>0</v>
      </c>
      <c r="H322" s="84" t="b">
        <v>0</v>
      </c>
      <c r="I322" s="84" t="b">
        <v>0</v>
      </c>
      <c r="J322" s="84" t="b">
        <v>0</v>
      </c>
      <c r="K322" s="84" t="b">
        <v>0</v>
      </c>
      <c r="L322" s="84" t="b">
        <v>0</v>
      </c>
    </row>
    <row r="323" spans="1:12" ht="15">
      <c r="A323" s="84" t="s">
        <v>258</v>
      </c>
      <c r="B323" s="84" t="s">
        <v>2649</v>
      </c>
      <c r="C323" s="84">
        <v>2</v>
      </c>
      <c r="D323" s="123">
        <v>0.0012461000280903516</v>
      </c>
      <c r="E323" s="123">
        <v>2.6161603128475828</v>
      </c>
      <c r="F323" s="84" t="s">
        <v>2903</v>
      </c>
      <c r="G323" s="84" t="b">
        <v>0</v>
      </c>
      <c r="H323" s="84" t="b">
        <v>0</v>
      </c>
      <c r="I323" s="84" t="b">
        <v>0</v>
      </c>
      <c r="J323" s="84" t="b">
        <v>0</v>
      </c>
      <c r="K323" s="84" t="b">
        <v>0</v>
      </c>
      <c r="L323" s="84" t="b">
        <v>0</v>
      </c>
    </row>
    <row r="324" spans="1:12" ht="15">
      <c r="A324" s="84" t="s">
        <v>2649</v>
      </c>
      <c r="B324" s="84" t="s">
        <v>2619</v>
      </c>
      <c r="C324" s="84">
        <v>2</v>
      </c>
      <c r="D324" s="123">
        <v>0.0012461000280903516</v>
      </c>
      <c r="E324" s="123">
        <v>2.2481835275529884</v>
      </c>
      <c r="F324" s="84" t="s">
        <v>2903</v>
      </c>
      <c r="G324" s="84" t="b">
        <v>0</v>
      </c>
      <c r="H324" s="84" t="b">
        <v>0</v>
      </c>
      <c r="I324" s="84" t="b">
        <v>0</v>
      </c>
      <c r="J324" s="84" t="b">
        <v>0</v>
      </c>
      <c r="K324" s="84" t="b">
        <v>0</v>
      </c>
      <c r="L324" s="84" t="b">
        <v>0</v>
      </c>
    </row>
    <row r="325" spans="1:12" ht="15">
      <c r="A325" s="84" t="s">
        <v>2620</v>
      </c>
      <c r="B325" s="84" t="s">
        <v>2275</v>
      </c>
      <c r="C325" s="84">
        <v>2</v>
      </c>
      <c r="D325" s="123">
        <v>0.0012461000280903516</v>
      </c>
      <c r="E325" s="123">
        <v>1.5669422901774015</v>
      </c>
      <c r="F325" s="84" t="s">
        <v>2903</v>
      </c>
      <c r="G325" s="84" t="b">
        <v>0</v>
      </c>
      <c r="H325" s="84" t="b">
        <v>0</v>
      </c>
      <c r="I325" s="84" t="b">
        <v>0</v>
      </c>
      <c r="J325" s="84" t="b">
        <v>0</v>
      </c>
      <c r="K325" s="84" t="b">
        <v>0</v>
      </c>
      <c r="L325" s="84" t="b">
        <v>0</v>
      </c>
    </row>
    <row r="326" spans="1:12" ht="15">
      <c r="A326" s="84" t="s">
        <v>2275</v>
      </c>
      <c r="B326" s="84" t="s">
        <v>2740</v>
      </c>
      <c r="C326" s="84">
        <v>2</v>
      </c>
      <c r="D326" s="123">
        <v>0.0012461000280903516</v>
      </c>
      <c r="E326" s="123">
        <v>2.111010334527677</v>
      </c>
      <c r="F326" s="84" t="s">
        <v>2903</v>
      </c>
      <c r="G326" s="84" t="b">
        <v>0</v>
      </c>
      <c r="H326" s="84" t="b">
        <v>0</v>
      </c>
      <c r="I326" s="84" t="b">
        <v>0</v>
      </c>
      <c r="J326" s="84" t="b">
        <v>0</v>
      </c>
      <c r="K326" s="84" t="b">
        <v>0</v>
      </c>
      <c r="L326" s="84" t="b">
        <v>0</v>
      </c>
    </row>
    <row r="327" spans="1:12" ht="15">
      <c r="A327" s="84" t="s">
        <v>2740</v>
      </c>
      <c r="B327" s="84" t="s">
        <v>2741</v>
      </c>
      <c r="C327" s="84">
        <v>2</v>
      </c>
      <c r="D327" s="123">
        <v>0.0012461000280903516</v>
      </c>
      <c r="E327" s="123">
        <v>3.1901915805753016</v>
      </c>
      <c r="F327" s="84" t="s">
        <v>2903</v>
      </c>
      <c r="G327" s="84" t="b">
        <v>0</v>
      </c>
      <c r="H327" s="84" t="b">
        <v>0</v>
      </c>
      <c r="I327" s="84" t="b">
        <v>0</v>
      </c>
      <c r="J327" s="84" t="b">
        <v>0</v>
      </c>
      <c r="K327" s="84" t="b">
        <v>0</v>
      </c>
      <c r="L327" s="84" t="b">
        <v>0</v>
      </c>
    </row>
    <row r="328" spans="1:12" ht="15">
      <c r="A328" s="84" t="s">
        <v>2741</v>
      </c>
      <c r="B328" s="84" t="s">
        <v>2706</v>
      </c>
      <c r="C328" s="84">
        <v>2</v>
      </c>
      <c r="D328" s="123">
        <v>0.0012461000280903516</v>
      </c>
      <c r="E328" s="123">
        <v>3.0141003215196207</v>
      </c>
      <c r="F328" s="84" t="s">
        <v>2903</v>
      </c>
      <c r="G328" s="84" t="b">
        <v>0</v>
      </c>
      <c r="H328" s="84" t="b">
        <v>0</v>
      </c>
      <c r="I328" s="84" t="b">
        <v>0</v>
      </c>
      <c r="J328" s="84" t="b">
        <v>0</v>
      </c>
      <c r="K328" s="84" t="b">
        <v>0</v>
      </c>
      <c r="L328" s="84" t="b">
        <v>0</v>
      </c>
    </row>
    <row r="329" spans="1:12" ht="15">
      <c r="A329" s="84" t="s">
        <v>2706</v>
      </c>
      <c r="B329" s="84" t="s">
        <v>2660</v>
      </c>
      <c r="C329" s="84">
        <v>2</v>
      </c>
      <c r="D329" s="123">
        <v>0.0012461000280903516</v>
      </c>
      <c r="E329" s="123">
        <v>2.7130703258556395</v>
      </c>
      <c r="F329" s="84" t="s">
        <v>2903</v>
      </c>
      <c r="G329" s="84" t="b">
        <v>0</v>
      </c>
      <c r="H329" s="84" t="b">
        <v>0</v>
      </c>
      <c r="I329" s="84" t="b">
        <v>0</v>
      </c>
      <c r="J329" s="84" t="b">
        <v>0</v>
      </c>
      <c r="K329" s="84" t="b">
        <v>0</v>
      </c>
      <c r="L329" s="84" t="b">
        <v>0</v>
      </c>
    </row>
    <row r="330" spans="1:12" ht="15">
      <c r="A330" s="84" t="s">
        <v>2660</v>
      </c>
      <c r="B330" s="84" t="s">
        <v>2707</v>
      </c>
      <c r="C330" s="84">
        <v>2</v>
      </c>
      <c r="D330" s="123">
        <v>0.0012461000280903516</v>
      </c>
      <c r="E330" s="123">
        <v>2.7130703258556395</v>
      </c>
      <c r="F330" s="84" t="s">
        <v>2903</v>
      </c>
      <c r="G330" s="84" t="b">
        <v>0</v>
      </c>
      <c r="H330" s="84" t="b">
        <v>0</v>
      </c>
      <c r="I330" s="84" t="b">
        <v>0</v>
      </c>
      <c r="J330" s="84" t="b">
        <v>0</v>
      </c>
      <c r="K330" s="84" t="b">
        <v>0</v>
      </c>
      <c r="L330" s="84" t="b">
        <v>0</v>
      </c>
    </row>
    <row r="331" spans="1:12" ht="15">
      <c r="A331" s="84" t="s">
        <v>2708</v>
      </c>
      <c r="B331" s="84" t="s">
        <v>2744</v>
      </c>
      <c r="C331" s="84">
        <v>2</v>
      </c>
      <c r="D331" s="123">
        <v>0.0012461000280903516</v>
      </c>
      <c r="E331" s="123">
        <v>3.0141003215196207</v>
      </c>
      <c r="F331" s="84" t="s">
        <v>2903</v>
      </c>
      <c r="G331" s="84" t="b">
        <v>0</v>
      </c>
      <c r="H331" s="84" t="b">
        <v>0</v>
      </c>
      <c r="I331" s="84" t="b">
        <v>0</v>
      </c>
      <c r="J331" s="84" t="b">
        <v>0</v>
      </c>
      <c r="K331" s="84" t="b">
        <v>0</v>
      </c>
      <c r="L331" s="84" t="b">
        <v>0</v>
      </c>
    </row>
    <row r="332" spans="1:12" ht="15">
      <c r="A332" s="84" t="s">
        <v>2744</v>
      </c>
      <c r="B332" s="84" t="s">
        <v>2619</v>
      </c>
      <c r="C332" s="84">
        <v>2</v>
      </c>
      <c r="D332" s="123">
        <v>0.0012461000280903516</v>
      </c>
      <c r="E332" s="123">
        <v>2.6461235362250264</v>
      </c>
      <c r="F332" s="84" t="s">
        <v>2903</v>
      </c>
      <c r="G332" s="84" t="b">
        <v>0</v>
      </c>
      <c r="H332" s="84" t="b">
        <v>0</v>
      </c>
      <c r="I332" s="84" t="b">
        <v>0</v>
      </c>
      <c r="J332" s="84" t="b">
        <v>0</v>
      </c>
      <c r="K332" s="84" t="b">
        <v>0</v>
      </c>
      <c r="L332" s="84" t="b">
        <v>0</v>
      </c>
    </row>
    <row r="333" spans="1:12" ht="15">
      <c r="A333" s="84" t="s">
        <v>2619</v>
      </c>
      <c r="B333" s="84" t="s">
        <v>2270</v>
      </c>
      <c r="C333" s="84">
        <v>2</v>
      </c>
      <c r="D333" s="123">
        <v>0.0012461000280903516</v>
      </c>
      <c r="E333" s="123">
        <v>1.5492135232169697</v>
      </c>
      <c r="F333" s="84" t="s">
        <v>2903</v>
      </c>
      <c r="G333" s="84" t="b">
        <v>0</v>
      </c>
      <c r="H333" s="84" t="b">
        <v>0</v>
      </c>
      <c r="I333" s="84" t="b">
        <v>0</v>
      </c>
      <c r="J333" s="84" t="b">
        <v>0</v>
      </c>
      <c r="K333" s="84" t="b">
        <v>0</v>
      </c>
      <c r="L333" s="84" t="b">
        <v>0</v>
      </c>
    </row>
    <row r="334" spans="1:12" ht="15">
      <c r="A334" s="84" t="s">
        <v>2270</v>
      </c>
      <c r="B334" s="84" t="s">
        <v>2710</v>
      </c>
      <c r="C334" s="84">
        <v>2</v>
      </c>
      <c r="D334" s="123">
        <v>0.0012461000280903516</v>
      </c>
      <c r="E334" s="123">
        <v>1.917190308511564</v>
      </c>
      <c r="F334" s="84" t="s">
        <v>2903</v>
      </c>
      <c r="G334" s="84" t="b">
        <v>0</v>
      </c>
      <c r="H334" s="84" t="b">
        <v>0</v>
      </c>
      <c r="I334" s="84" t="b">
        <v>0</v>
      </c>
      <c r="J334" s="84" t="b">
        <v>0</v>
      </c>
      <c r="K334" s="84" t="b">
        <v>0</v>
      </c>
      <c r="L334" s="84" t="b">
        <v>0</v>
      </c>
    </row>
    <row r="335" spans="1:12" ht="15">
      <c r="A335" s="84" t="s">
        <v>2710</v>
      </c>
      <c r="B335" s="84" t="s">
        <v>2626</v>
      </c>
      <c r="C335" s="84">
        <v>2</v>
      </c>
      <c r="D335" s="123">
        <v>0.0012461000280903516</v>
      </c>
      <c r="E335" s="123">
        <v>2.536979066799958</v>
      </c>
      <c r="F335" s="84" t="s">
        <v>2903</v>
      </c>
      <c r="G335" s="84" t="b">
        <v>0</v>
      </c>
      <c r="H335" s="84" t="b">
        <v>0</v>
      </c>
      <c r="I335" s="84" t="b">
        <v>0</v>
      </c>
      <c r="J335" s="84" t="b">
        <v>0</v>
      </c>
      <c r="K335" s="84" t="b">
        <v>0</v>
      </c>
      <c r="L335" s="84" t="b">
        <v>0</v>
      </c>
    </row>
    <row r="336" spans="1:12" ht="15">
      <c r="A336" s="84" t="s">
        <v>2626</v>
      </c>
      <c r="B336" s="84" t="s">
        <v>2257</v>
      </c>
      <c r="C336" s="84">
        <v>2</v>
      </c>
      <c r="D336" s="123">
        <v>0.0012461000280903516</v>
      </c>
      <c r="E336" s="123">
        <v>1.4120403301916582</v>
      </c>
      <c r="F336" s="84" t="s">
        <v>2903</v>
      </c>
      <c r="G336" s="84" t="b">
        <v>0</v>
      </c>
      <c r="H336" s="84" t="b">
        <v>0</v>
      </c>
      <c r="I336" s="84" t="b">
        <v>0</v>
      </c>
      <c r="J336" s="84" t="b">
        <v>0</v>
      </c>
      <c r="K336" s="84" t="b">
        <v>0</v>
      </c>
      <c r="L336" s="84" t="b">
        <v>0</v>
      </c>
    </row>
    <row r="337" spans="1:12" ht="15">
      <c r="A337" s="84" t="s">
        <v>2257</v>
      </c>
      <c r="B337" s="84" t="s">
        <v>2607</v>
      </c>
      <c r="C337" s="84">
        <v>2</v>
      </c>
      <c r="D337" s="123">
        <v>0.0012461000280903516</v>
      </c>
      <c r="E337" s="123">
        <v>1.2359490711359769</v>
      </c>
      <c r="F337" s="84" t="s">
        <v>2903</v>
      </c>
      <c r="G337" s="84" t="b">
        <v>0</v>
      </c>
      <c r="H337" s="84" t="b">
        <v>0</v>
      </c>
      <c r="I337" s="84" t="b">
        <v>0</v>
      </c>
      <c r="J337" s="84" t="b">
        <v>0</v>
      </c>
      <c r="K337" s="84" t="b">
        <v>0</v>
      </c>
      <c r="L337" s="84" t="b">
        <v>0</v>
      </c>
    </row>
    <row r="338" spans="1:12" ht="15">
      <c r="A338" s="84" t="s">
        <v>2607</v>
      </c>
      <c r="B338" s="84" t="s">
        <v>273</v>
      </c>
      <c r="C338" s="84">
        <v>2</v>
      </c>
      <c r="D338" s="123">
        <v>0.0012461000280903516</v>
      </c>
      <c r="E338" s="123">
        <v>1.8837665530246144</v>
      </c>
      <c r="F338" s="84" t="s">
        <v>2903</v>
      </c>
      <c r="G338" s="84" t="b">
        <v>0</v>
      </c>
      <c r="H338" s="84" t="b">
        <v>0</v>
      </c>
      <c r="I338" s="84" t="b">
        <v>0</v>
      </c>
      <c r="J338" s="84" t="b">
        <v>0</v>
      </c>
      <c r="K338" s="84" t="b">
        <v>0</v>
      </c>
      <c r="L338" s="84" t="b">
        <v>0</v>
      </c>
    </row>
    <row r="339" spans="1:12" ht="15">
      <c r="A339" s="84" t="s">
        <v>273</v>
      </c>
      <c r="B339" s="84" t="s">
        <v>2583</v>
      </c>
      <c r="C339" s="84">
        <v>2</v>
      </c>
      <c r="D339" s="123">
        <v>0.0012461000280903516</v>
      </c>
      <c r="E339" s="123">
        <v>1.7966163773057142</v>
      </c>
      <c r="F339" s="84" t="s">
        <v>2903</v>
      </c>
      <c r="G339" s="84" t="b">
        <v>0</v>
      </c>
      <c r="H339" s="84" t="b">
        <v>0</v>
      </c>
      <c r="I339" s="84" t="b">
        <v>0</v>
      </c>
      <c r="J339" s="84" t="b">
        <v>0</v>
      </c>
      <c r="K339" s="84" t="b">
        <v>0</v>
      </c>
      <c r="L339" s="84" t="b">
        <v>0</v>
      </c>
    </row>
    <row r="340" spans="1:12" ht="15">
      <c r="A340" s="84" t="s">
        <v>2583</v>
      </c>
      <c r="B340" s="84" t="s">
        <v>2565</v>
      </c>
      <c r="C340" s="84">
        <v>2</v>
      </c>
      <c r="D340" s="123">
        <v>0.0012461000280903516</v>
      </c>
      <c r="E340" s="123">
        <v>1.4577978207523332</v>
      </c>
      <c r="F340" s="84" t="s">
        <v>2903</v>
      </c>
      <c r="G340" s="84" t="b">
        <v>0</v>
      </c>
      <c r="H340" s="84" t="b">
        <v>0</v>
      </c>
      <c r="I340" s="84" t="b">
        <v>0</v>
      </c>
      <c r="J340" s="84" t="b">
        <v>0</v>
      </c>
      <c r="K340" s="84" t="b">
        <v>0</v>
      </c>
      <c r="L340" s="84" t="b">
        <v>0</v>
      </c>
    </row>
    <row r="341" spans="1:12" ht="15">
      <c r="A341" s="84" t="s">
        <v>301</v>
      </c>
      <c r="B341" s="84" t="s">
        <v>305</v>
      </c>
      <c r="C341" s="84">
        <v>2</v>
      </c>
      <c r="D341" s="123">
        <v>0.0012461000280903516</v>
      </c>
      <c r="E341" s="123">
        <v>2.315130317183602</v>
      </c>
      <c r="F341" s="84" t="s">
        <v>2903</v>
      </c>
      <c r="G341" s="84" t="b">
        <v>0</v>
      </c>
      <c r="H341" s="84" t="b">
        <v>0</v>
      </c>
      <c r="I341" s="84" t="b">
        <v>0</v>
      </c>
      <c r="J341" s="84" t="b">
        <v>0</v>
      </c>
      <c r="K341" s="84" t="b">
        <v>0</v>
      </c>
      <c r="L341" s="84" t="b">
        <v>0</v>
      </c>
    </row>
    <row r="342" spans="1:12" ht="15">
      <c r="A342" s="84" t="s">
        <v>305</v>
      </c>
      <c r="B342" s="84" t="s">
        <v>304</v>
      </c>
      <c r="C342" s="84">
        <v>2</v>
      </c>
      <c r="D342" s="123">
        <v>0.0012461000280903516</v>
      </c>
      <c r="E342" s="123">
        <v>3.0141003215196207</v>
      </c>
      <c r="F342" s="84" t="s">
        <v>2903</v>
      </c>
      <c r="G342" s="84" t="b">
        <v>0</v>
      </c>
      <c r="H342" s="84" t="b">
        <v>0</v>
      </c>
      <c r="I342" s="84" t="b">
        <v>0</v>
      </c>
      <c r="J342" s="84" t="b">
        <v>0</v>
      </c>
      <c r="K342" s="84" t="b">
        <v>0</v>
      </c>
      <c r="L342" s="84" t="b">
        <v>0</v>
      </c>
    </row>
    <row r="343" spans="1:12" ht="15">
      <c r="A343" s="84" t="s">
        <v>304</v>
      </c>
      <c r="B343" s="84" t="s">
        <v>243</v>
      </c>
      <c r="C343" s="84">
        <v>2</v>
      </c>
      <c r="D343" s="123">
        <v>0.0012461000280903516</v>
      </c>
      <c r="E343" s="123">
        <v>2.491221576239283</v>
      </c>
      <c r="F343" s="84" t="s">
        <v>2903</v>
      </c>
      <c r="G343" s="84" t="b">
        <v>0</v>
      </c>
      <c r="H343" s="84" t="b">
        <v>0</v>
      </c>
      <c r="I343" s="84" t="b">
        <v>0</v>
      </c>
      <c r="J343" s="84" t="b">
        <v>0</v>
      </c>
      <c r="K343" s="84" t="b">
        <v>0</v>
      </c>
      <c r="L343" s="84" t="b">
        <v>0</v>
      </c>
    </row>
    <row r="344" spans="1:12" ht="15">
      <c r="A344" s="84" t="s">
        <v>243</v>
      </c>
      <c r="B344" s="84" t="s">
        <v>261</v>
      </c>
      <c r="C344" s="84">
        <v>2</v>
      </c>
      <c r="D344" s="123">
        <v>0.0012461000280903516</v>
      </c>
      <c r="E344" s="123">
        <v>1.7130703258556395</v>
      </c>
      <c r="F344" s="84" t="s">
        <v>2903</v>
      </c>
      <c r="G344" s="84" t="b">
        <v>0</v>
      </c>
      <c r="H344" s="84" t="b">
        <v>0</v>
      </c>
      <c r="I344" s="84" t="b">
        <v>0</v>
      </c>
      <c r="J344" s="84" t="b">
        <v>0</v>
      </c>
      <c r="K344" s="84" t="b">
        <v>0</v>
      </c>
      <c r="L344" s="84" t="b">
        <v>0</v>
      </c>
    </row>
    <row r="345" spans="1:12" ht="15">
      <c r="A345" s="84" t="s">
        <v>261</v>
      </c>
      <c r="B345" s="84" t="s">
        <v>306</v>
      </c>
      <c r="C345" s="84">
        <v>2</v>
      </c>
      <c r="D345" s="123">
        <v>0.0012461000280903516</v>
      </c>
      <c r="E345" s="123">
        <v>2.2737376320253766</v>
      </c>
      <c r="F345" s="84" t="s">
        <v>2903</v>
      </c>
      <c r="G345" s="84" t="b">
        <v>0</v>
      </c>
      <c r="H345" s="84" t="b">
        <v>0</v>
      </c>
      <c r="I345" s="84" t="b">
        <v>0</v>
      </c>
      <c r="J345" s="84" t="b">
        <v>0</v>
      </c>
      <c r="K345" s="84" t="b">
        <v>0</v>
      </c>
      <c r="L345" s="84" t="b">
        <v>0</v>
      </c>
    </row>
    <row r="346" spans="1:12" ht="15">
      <c r="A346" s="84" t="s">
        <v>306</v>
      </c>
      <c r="B346" s="84" t="s">
        <v>303</v>
      </c>
      <c r="C346" s="84">
        <v>2</v>
      </c>
      <c r="D346" s="123">
        <v>0.0012461000280903516</v>
      </c>
      <c r="E346" s="123">
        <v>3.0141003215196207</v>
      </c>
      <c r="F346" s="84" t="s">
        <v>2903</v>
      </c>
      <c r="G346" s="84" t="b">
        <v>0</v>
      </c>
      <c r="H346" s="84" t="b">
        <v>0</v>
      </c>
      <c r="I346" s="84" t="b">
        <v>0</v>
      </c>
      <c r="J346" s="84" t="b">
        <v>0</v>
      </c>
      <c r="K346" s="84" t="b">
        <v>0</v>
      </c>
      <c r="L346" s="84" t="b">
        <v>0</v>
      </c>
    </row>
    <row r="347" spans="1:12" ht="15">
      <c r="A347" s="84" t="s">
        <v>303</v>
      </c>
      <c r="B347" s="84" t="s">
        <v>302</v>
      </c>
      <c r="C347" s="84">
        <v>2</v>
      </c>
      <c r="D347" s="123">
        <v>0.0012461000280903516</v>
      </c>
      <c r="E347" s="123">
        <v>3.0141003215196207</v>
      </c>
      <c r="F347" s="84" t="s">
        <v>2903</v>
      </c>
      <c r="G347" s="84" t="b">
        <v>0</v>
      </c>
      <c r="H347" s="84" t="b">
        <v>0</v>
      </c>
      <c r="I347" s="84" t="b">
        <v>0</v>
      </c>
      <c r="J347" s="84" t="b">
        <v>0</v>
      </c>
      <c r="K347" s="84" t="b">
        <v>0</v>
      </c>
      <c r="L347" s="84" t="b">
        <v>0</v>
      </c>
    </row>
    <row r="348" spans="1:12" ht="15">
      <c r="A348" s="84" t="s">
        <v>302</v>
      </c>
      <c r="B348" s="84" t="s">
        <v>238</v>
      </c>
      <c r="C348" s="84">
        <v>2</v>
      </c>
      <c r="D348" s="123">
        <v>0.0012461000280903516</v>
      </c>
      <c r="E348" s="123">
        <v>2.889161584911321</v>
      </c>
      <c r="F348" s="84" t="s">
        <v>2903</v>
      </c>
      <c r="G348" s="84" t="b">
        <v>0</v>
      </c>
      <c r="H348" s="84" t="b">
        <v>0</v>
      </c>
      <c r="I348" s="84" t="b">
        <v>0</v>
      </c>
      <c r="J348" s="84" t="b">
        <v>0</v>
      </c>
      <c r="K348" s="84" t="b">
        <v>0</v>
      </c>
      <c r="L348" s="84" t="b">
        <v>0</v>
      </c>
    </row>
    <row r="349" spans="1:12" ht="15">
      <c r="A349" s="84" t="s">
        <v>238</v>
      </c>
      <c r="B349" s="84" t="s">
        <v>300</v>
      </c>
      <c r="C349" s="84">
        <v>2</v>
      </c>
      <c r="D349" s="123">
        <v>0.0012461000280903516</v>
      </c>
      <c r="E349" s="123">
        <v>3.1901915805753016</v>
      </c>
      <c r="F349" s="84" t="s">
        <v>2903</v>
      </c>
      <c r="G349" s="84" t="b">
        <v>0</v>
      </c>
      <c r="H349" s="84" t="b">
        <v>0</v>
      </c>
      <c r="I349" s="84" t="b">
        <v>0</v>
      </c>
      <c r="J349" s="84" t="b">
        <v>0</v>
      </c>
      <c r="K349" s="84" t="b">
        <v>0</v>
      </c>
      <c r="L349" s="84" t="b">
        <v>0</v>
      </c>
    </row>
    <row r="350" spans="1:12" ht="15">
      <c r="A350" s="84" t="s">
        <v>2619</v>
      </c>
      <c r="B350" s="84" t="s">
        <v>2666</v>
      </c>
      <c r="C350" s="84">
        <v>2</v>
      </c>
      <c r="D350" s="123">
        <v>0.0014263575105238732</v>
      </c>
      <c r="E350" s="123">
        <v>2.345093540561045</v>
      </c>
      <c r="F350" s="84" t="s">
        <v>2903</v>
      </c>
      <c r="G350" s="84" t="b">
        <v>0</v>
      </c>
      <c r="H350" s="84" t="b">
        <v>0</v>
      </c>
      <c r="I350" s="84" t="b">
        <v>0</v>
      </c>
      <c r="J350" s="84" t="b">
        <v>0</v>
      </c>
      <c r="K350" s="84" t="b">
        <v>0</v>
      </c>
      <c r="L350" s="84" t="b">
        <v>0</v>
      </c>
    </row>
    <row r="351" spans="1:12" ht="15">
      <c r="A351" s="84" t="s">
        <v>2574</v>
      </c>
      <c r="B351" s="84" t="s">
        <v>2747</v>
      </c>
      <c r="C351" s="84">
        <v>2</v>
      </c>
      <c r="D351" s="123">
        <v>0.0012461000280903516</v>
      </c>
      <c r="E351" s="123">
        <v>2.345093540561045</v>
      </c>
      <c r="F351" s="84" t="s">
        <v>2903</v>
      </c>
      <c r="G351" s="84" t="b">
        <v>0</v>
      </c>
      <c r="H351" s="84" t="b">
        <v>0</v>
      </c>
      <c r="I351" s="84" t="b">
        <v>0</v>
      </c>
      <c r="J351" s="84" t="b">
        <v>0</v>
      </c>
      <c r="K351" s="84" t="b">
        <v>0</v>
      </c>
      <c r="L351" s="84" t="b">
        <v>0</v>
      </c>
    </row>
    <row r="352" spans="1:12" ht="15">
      <c r="A352" s="84" t="s">
        <v>2747</v>
      </c>
      <c r="B352" s="84" t="s">
        <v>2631</v>
      </c>
      <c r="C352" s="84">
        <v>2</v>
      </c>
      <c r="D352" s="123">
        <v>0.0012461000280903516</v>
      </c>
      <c r="E352" s="123">
        <v>2.7130703258556395</v>
      </c>
      <c r="F352" s="84" t="s">
        <v>2903</v>
      </c>
      <c r="G352" s="84" t="b">
        <v>0</v>
      </c>
      <c r="H352" s="84" t="b">
        <v>0</v>
      </c>
      <c r="I352" s="84" t="b">
        <v>0</v>
      </c>
      <c r="J352" s="84" t="b">
        <v>0</v>
      </c>
      <c r="K352" s="84" t="b">
        <v>0</v>
      </c>
      <c r="L352" s="84" t="b">
        <v>0</v>
      </c>
    </row>
    <row r="353" spans="1:12" ht="15">
      <c r="A353" s="84" t="s">
        <v>2265</v>
      </c>
      <c r="B353" s="84" t="s">
        <v>2622</v>
      </c>
      <c r="C353" s="84">
        <v>2</v>
      </c>
      <c r="D353" s="123">
        <v>0.0012461000280903516</v>
      </c>
      <c r="E353" s="123">
        <v>1.51578976773002</v>
      </c>
      <c r="F353" s="84" t="s">
        <v>2903</v>
      </c>
      <c r="G353" s="84" t="b">
        <v>0</v>
      </c>
      <c r="H353" s="84" t="b">
        <v>0</v>
      </c>
      <c r="I353" s="84" t="b">
        <v>0</v>
      </c>
      <c r="J353" s="84" t="b">
        <v>0</v>
      </c>
      <c r="K353" s="84" t="b">
        <v>0</v>
      </c>
      <c r="L353" s="84" t="b">
        <v>0</v>
      </c>
    </row>
    <row r="354" spans="1:12" ht="15">
      <c r="A354" s="84" t="s">
        <v>2622</v>
      </c>
      <c r="B354" s="84" t="s">
        <v>2251</v>
      </c>
      <c r="C354" s="84">
        <v>2</v>
      </c>
      <c r="D354" s="123">
        <v>0.0012461000280903516</v>
      </c>
      <c r="E354" s="123">
        <v>1.0838306717685515</v>
      </c>
      <c r="F354" s="84" t="s">
        <v>2903</v>
      </c>
      <c r="G354" s="84" t="b">
        <v>0</v>
      </c>
      <c r="H354" s="84" t="b">
        <v>0</v>
      </c>
      <c r="I354" s="84" t="b">
        <v>0</v>
      </c>
      <c r="J354" s="84" t="b">
        <v>0</v>
      </c>
      <c r="K354" s="84" t="b">
        <v>0</v>
      </c>
      <c r="L354" s="84" t="b">
        <v>0</v>
      </c>
    </row>
    <row r="355" spans="1:12" ht="15">
      <c r="A355" s="84" t="s">
        <v>2251</v>
      </c>
      <c r="B355" s="84" t="s">
        <v>2617</v>
      </c>
      <c r="C355" s="84">
        <v>2</v>
      </c>
      <c r="D355" s="123">
        <v>0.0012461000280903516</v>
      </c>
      <c r="E355" s="123">
        <v>1.0258387247908647</v>
      </c>
      <c r="F355" s="84" t="s">
        <v>2903</v>
      </c>
      <c r="G355" s="84" t="b">
        <v>0</v>
      </c>
      <c r="H355" s="84" t="b">
        <v>0</v>
      </c>
      <c r="I355" s="84" t="b">
        <v>0</v>
      </c>
      <c r="J355" s="84" t="b">
        <v>0</v>
      </c>
      <c r="K355" s="84" t="b">
        <v>0</v>
      </c>
      <c r="L355" s="84" t="b">
        <v>0</v>
      </c>
    </row>
    <row r="356" spans="1:12" ht="15">
      <c r="A356" s="84" t="s">
        <v>2617</v>
      </c>
      <c r="B356" s="84" t="s">
        <v>2748</v>
      </c>
      <c r="C356" s="84">
        <v>2</v>
      </c>
      <c r="D356" s="123">
        <v>0.0012461000280903516</v>
      </c>
      <c r="E356" s="123">
        <v>2.5881315892473395</v>
      </c>
      <c r="F356" s="84" t="s">
        <v>2903</v>
      </c>
      <c r="G356" s="84" t="b">
        <v>0</v>
      </c>
      <c r="H356" s="84" t="b">
        <v>0</v>
      </c>
      <c r="I356" s="84" t="b">
        <v>0</v>
      </c>
      <c r="J356" s="84" t="b">
        <v>0</v>
      </c>
      <c r="K356" s="84" t="b">
        <v>0</v>
      </c>
      <c r="L356" s="84" t="b">
        <v>0</v>
      </c>
    </row>
    <row r="357" spans="1:12" ht="15">
      <c r="A357" s="84" t="s">
        <v>2748</v>
      </c>
      <c r="B357" s="84" t="s">
        <v>2749</v>
      </c>
      <c r="C357" s="84">
        <v>2</v>
      </c>
      <c r="D357" s="123">
        <v>0.0012461000280903516</v>
      </c>
      <c r="E357" s="123">
        <v>3.1901915805753016</v>
      </c>
      <c r="F357" s="84" t="s">
        <v>2903</v>
      </c>
      <c r="G357" s="84" t="b">
        <v>0</v>
      </c>
      <c r="H357" s="84" t="b">
        <v>0</v>
      </c>
      <c r="I357" s="84" t="b">
        <v>0</v>
      </c>
      <c r="J357" s="84" t="b">
        <v>0</v>
      </c>
      <c r="K357" s="84" t="b">
        <v>0</v>
      </c>
      <c r="L357" s="84" t="b">
        <v>0</v>
      </c>
    </row>
    <row r="358" spans="1:12" ht="15">
      <c r="A358" s="84" t="s">
        <v>2749</v>
      </c>
      <c r="B358" s="84" t="s">
        <v>325</v>
      </c>
      <c r="C358" s="84">
        <v>2</v>
      </c>
      <c r="D358" s="123">
        <v>0.0012461000280903516</v>
      </c>
      <c r="E358" s="123">
        <v>3.1901915805753016</v>
      </c>
      <c r="F358" s="84" t="s">
        <v>2903</v>
      </c>
      <c r="G358" s="84" t="b">
        <v>0</v>
      </c>
      <c r="H358" s="84" t="b">
        <v>0</v>
      </c>
      <c r="I358" s="84" t="b">
        <v>0</v>
      </c>
      <c r="J358" s="84" t="b">
        <v>0</v>
      </c>
      <c r="K358" s="84" t="b">
        <v>0</v>
      </c>
      <c r="L358" s="84" t="b">
        <v>0</v>
      </c>
    </row>
    <row r="359" spans="1:12" ht="15">
      <c r="A359" s="84" t="s">
        <v>325</v>
      </c>
      <c r="B359" s="84" t="s">
        <v>2750</v>
      </c>
      <c r="C359" s="84">
        <v>2</v>
      </c>
      <c r="D359" s="123">
        <v>0.0012461000280903516</v>
      </c>
      <c r="E359" s="123">
        <v>3.1901915805753016</v>
      </c>
      <c r="F359" s="84" t="s">
        <v>2903</v>
      </c>
      <c r="G359" s="84" t="b">
        <v>0</v>
      </c>
      <c r="H359" s="84" t="b">
        <v>0</v>
      </c>
      <c r="I359" s="84" t="b">
        <v>0</v>
      </c>
      <c r="J359" s="84" t="b">
        <v>0</v>
      </c>
      <c r="K359" s="84" t="b">
        <v>0</v>
      </c>
      <c r="L359" s="84" t="b">
        <v>0</v>
      </c>
    </row>
    <row r="360" spans="1:12" ht="15">
      <c r="A360" s="84" t="s">
        <v>2750</v>
      </c>
      <c r="B360" s="84" t="s">
        <v>2667</v>
      </c>
      <c r="C360" s="84">
        <v>2</v>
      </c>
      <c r="D360" s="123">
        <v>0.0012461000280903516</v>
      </c>
      <c r="E360" s="123">
        <v>2.889161584911321</v>
      </c>
      <c r="F360" s="84" t="s">
        <v>2903</v>
      </c>
      <c r="G360" s="84" t="b">
        <v>0</v>
      </c>
      <c r="H360" s="84" t="b">
        <v>0</v>
      </c>
      <c r="I360" s="84" t="b">
        <v>0</v>
      </c>
      <c r="J360" s="84" t="b">
        <v>0</v>
      </c>
      <c r="K360" s="84" t="b">
        <v>0</v>
      </c>
      <c r="L360" s="84" t="b">
        <v>0</v>
      </c>
    </row>
    <row r="361" spans="1:12" ht="15">
      <c r="A361" s="84" t="s">
        <v>2667</v>
      </c>
      <c r="B361" s="84" t="s">
        <v>2751</v>
      </c>
      <c r="C361" s="84">
        <v>2</v>
      </c>
      <c r="D361" s="123">
        <v>0.0012461000280903516</v>
      </c>
      <c r="E361" s="123">
        <v>2.889161584911321</v>
      </c>
      <c r="F361" s="84" t="s">
        <v>2903</v>
      </c>
      <c r="G361" s="84" t="b">
        <v>0</v>
      </c>
      <c r="H361" s="84" t="b">
        <v>0</v>
      </c>
      <c r="I361" s="84" t="b">
        <v>0</v>
      </c>
      <c r="J361" s="84" t="b">
        <v>0</v>
      </c>
      <c r="K361" s="84" t="b">
        <v>0</v>
      </c>
      <c r="L361" s="84" t="b">
        <v>0</v>
      </c>
    </row>
    <row r="362" spans="1:12" ht="15">
      <c r="A362" s="84" t="s">
        <v>2751</v>
      </c>
      <c r="B362" s="84" t="s">
        <v>2256</v>
      </c>
      <c r="C362" s="84">
        <v>2</v>
      </c>
      <c r="D362" s="123">
        <v>0.0012461000280903516</v>
      </c>
      <c r="E362" s="123">
        <v>1.959742659197028</v>
      </c>
      <c r="F362" s="84" t="s">
        <v>2903</v>
      </c>
      <c r="G362" s="84" t="b">
        <v>0</v>
      </c>
      <c r="H362" s="84" t="b">
        <v>0</v>
      </c>
      <c r="I362" s="84" t="b">
        <v>0</v>
      </c>
      <c r="J362" s="84" t="b">
        <v>0</v>
      </c>
      <c r="K362" s="84" t="b">
        <v>0</v>
      </c>
      <c r="L362" s="84" t="b">
        <v>0</v>
      </c>
    </row>
    <row r="363" spans="1:12" ht="15">
      <c r="A363" s="84" t="s">
        <v>2256</v>
      </c>
      <c r="B363" s="84" t="s">
        <v>2752</v>
      </c>
      <c r="C363" s="84">
        <v>2</v>
      </c>
      <c r="D363" s="123">
        <v>0.0012461000280903516</v>
      </c>
      <c r="E363" s="123">
        <v>1.959742659197028</v>
      </c>
      <c r="F363" s="84" t="s">
        <v>2903</v>
      </c>
      <c r="G363" s="84" t="b">
        <v>0</v>
      </c>
      <c r="H363" s="84" t="b">
        <v>0</v>
      </c>
      <c r="I363" s="84" t="b">
        <v>0</v>
      </c>
      <c r="J363" s="84" t="b">
        <v>0</v>
      </c>
      <c r="K363" s="84" t="b">
        <v>0</v>
      </c>
      <c r="L363" s="84" t="b">
        <v>0</v>
      </c>
    </row>
    <row r="364" spans="1:12" ht="15">
      <c r="A364" s="84" t="s">
        <v>2752</v>
      </c>
      <c r="B364" s="84" t="s">
        <v>2753</v>
      </c>
      <c r="C364" s="84">
        <v>2</v>
      </c>
      <c r="D364" s="123">
        <v>0.0012461000280903516</v>
      </c>
      <c r="E364" s="123">
        <v>3.1901915805753016</v>
      </c>
      <c r="F364" s="84" t="s">
        <v>2903</v>
      </c>
      <c r="G364" s="84" t="b">
        <v>0</v>
      </c>
      <c r="H364" s="84" t="b">
        <v>0</v>
      </c>
      <c r="I364" s="84" t="b">
        <v>0</v>
      </c>
      <c r="J364" s="84" t="b">
        <v>0</v>
      </c>
      <c r="K364" s="84" t="b">
        <v>0</v>
      </c>
      <c r="L364" s="84" t="b">
        <v>0</v>
      </c>
    </row>
    <row r="365" spans="1:12" ht="15">
      <c r="A365" s="84" t="s">
        <v>2753</v>
      </c>
      <c r="B365" s="84" t="s">
        <v>2631</v>
      </c>
      <c r="C365" s="84">
        <v>2</v>
      </c>
      <c r="D365" s="123">
        <v>0.0012461000280903516</v>
      </c>
      <c r="E365" s="123">
        <v>2.7130703258556395</v>
      </c>
      <c r="F365" s="84" t="s">
        <v>2903</v>
      </c>
      <c r="G365" s="84" t="b">
        <v>0</v>
      </c>
      <c r="H365" s="84" t="b">
        <v>0</v>
      </c>
      <c r="I365" s="84" t="b">
        <v>0</v>
      </c>
      <c r="J365" s="84" t="b">
        <v>0</v>
      </c>
      <c r="K365" s="84" t="b">
        <v>0</v>
      </c>
      <c r="L365" s="84" t="b">
        <v>0</v>
      </c>
    </row>
    <row r="366" spans="1:12" ht="15">
      <c r="A366" s="84" t="s">
        <v>2631</v>
      </c>
      <c r="B366" s="84" t="s">
        <v>2251</v>
      </c>
      <c r="C366" s="84">
        <v>2</v>
      </c>
      <c r="D366" s="123">
        <v>0.0012461000280903516</v>
      </c>
      <c r="E366" s="123">
        <v>1.1507774613991646</v>
      </c>
      <c r="F366" s="84" t="s">
        <v>2903</v>
      </c>
      <c r="G366" s="84" t="b">
        <v>0</v>
      </c>
      <c r="H366" s="84" t="b">
        <v>0</v>
      </c>
      <c r="I366" s="84" t="b">
        <v>0</v>
      </c>
      <c r="J366" s="84" t="b">
        <v>0</v>
      </c>
      <c r="K366" s="84" t="b">
        <v>0</v>
      </c>
      <c r="L366" s="84" t="b">
        <v>0</v>
      </c>
    </row>
    <row r="367" spans="1:12" ht="15">
      <c r="A367" s="84" t="s">
        <v>2251</v>
      </c>
      <c r="B367" s="84" t="s">
        <v>2754</v>
      </c>
      <c r="C367" s="84">
        <v>2</v>
      </c>
      <c r="D367" s="123">
        <v>0.0012461000280903516</v>
      </c>
      <c r="E367" s="123">
        <v>1.6278987161188272</v>
      </c>
      <c r="F367" s="84" t="s">
        <v>2903</v>
      </c>
      <c r="G367" s="84" t="b">
        <v>0</v>
      </c>
      <c r="H367" s="84" t="b">
        <v>0</v>
      </c>
      <c r="I367" s="84" t="b">
        <v>0</v>
      </c>
      <c r="J367" s="84" t="b">
        <v>0</v>
      </c>
      <c r="K367" s="84" t="b">
        <v>0</v>
      </c>
      <c r="L367" s="84" t="b">
        <v>0</v>
      </c>
    </row>
    <row r="368" spans="1:12" ht="15">
      <c r="A368" s="84" t="s">
        <v>2754</v>
      </c>
      <c r="B368" s="84" t="s">
        <v>2622</v>
      </c>
      <c r="C368" s="84">
        <v>2</v>
      </c>
      <c r="D368" s="123">
        <v>0.0012461000280903516</v>
      </c>
      <c r="E368" s="123">
        <v>2.6461235362250264</v>
      </c>
      <c r="F368" s="84" t="s">
        <v>2903</v>
      </c>
      <c r="G368" s="84" t="b">
        <v>0</v>
      </c>
      <c r="H368" s="84" t="b">
        <v>0</v>
      </c>
      <c r="I368" s="84" t="b">
        <v>0</v>
      </c>
      <c r="J368" s="84" t="b">
        <v>0</v>
      </c>
      <c r="K368" s="84" t="b">
        <v>0</v>
      </c>
      <c r="L368" s="84" t="b">
        <v>0</v>
      </c>
    </row>
    <row r="369" spans="1:12" ht="15">
      <c r="A369" s="84" t="s">
        <v>2622</v>
      </c>
      <c r="B369" s="84" t="s">
        <v>2755</v>
      </c>
      <c r="C369" s="84">
        <v>2</v>
      </c>
      <c r="D369" s="123">
        <v>0.0012461000280903516</v>
      </c>
      <c r="E369" s="123">
        <v>2.6461235362250264</v>
      </c>
      <c r="F369" s="84" t="s">
        <v>2903</v>
      </c>
      <c r="G369" s="84" t="b">
        <v>0</v>
      </c>
      <c r="H369" s="84" t="b">
        <v>0</v>
      </c>
      <c r="I369" s="84" t="b">
        <v>0</v>
      </c>
      <c r="J369" s="84" t="b">
        <v>0</v>
      </c>
      <c r="K369" s="84" t="b">
        <v>0</v>
      </c>
      <c r="L369" s="84" t="b">
        <v>0</v>
      </c>
    </row>
    <row r="370" spans="1:12" ht="15">
      <c r="A370" s="84" t="s">
        <v>2755</v>
      </c>
      <c r="B370" s="84" t="s">
        <v>2617</v>
      </c>
      <c r="C370" s="84">
        <v>2</v>
      </c>
      <c r="D370" s="123">
        <v>0.0012461000280903516</v>
      </c>
      <c r="E370" s="123">
        <v>2.5881315892473395</v>
      </c>
      <c r="F370" s="84" t="s">
        <v>2903</v>
      </c>
      <c r="G370" s="84" t="b">
        <v>0</v>
      </c>
      <c r="H370" s="84" t="b">
        <v>0</v>
      </c>
      <c r="I370" s="84" t="b">
        <v>0</v>
      </c>
      <c r="J370" s="84" t="b">
        <v>0</v>
      </c>
      <c r="K370" s="84" t="b">
        <v>0</v>
      </c>
      <c r="L370" s="84" t="b">
        <v>0</v>
      </c>
    </row>
    <row r="371" spans="1:12" ht="15">
      <c r="A371" s="84" t="s">
        <v>2756</v>
      </c>
      <c r="B371" s="84" t="s">
        <v>2757</v>
      </c>
      <c r="C371" s="84">
        <v>2</v>
      </c>
      <c r="D371" s="123">
        <v>0.0012461000280903516</v>
      </c>
      <c r="E371" s="123">
        <v>3.1901915805753016</v>
      </c>
      <c r="F371" s="84" t="s">
        <v>2903</v>
      </c>
      <c r="G371" s="84" t="b">
        <v>0</v>
      </c>
      <c r="H371" s="84" t="b">
        <v>0</v>
      </c>
      <c r="I371" s="84" t="b">
        <v>0</v>
      </c>
      <c r="J371" s="84" t="b">
        <v>0</v>
      </c>
      <c r="K371" s="84" t="b">
        <v>0</v>
      </c>
      <c r="L371" s="84" t="b">
        <v>0</v>
      </c>
    </row>
    <row r="372" spans="1:12" ht="15">
      <c r="A372" s="84" t="s">
        <v>2757</v>
      </c>
      <c r="B372" s="84" t="s">
        <v>2758</v>
      </c>
      <c r="C372" s="84">
        <v>2</v>
      </c>
      <c r="D372" s="123">
        <v>0.0012461000280903516</v>
      </c>
      <c r="E372" s="123">
        <v>3.1901915805753016</v>
      </c>
      <c r="F372" s="84" t="s">
        <v>2903</v>
      </c>
      <c r="G372" s="84" t="b">
        <v>0</v>
      </c>
      <c r="H372" s="84" t="b">
        <v>0</v>
      </c>
      <c r="I372" s="84" t="b">
        <v>0</v>
      </c>
      <c r="J372" s="84" t="b">
        <v>0</v>
      </c>
      <c r="K372" s="84" t="b">
        <v>0</v>
      </c>
      <c r="L372" s="84" t="b">
        <v>0</v>
      </c>
    </row>
    <row r="373" spans="1:12" ht="15">
      <c r="A373" s="84" t="s">
        <v>2758</v>
      </c>
      <c r="B373" s="84" t="s">
        <v>2630</v>
      </c>
      <c r="C373" s="84">
        <v>2</v>
      </c>
      <c r="D373" s="123">
        <v>0.0012461000280903516</v>
      </c>
      <c r="E373" s="123">
        <v>2.7130703258556395</v>
      </c>
      <c r="F373" s="84" t="s">
        <v>2903</v>
      </c>
      <c r="G373" s="84" t="b">
        <v>0</v>
      </c>
      <c r="H373" s="84" t="b">
        <v>0</v>
      </c>
      <c r="I373" s="84" t="b">
        <v>0</v>
      </c>
      <c r="J373" s="84" t="b">
        <v>0</v>
      </c>
      <c r="K373" s="84" t="b">
        <v>0</v>
      </c>
      <c r="L373" s="84" t="b">
        <v>0</v>
      </c>
    </row>
    <row r="374" spans="1:12" ht="15">
      <c r="A374" s="84" t="s">
        <v>2630</v>
      </c>
      <c r="B374" s="84" t="s">
        <v>2659</v>
      </c>
      <c r="C374" s="84">
        <v>2</v>
      </c>
      <c r="D374" s="123">
        <v>0.0012461000280903516</v>
      </c>
      <c r="E374" s="123">
        <v>2.412040330191658</v>
      </c>
      <c r="F374" s="84" t="s">
        <v>2903</v>
      </c>
      <c r="G374" s="84" t="b">
        <v>0</v>
      </c>
      <c r="H374" s="84" t="b">
        <v>0</v>
      </c>
      <c r="I374" s="84" t="b">
        <v>0</v>
      </c>
      <c r="J374" s="84" t="b">
        <v>0</v>
      </c>
      <c r="K374" s="84" t="b">
        <v>0</v>
      </c>
      <c r="L374" s="84" t="b">
        <v>0</v>
      </c>
    </row>
    <row r="375" spans="1:12" ht="15">
      <c r="A375" s="84" t="s">
        <v>2659</v>
      </c>
      <c r="B375" s="84" t="s">
        <v>2256</v>
      </c>
      <c r="C375" s="84">
        <v>2</v>
      </c>
      <c r="D375" s="123">
        <v>0.0012461000280903516</v>
      </c>
      <c r="E375" s="123">
        <v>1.6587126635330467</v>
      </c>
      <c r="F375" s="84" t="s">
        <v>2903</v>
      </c>
      <c r="G375" s="84" t="b">
        <v>0</v>
      </c>
      <c r="H375" s="84" t="b">
        <v>0</v>
      </c>
      <c r="I375" s="84" t="b">
        <v>0</v>
      </c>
      <c r="J375" s="84" t="b">
        <v>0</v>
      </c>
      <c r="K375" s="84" t="b">
        <v>0</v>
      </c>
      <c r="L375" s="84" t="b">
        <v>0</v>
      </c>
    </row>
    <row r="376" spans="1:12" ht="15">
      <c r="A376" s="84" t="s">
        <v>2256</v>
      </c>
      <c r="B376" s="84" t="s">
        <v>2759</v>
      </c>
      <c r="C376" s="84">
        <v>2</v>
      </c>
      <c r="D376" s="123">
        <v>0.0012461000280903516</v>
      </c>
      <c r="E376" s="123">
        <v>1.959742659197028</v>
      </c>
      <c r="F376" s="84" t="s">
        <v>2903</v>
      </c>
      <c r="G376" s="84" t="b">
        <v>0</v>
      </c>
      <c r="H376" s="84" t="b">
        <v>0</v>
      </c>
      <c r="I376" s="84" t="b">
        <v>0</v>
      </c>
      <c r="J376" s="84" t="b">
        <v>0</v>
      </c>
      <c r="K376" s="84" t="b">
        <v>0</v>
      </c>
      <c r="L376" s="84" t="b">
        <v>0</v>
      </c>
    </row>
    <row r="377" spans="1:12" ht="15">
      <c r="A377" s="84" t="s">
        <v>2759</v>
      </c>
      <c r="B377" s="84" t="s">
        <v>2224</v>
      </c>
      <c r="C377" s="84">
        <v>2</v>
      </c>
      <c r="D377" s="123">
        <v>0.0012461000280903516</v>
      </c>
      <c r="E377" s="123">
        <v>2.792251571903264</v>
      </c>
      <c r="F377" s="84" t="s">
        <v>2903</v>
      </c>
      <c r="G377" s="84" t="b">
        <v>0</v>
      </c>
      <c r="H377" s="84" t="b">
        <v>0</v>
      </c>
      <c r="I377" s="84" t="b">
        <v>0</v>
      </c>
      <c r="J377" s="84" t="b">
        <v>0</v>
      </c>
      <c r="K377" s="84" t="b">
        <v>0</v>
      </c>
      <c r="L377" s="84" t="b">
        <v>0</v>
      </c>
    </row>
    <row r="378" spans="1:12" ht="15">
      <c r="A378" s="84" t="s">
        <v>2224</v>
      </c>
      <c r="B378" s="84" t="s">
        <v>2760</v>
      </c>
      <c r="C378" s="84">
        <v>2</v>
      </c>
      <c r="D378" s="123">
        <v>0.0012461000280903516</v>
      </c>
      <c r="E378" s="123">
        <v>2.792251571903264</v>
      </c>
      <c r="F378" s="84" t="s">
        <v>2903</v>
      </c>
      <c r="G378" s="84" t="b">
        <v>0</v>
      </c>
      <c r="H378" s="84" t="b">
        <v>0</v>
      </c>
      <c r="I378" s="84" t="b">
        <v>0</v>
      </c>
      <c r="J378" s="84" t="b">
        <v>0</v>
      </c>
      <c r="K378" s="84" t="b">
        <v>0</v>
      </c>
      <c r="L378" s="84" t="b">
        <v>0</v>
      </c>
    </row>
    <row r="379" spans="1:12" ht="15">
      <c r="A379" s="84" t="s">
        <v>2760</v>
      </c>
      <c r="B379" s="84" t="s">
        <v>2668</v>
      </c>
      <c r="C379" s="84">
        <v>2</v>
      </c>
      <c r="D379" s="123">
        <v>0.0012461000280903516</v>
      </c>
      <c r="E379" s="123">
        <v>3.1901915805753016</v>
      </c>
      <c r="F379" s="84" t="s">
        <v>2903</v>
      </c>
      <c r="G379" s="84" t="b">
        <v>0</v>
      </c>
      <c r="H379" s="84" t="b">
        <v>0</v>
      </c>
      <c r="I379" s="84" t="b">
        <v>0</v>
      </c>
      <c r="J379" s="84" t="b">
        <v>0</v>
      </c>
      <c r="K379" s="84" t="b">
        <v>0</v>
      </c>
      <c r="L379" s="84" t="b">
        <v>0</v>
      </c>
    </row>
    <row r="380" spans="1:12" ht="15">
      <c r="A380" s="84" t="s">
        <v>2668</v>
      </c>
      <c r="B380" s="84" t="s">
        <v>324</v>
      </c>
      <c r="C380" s="84">
        <v>2</v>
      </c>
      <c r="D380" s="123">
        <v>0.0012461000280903516</v>
      </c>
      <c r="E380" s="123">
        <v>2.889161584911321</v>
      </c>
      <c r="F380" s="84" t="s">
        <v>2903</v>
      </c>
      <c r="G380" s="84" t="b">
        <v>0</v>
      </c>
      <c r="H380" s="84" t="b">
        <v>0</v>
      </c>
      <c r="I380" s="84" t="b">
        <v>0</v>
      </c>
      <c r="J380" s="84" t="b">
        <v>0</v>
      </c>
      <c r="K380" s="84" t="b">
        <v>0</v>
      </c>
      <c r="L380" s="84" t="b">
        <v>0</v>
      </c>
    </row>
    <row r="381" spans="1:12" ht="15">
      <c r="A381" s="84" t="s">
        <v>324</v>
      </c>
      <c r="B381" s="84" t="s">
        <v>2761</v>
      </c>
      <c r="C381" s="84">
        <v>2</v>
      </c>
      <c r="D381" s="123">
        <v>0.0012461000280903516</v>
      </c>
      <c r="E381" s="123">
        <v>3.1901915805753016</v>
      </c>
      <c r="F381" s="84" t="s">
        <v>2903</v>
      </c>
      <c r="G381" s="84" t="b">
        <v>0</v>
      </c>
      <c r="H381" s="84" t="b">
        <v>0</v>
      </c>
      <c r="I381" s="84" t="b">
        <v>0</v>
      </c>
      <c r="J381" s="84" t="b">
        <v>0</v>
      </c>
      <c r="K381" s="84" t="b">
        <v>0</v>
      </c>
      <c r="L381" s="84" t="b">
        <v>0</v>
      </c>
    </row>
    <row r="382" spans="1:12" ht="15">
      <c r="A382" s="84" t="s">
        <v>2761</v>
      </c>
      <c r="B382" s="84" t="s">
        <v>2563</v>
      </c>
      <c r="C382" s="84">
        <v>2</v>
      </c>
      <c r="D382" s="123">
        <v>0.0012461000280903516</v>
      </c>
      <c r="E382" s="123">
        <v>2.212467975286454</v>
      </c>
      <c r="F382" s="84" t="s">
        <v>2903</v>
      </c>
      <c r="G382" s="84" t="b">
        <v>0</v>
      </c>
      <c r="H382" s="84" t="b">
        <v>0</v>
      </c>
      <c r="I382" s="84" t="b">
        <v>0</v>
      </c>
      <c r="J382" s="84" t="b">
        <v>0</v>
      </c>
      <c r="K382" s="84" t="b">
        <v>0</v>
      </c>
      <c r="L382" s="84" t="b">
        <v>0</v>
      </c>
    </row>
    <row r="383" spans="1:12" ht="15">
      <c r="A383" s="84" t="s">
        <v>2563</v>
      </c>
      <c r="B383" s="84" t="s">
        <v>2762</v>
      </c>
      <c r="C383" s="84">
        <v>2</v>
      </c>
      <c r="D383" s="123">
        <v>0.0012461000280903516</v>
      </c>
      <c r="E383" s="123">
        <v>2.212467975286454</v>
      </c>
      <c r="F383" s="84" t="s">
        <v>2903</v>
      </c>
      <c r="G383" s="84" t="b">
        <v>0</v>
      </c>
      <c r="H383" s="84" t="b">
        <v>0</v>
      </c>
      <c r="I383" s="84" t="b">
        <v>0</v>
      </c>
      <c r="J383" s="84" t="b">
        <v>1</v>
      </c>
      <c r="K383" s="84" t="b">
        <v>0</v>
      </c>
      <c r="L383" s="84" t="b">
        <v>0</v>
      </c>
    </row>
    <row r="384" spans="1:12" ht="15">
      <c r="A384" s="84" t="s">
        <v>2762</v>
      </c>
      <c r="B384" s="84" t="s">
        <v>2763</v>
      </c>
      <c r="C384" s="84">
        <v>2</v>
      </c>
      <c r="D384" s="123">
        <v>0.0012461000280903516</v>
      </c>
      <c r="E384" s="123">
        <v>3.1901915805753016</v>
      </c>
      <c r="F384" s="84" t="s">
        <v>2903</v>
      </c>
      <c r="G384" s="84" t="b">
        <v>1</v>
      </c>
      <c r="H384" s="84" t="b">
        <v>0</v>
      </c>
      <c r="I384" s="84" t="b">
        <v>0</v>
      </c>
      <c r="J384" s="84" t="b">
        <v>0</v>
      </c>
      <c r="K384" s="84" t="b">
        <v>0</v>
      </c>
      <c r="L384" s="84" t="b">
        <v>0</v>
      </c>
    </row>
    <row r="385" spans="1:12" ht="15">
      <c r="A385" s="84" t="s">
        <v>2763</v>
      </c>
      <c r="B385" s="84" t="s">
        <v>2764</v>
      </c>
      <c r="C385" s="84">
        <v>2</v>
      </c>
      <c r="D385" s="123">
        <v>0.0012461000280903516</v>
      </c>
      <c r="E385" s="123">
        <v>3.1901915805753016</v>
      </c>
      <c r="F385" s="84" t="s">
        <v>2903</v>
      </c>
      <c r="G385" s="84" t="b">
        <v>0</v>
      </c>
      <c r="H385" s="84" t="b">
        <v>0</v>
      </c>
      <c r="I385" s="84" t="b">
        <v>0</v>
      </c>
      <c r="J385" s="84" t="b">
        <v>0</v>
      </c>
      <c r="K385" s="84" t="b">
        <v>0</v>
      </c>
      <c r="L385" s="84" t="b">
        <v>0</v>
      </c>
    </row>
    <row r="386" spans="1:12" ht="15">
      <c r="A386" s="84" t="s">
        <v>2764</v>
      </c>
      <c r="B386" s="84" t="s">
        <v>2765</v>
      </c>
      <c r="C386" s="84">
        <v>2</v>
      </c>
      <c r="D386" s="123">
        <v>0.0012461000280903516</v>
      </c>
      <c r="E386" s="123">
        <v>3.1901915805753016</v>
      </c>
      <c r="F386" s="84" t="s">
        <v>2903</v>
      </c>
      <c r="G386" s="84" t="b">
        <v>0</v>
      </c>
      <c r="H386" s="84" t="b">
        <v>0</v>
      </c>
      <c r="I386" s="84" t="b">
        <v>0</v>
      </c>
      <c r="J386" s="84" t="b">
        <v>0</v>
      </c>
      <c r="K386" s="84" t="b">
        <v>0</v>
      </c>
      <c r="L386" s="84" t="b">
        <v>0</v>
      </c>
    </row>
    <row r="387" spans="1:12" ht="15">
      <c r="A387" s="84" t="s">
        <v>2765</v>
      </c>
      <c r="B387" s="84" t="s">
        <v>2766</v>
      </c>
      <c r="C387" s="84">
        <v>2</v>
      </c>
      <c r="D387" s="123">
        <v>0.0012461000280903516</v>
      </c>
      <c r="E387" s="123">
        <v>3.1901915805753016</v>
      </c>
      <c r="F387" s="84" t="s">
        <v>2903</v>
      </c>
      <c r="G387" s="84" t="b">
        <v>0</v>
      </c>
      <c r="H387" s="84" t="b">
        <v>0</v>
      </c>
      <c r="I387" s="84" t="b">
        <v>0</v>
      </c>
      <c r="J387" s="84" t="b">
        <v>0</v>
      </c>
      <c r="K387" s="84" t="b">
        <v>0</v>
      </c>
      <c r="L387" s="84" t="b">
        <v>0</v>
      </c>
    </row>
    <row r="388" spans="1:12" ht="15">
      <c r="A388" s="84" t="s">
        <v>2766</v>
      </c>
      <c r="B388" s="84" t="s">
        <v>2767</v>
      </c>
      <c r="C388" s="84">
        <v>2</v>
      </c>
      <c r="D388" s="123">
        <v>0.0012461000280903516</v>
      </c>
      <c r="E388" s="123">
        <v>3.1901915805753016</v>
      </c>
      <c r="F388" s="84" t="s">
        <v>2903</v>
      </c>
      <c r="G388" s="84" t="b">
        <v>0</v>
      </c>
      <c r="H388" s="84" t="b">
        <v>0</v>
      </c>
      <c r="I388" s="84" t="b">
        <v>0</v>
      </c>
      <c r="J388" s="84" t="b">
        <v>0</v>
      </c>
      <c r="K388" s="84" t="b">
        <v>0</v>
      </c>
      <c r="L388" s="84" t="b">
        <v>0</v>
      </c>
    </row>
    <row r="389" spans="1:12" ht="15">
      <c r="A389" s="84" t="s">
        <v>2767</v>
      </c>
      <c r="B389" s="84" t="s">
        <v>2768</v>
      </c>
      <c r="C389" s="84">
        <v>2</v>
      </c>
      <c r="D389" s="123">
        <v>0.0012461000280903516</v>
      </c>
      <c r="E389" s="123">
        <v>3.1901915805753016</v>
      </c>
      <c r="F389" s="84" t="s">
        <v>2903</v>
      </c>
      <c r="G389" s="84" t="b">
        <v>0</v>
      </c>
      <c r="H389" s="84" t="b">
        <v>0</v>
      </c>
      <c r="I389" s="84" t="b">
        <v>0</v>
      </c>
      <c r="J389" s="84" t="b">
        <v>0</v>
      </c>
      <c r="K389" s="84" t="b">
        <v>0</v>
      </c>
      <c r="L389" s="84" t="b">
        <v>0</v>
      </c>
    </row>
    <row r="390" spans="1:12" ht="15">
      <c r="A390" s="84" t="s">
        <v>2768</v>
      </c>
      <c r="B390" s="84" t="s">
        <v>2769</v>
      </c>
      <c r="C390" s="84">
        <v>2</v>
      </c>
      <c r="D390" s="123">
        <v>0.0012461000280903516</v>
      </c>
      <c r="E390" s="123">
        <v>3.1901915805753016</v>
      </c>
      <c r="F390" s="84" t="s">
        <v>2903</v>
      </c>
      <c r="G390" s="84" t="b">
        <v>0</v>
      </c>
      <c r="H390" s="84" t="b">
        <v>0</v>
      </c>
      <c r="I390" s="84" t="b">
        <v>0</v>
      </c>
      <c r="J390" s="84" t="b">
        <v>0</v>
      </c>
      <c r="K390" s="84" t="b">
        <v>0</v>
      </c>
      <c r="L390" s="84" t="b">
        <v>0</v>
      </c>
    </row>
    <row r="391" spans="1:12" ht="15">
      <c r="A391" s="84" t="s">
        <v>2769</v>
      </c>
      <c r="B391" s="84" t="s">
        <v>2250</v>
      </c>
      <c r="C391" s="84">
        <v>2</v>
      </c>
      <c r="D391" s="123">
        <v>0.0012461000280903516</v>
      </c>
      <c r="E391" s="123">
        <v>1.260772654861009</v>
      </c>
      <c r="F391" s="84" t="s">
        <v>2903</v>
      </c>
      <c r="G391" s="84" t="b">
        <v>0</v>
      </c>
      <c r="H391" s="84" t="b">
        <v>0</v>
      </c>
      <c r="I391" s="84" t="b">
        <v>0</v>
      </c>
      <c r="J391" s="84" t="b">
        <v>0</v>
      </c>
      <c r="K391" s="84" t="b">
        <v>0</v>
      </c>
      <c r="L391" s="84" t="b">
        <v>0</v>
      </c>
    </row>
    <row r="392" spans="1:12" ht="15">
      <c r="A392" s="84" t="s">
        <v>2250</v>
      </c>
      <c r="B392" s="84" t="s">
        <v>2250</v>
      </c>
      <c r="C392" s="84">
        <v>2</v>
      </c>
      <c r="D392" s="123">
        <v>0.0012461000280903516</v>
      </c>
      <c r="E392" s="123">
        <v>-0.3520112018587264</v>
      </c>
      <c r="F392" s="84" t="s">
        <v>2903</v>
      </c>
      <c r="G392" s="84" t="b">
        <v>0</v>
      </c>
      <c r="H392" s="84" t="b">
        <v>0</v>
      </c>
      <c r="I392" s="84" t="b">
        <v>0</v>
      </c>
      <c r="J392" s="84" t="b">
        <v>0</v>
      </c>
      <c r="K392" s="84" t="b">
        <v>0</v>
      </c>
      <c r="L392" s="84" t="b">
        <v>0</v>
      </c>
    </row>
    <row r="393" spans="1:12" ht="15">
      <c r="A393" s="84" t="s">
        <v>2259</v>
      </c>
      <c r="B393" s="84" t="s">
        <v>2632</v>
      </c>
      <c r="C393" s="84">
        <v>2</v>
      </c>
      <c r="D393" s="123">
        <v>0.0012461000280903516</v>
      </c>
      <c r="E393" s="123">
        <v>1.6918810267857014</v>
      </c>
      <c r="F393" s="84" t="s">
        <v>2903</v>
      </c>
      <c r="G393" s="84" t="b">
        <v>0</v>
      </c>
      <c r="H393" s="84" t="b">
        <v>0</v>
      </c>
      <c r="I393" s="84" t="b">
        <v>0</v>
      </c>
      <c r="J393" s="84" t="b">
        <v>0</v>
      </c>
      <c r="K393" s="84" t="b">
        <v>0</v>
      </c>
      <c r="L393" s="84" t="b">
        <v>0</v>
      </c>
    </row>
    <row r="394" spans="1:12" ht="15">
      <c r="A394" s="84" t="s">
        <v>2632</v>
      </c>
      <c r="B394" s="84" t="s">
        <v>2669</v>
      </c>
      <c r="C394" s="84">
        <v>2</v>
      </c>
      <c r="D394" s="123">
        <v>0.0012461000280903516</v>
      </c>
      <c r="E394" s="123">
        <v>2.412040330191658</v>
      </c>
      <c r="F394" s="84" t="s">
        <v>2903</v>
      </c>
      <c r="G394" s="84" t="b">
        <v>0</v>
      </c>
      <c r="H394" s="84" t="b">
        <v>0</v>
      </c>
      <c r="I394" s="84" t="b">
        <v>0</v>
      </c>
      <c r="J394" s="84" t="b">
        <v>0</v>
      </c>
      <c r="K394" s="84" t="b">
        <v>0</v>
      </c>
      <c r="L394" s="84" t="b">
        <v>0</v>
      </c>
    </row>
    <row r="395" spans="1:12" ht="15">
      <c r="A395" s="84" t="s">
        <v>2669</v>
      </c>
      <c r="B395" s="84" t="s">
        <v>2770</v>
      </c>
      <c r="C395" s="84">
        <v>2</v>
      </c>
      <c r="D395" s="123">
        <v>0.0012461000280903516</v>
      </c>
      <c r="E395" s="123">
        <v>2.889161584911321</v>
      </c>
      <c r="F395" s="84" t="s">
        <v>2903</v>
      </c>
      <c r="G395" s="84" t="b">
        <v>0</v>
      </c>
      <c r="H395" s="84" t="b">
        <v>0</v>
      </c>
      <c r="I395" s="84" t="b">
        <v>0</v>
      </c>
      <c r="J395" s="84" t="b">
        <v>0</v>
      </c>
      <c r="K395" s="84" t="b">
        <v>0</v>
      </c>
      <c r="L395" s="84" t="b">
        <v>0</v>
      </c>
    </row>
    <row r="396" spans="1:12" ht="15">
      <c r="A396" s="84" t="s">
        <v>2770</v>
      </c>
      <c r="B396" s="84" t="s">
        <v>2258</v>
      </c>
      <c r="C396" s="84">
        <v>2</v>
      </c>
      <c r="D396" s="123">
        <v>0.0012461000280903516</v>
      </c>
      <c r="E396" s="123">
        <v>2.0598578120802955</v>
      </c>
      <c r="F396" s="84" t="s">
        <v>2903</v>
      </c>
      <c r="G396" s="84" t="b">
        <v>0</v>
      </c>
      <c r="H396" s="84" t="b">
        <v>0</v>
      </c>
      <c r="I396" s="84" t="b">
        <v>0</v>
      </c>
      <c r="J396" s="84" t="b">
        <v>0</v>
      </c>
      <c r="K396" s="84" t="b">
        <v>0</v>
      </c>
      <c r="L396" s="84" t="b">
        <v>0</v>
      </c>
    </row>
    <row r="397" spans="1:12" ht="15">
      <c r="A397" s="84" t="s">
        <v>2258</v>
      </c>
      <c r="B397" s="84" t="s">
        <v>2771</v>
      </c>
      <c r="C397" s="84">
        <v>2</v>
      </c>
      <c r="D397" s="123">
        <v>0.0012461000280903516</v>
      </c>
      <c r="E397" s="123">
        <v>2.169002281505364</v>
      </c>
      <c r="F397" s="84" t="s">
        <v>2903</v>
      </c>
      <c r="G397" s="84" t="b">
        <v>0</v>
      </c>
      <c r="H397" s="84" t="b">
        <v>0</v>
      </c>
      <c r="I397" s="84" t="b">
        <v>0</v>
      </c>
      <c r="J397" s="84" t="b">
        <v>0</v>
      </c>
      <c r="K397" s="84" t="b">
        <v>0</v>
      </c>
      <c r="L397" s="84" t="b">
        <v>0</v>
      </c>
    </row>
    <row r="398" spans="1:12" ht="15">
      <c r="A398" s="84" t="s">
        <v>2771</v>
      </c>
      <c r="B398" s="84" t="s">
        <v>2772</v>
      </c>
      <c r="C398" s="84">
        <v>2</v>
      </c>
      <c r="D398" s="123">
        <v>0.0012461000280903516</v>
      </c>
      <c r="E398" s="123">
        <v>3.1901915805753016</v>
      </c>
      <c r="F398" s="84" t="s">
        <v>2903</v>
      </c>
      <c r="G398" s="84" t="b">
        <v>0</v>
      </c>
      <c r="H398" s="84" t="b">
        <v>0</v>
      </c>
      <c r="I398" s="84" t="b">
        <v>0</v>
      </c>
      <c r="J398" s="84" t="b">
        <v>0</v>
      </c>
      <c r="K398" s="84" t="b">
        <v>0</v>
      </c>
      <c r="L398" s="84" t="b">
        <v>0</v>
      </c>
    </row>
    <row r="399" spans="1:12" ht="15">
      <c r="A399" s="84" t="s">
        <v>2772</v>
      </c>
      <c r="B399" s="84" t="s">
        <v>2669</v>
      </c>
      <c r="C399" s="84">
        <v>2</v>
      </c>
      <c r="D399" s="123">
        <v>0.0012461000280903516</v>
      </c>
      <c r="E399" s="123">
        <v>2.889161584911321</v>
      </c>
      <c r="F399" s="84" t="s">
        <v>2903</v>
      </c>
      <c r="G399" s="84" t="b">
        <v>0</v>
      </c>
      <c r="H399" s="84" t="b">
        <v>0</v>
      </c>
      <c r="I399" s="84" t="b">
        <v>0</v>
      </c>
      <c r="J399" s="84" t="b">
        <v>0</v>
      </c>
      <c r="K399" s="84" t="b">
        <v>0</v>
      </c>
      <c r="L399" s="84" t="b">
        <v>0</v>
      </c>
    </row>
    <row r="400" spans="1:12" ht="15">
      <c r="A400" s="84" t="s">
        <v>2669</v>
      </c>
      <c r="B400" s="84" t="s">
        <v>2660</v>
      </c>
      <c r="C400" s="84">
        <v>2</v>
      </c>
      <c r="D400" s="123">
        <v>0.0012461000280903516</v>
      </c>
      <c r="E400" s="123">
        <v>2.5881315892473395</v>
      </c>
      <c r="F400" s="84" t="s">
        <v>2903</v>
      </c>
      <c r="G400" s="84" t="b">
        <v>0</v>
      </c>
      <c r="H400" s="84" t="b">
        <v>0</v>
      </c>
      <c r="I400" s="84" t="b">
        <v>0</v>
      </c>
      <c r="J400" s="84" t="b">
        <v>0</v>
      </c>
      <c r="K400" s="84" t="b">
        <v>0</v>
      </c>
      <c r="L400" s="84" t="b">
        <v>0</v>
      </c>
    </row>
    <row r="401" spans="1:12" ht="15">
      <c r="A401" s="84" t="s">
        <v>2660</v>
      </c>
      <c r="B401" s="84" t="s">
        <v>2670</v>
      </c>
      <c r="C401" s="84">
        <v>2</v>
      </c>
      <c r="D401" s="123">
        <v>0.0012461000280903516</v>
      </c>
      <c r="E401" s="123">
        <v>2.5881315892473395</v>
      </c>
      <c r="F401" s="84" t="s">
        <v>2903</v>
      </c>
      <c r="G401" s="84" t="b">
        <v>0</v>
      </c>
      <c r="H401" s="84" t="b">
        <v>0</v>
      </c>
      <c r="I401" s="84" t="b">
        <v>0</v>
      </c>
      <c r="J401" s="84" t="b">
        <v>0</v>
      </c>
      <c r="K401" s="84" t="b">
        <v>0</v>
      </c>
      <c r="L401" s="84" t="b">
        <v>0</v>
      </c>
    </row>
    <row r="402" spans="1:12" ht="15">
      <c r="A402" s="84" t="s">
        <v>2670</v>
      </c>
      <c r="B402" s="84" t="s">
        <v>2773</v>
      </c>
      <c r="C402" s="84">
        <v>2</v>
      </c>
      <c r="D402" s="123">
        <v>0.0012461000280903516</v>
      </c>
      <c r="E402" s="123">
        <v>2.889161584911321</v>
      </c>
      <c r="F402" s="84" t="s">
        <v>2903</v>
      </c>
      <c r="G402" s="84" t="b">
        <v>0</v>
      </c>
      <c r="H402" s="84" t="b">
        <v>0</v>
      </c>
      <c r="I402" s="84" t="b">
        <v>0</v>
      </c>
      <c r="J402" s="84" t="b">
        <v>0</v>
      </c>
      <c r="K402" s="84" t="b">
        <v>0</v>
      </c>
      <c r="L402" s="84" t="b">
        <v>0</v>
      </c>
    </row>
    <row r="403" spans="1:12" ht="15">
      <c r="A403" s="84" t="s">
        <v>2773</v>
      </c>
      <c r="B403" s="84" t="s">
        <v>2217</v>
      </c>
      <c r="C403" s="84">
        <v>2</v>
      </c>
      <c r="D403" s="123">
        <v>0.0012461000280903516</v>
      </c>
      <c r="E403" s="123">
        <v>2.5881315892473395</v>
      </c>
      <c r="F403" s="84" t="s">
        <v>2903</v>
      </c>
      <c r="G403" s="84" t="b">
        <v>0</v>
      </c>
      <c r="H403" s="84" t="b">
        <v>0</v>
      </c>
      <c r="I403" s="84" t="b">
        <v>0</v>
      </c>
      <c r="J403" s="84" t="b">
        <v>0</v>
      </c>
      <c r="K403" s="84" t="b">
        <v>0</v>
      </c>
      <c r="L403" s="84" t="b">
        <v>0</v>
      </c>
    </row>
    <row r="404" spans="1:12" ht="15">
      <c r="A404" s="84" t="s">
        <v>2217</v>
      </c>
      <c r="B404" s="84" t="s">
        <v>2671</v>
      </c>
      <c r="C404" s="84">
        <v>2</v>
      </c>
      <c r="D404" s="123">
        <v>0.0012461000280903516</v>
      </c>
      <c r="E404" s="123">
        <v>2.2871015935833583</v>
      </c>
      <c r="F404" s="84" t="s">
        <v>2903</v>
      </c>
      <c r="G404" s="84" t="b">
        <v>0</v>
      </c>
      <c r="H404" s="84" t="b">
        <v>0</v>
      </c>
      <c r="I404" s="84" t="b">
        <v>0</v>
      </c>
      <c r="J404" s="84" t="b">
        <v>0</v>
      </c>
      <c r="K404" s="84" t="b">
        <v>0</v>
      </c>
      <c r="L404" s="84" t="b">
        <v>0</v>
      </c>
    </row>
    <row r="405" spans="1:12" ht="15">
      <c r="A405" s="84" t="s">
        <v>2671</v>
      </c>
      <c r="B405" s="84" t="s">
        <v>2774</v>
      </c>
      <c r="C405" s="84">
        <v>2</v>
      </c>
      <c r="D405" s="123">
        <v>0.0012461000280903516</v>
      </c>
      <c r="E405" s="123">
        <v>2.889161584911321</v>
      </c>
      <c r="F405" s="84" t="s">
        <v>2903</v>
      </c>
      <c r="G405" s="84" t="b">
        <v>0</v>
      </c>
      <c r="H405" s="84" t="b">
        <v>0</v>
      </c>
      <c r="I405" s="84" t="b">
        <v>0</v>
      </c>
      <c r="J405" s="84" t="b">
        <v>0</v>
      </c>
      <c r="K405" s="84" t="b">
        <v>0</v>
      </c>
      <c r="L405" s="84" t="b">
        <v>0</v>
      </c>
    </row>
    <row r="406" spans="1:12" ht="15">
      <c r="A406" s="84" t="s">
        <v>2774</v>
      </c>
      <c r="B406" s="84" t="s">
        <v>2585</v>
      </c>
      <c r="C406" s="84">
        <v>2</v>
      </c>
      <c r="D406" s="123">
        <v>0.0012461000280903516</v>
      </c>
      <c r="E406" s="123">
        <v>2.412040330191658</v>
      </c>
      <c r="F406" s="84" t="s">
        <v>2903</v>
      </c>
      <c r="G406" s="84" t="b">
        <v>0</v>
      </c>
      <c r="H406" s="84" t="b">
        <v>0</v>
      </c>
      <c r="I406" s="84" t="b">
        <v>0</v>
      </c>
      <c r="J406" s="84" t="b">
        <v>0</v>
      </c>
      <c r="K406" s="84" t="b">
        <v>0</v>
      </c>
      <c r="L406" s="84" t="b">
        <v>0</v>
      </c>
    </row>
    <row r="407" spans="1:12" ht="15">
      <c r="A407" s="84" t="s">
        <v>2585</v>
      </c>
      <c r="B407" s="84" t="s">
        <v>2581</v>
      </c>
      <c r="C407" s="84">
        <v>2</v>
      </c>
      <c r="D407" s="123">
        <v>0.0012461000280903516</v>
      </c>
      <c r="E407" s="123">
        <v>1.6369155344382025</v>
      </c>
      <c r="F407" s="84" t="s">
        <v>2903</v>
      </c>
      <c r="G407" s="84" t="b">
        <v>0</v>
      </c>
      <c r="H407" s="84" t="b">
        <v>0</v>
      </c>
      <c r="I407" s="84" t="b">
        <v>0</v>
      </c>
      <c r="J407" s="84" t="b">
        <v>0</v>
      </c>
      <c r="K407" s="84" t="b">
        <v>0</v>
      </c>
      <c r="L407" s="84" t="b">
        <v>0</v>
      </c>
    </row>
    <row r="408" spans="1:12" ht="15">
      <c r="A408" s="84" t="s">
        <v>2250</v>
      </c>
      <c r="B408" s="84" t="s">
        <v>323</v>
      </c>
      <c r="C408" s="84">
        <v>2</v>
      </c>
      <c r="D408" s="123">
        <v>0.0012461000280903516</v>
      </c>
      <c r="E408" s="123">
        <v>1.5774077238555664</v>
      </c>
      <c r="F408" s="84" t="s">
        <v>2903</v>
      </c>
      <c r="G408" s="84" t="b">
        <v>0</v>
      </c>
      <c r="H408" s="84" t="b">
        <v>0</v>
      </c>
      <c r="I408" s="84" t="b">
        <v>0</v>
      </c>
      <c r="J408" s="84" t="b">
        <v>0</v>
      </c>
      <c r="K408" s="84" t="b">
        <v>0</v>
      </c>
      <c r="L408" s="84" t="b">
        <v>0</v>
      </c>
    </row>
    <row r="409" spans="1:12" ht="15">
      <c r="A409" s="84" t="s">
        <v>2775</v>
      </c>
      <c r="B409" s="84" t="s">
        <v>2263</v>
      </c>
      <c r="C409" s="84">
        <v>2</v>
      </c>
      <c r="D409" s="123">
        <v>0.0012461000280903516</v>
      </c>
      <c r="E409" s="123">
        <v>2.076248228268465</v>
      </c>
      <c r="F409" s="84" t="s">
        <v>2903</v>
      </c>
      <c r="G409" s="84" t="b">
        <v>0</v>
      </c>
      <c r="H409" s="84" t="b">
        <v>0</v>
      </c>
      <c r="I409" s="84" t="b">
        <v>0</v>
      </c>
      <c r="J409" s="84" t="b">
        <v>0</v>
      </c>
      <c r="K409" s="84" t="b">
        <v>0</v>
      </c>
      <c r="L409" s="84" t="b">
        <v>0</v>
      </c>
    </row>
    <row r="410" spans="1:12" ht="15">
      <c r="A410" s="84" t="s">
        <v>2672</v>
      </c>
      <c r="B410" s="84" t="s">
        <v>2250</v>
      </c>
      <c r="C410" s="84">
        <v>2</v>
      </c>
      <c r="D410" s="123">
        <v>0.0012461000280903516</v>
      </c>
      <c r="E410" s="123">
        <v>0.9597426591970278</v>
      </c>
      <c r="F410" s="84" t="s">
        <v>2903</v>
      </c>
      <c r="G410" s="84" t="b">
        <v>0</v>
      </c>
      <c r="H410" s="84" t="b">
        <v>0</v>
      </c>
      <c r="I410" s="84" t="b">
        <v>0</v>
      </c>
      <c r="J410" s="84" t="b">
        <v>0</v>
      </c>
      <c r="K410" s="84" t="b">
        <v>0</v>
      </c>
      <c r="L410" s="84" t="b">
        <v>0</v>
      </c>
    </row>
    <row r="411" spans="1:12" ht="15">
      <c r="A411" s="84" t="s">
        <v>2250</v>
      </c>
      <c r="B411" s="84" t="s">
        <v>317</v>
      </c>
      <c r="C411" s="84">
        <v>2</v>
      </c>
      <c r="D411" s="123">
        <v>0.0012461000280903516</v>
      </c>
      <c r="E411" s="123">
        <v>1.5774077238555664</v>
      </c>
      <c r="F411" s="84" t="s">
        <v>2903</v>
      </c>
      <c r="G411" s="84" t="b">
        <v>0</v>
      </c>
      <c r="H411" s="84" t="b">
        <v>0</v>
      </c>
      <c r="I411" s="84" t="b">
        <v>0</v>
      </c>
      <c r="J411" s="84" t="b">
        <v>0</v>
      </c>
      <c r="K411" s="84" t="b">
        <v>0</v>
      </c>
      <c r="L411" s="84" t="b">
        <v>0</v>
      </c>
    </row>
    <row r="412" spans="1:12" ht="15">
      <c r="A412" s="84" t="s">
        <v>317</v>
      </c>
      <c r="B412" s="84" t="s">
        <v>316</v>
      </c>
      <c r="C412" s="84">
        <v>2</v>
      </c>
      <c r="D412" s="123">
        <v>0.0012461000280903516</v>
      </c>
      <c r="E412" s="123">
        <v>3.1901915805753016</v>
      </c>
      <c r="F412" s="84" t="s">
        <v>2903</v>
      </c>
      <c r="G412" s="84" t="b">
        <v>0</v>
      </c>
      <c r="H412" s="84" t="b">
        <v>0</v>
      </c>
      <c r="I412" s="84" t="b">
        <v>0</v>
      </c>
      <c r="J412" s="84" t="b">
        <v>0</v>
      </c>
      <c r="K412" s="84" t="b">
        <v>0</v>
      </c>
      <c r="L412" s="84" t="b">
        <v>0</v>
      </c>
    </row>
    <row r="413" spans="1:12" ht="15">
      <c r="A413" s="84" t="s">
        <v>316</v>
      </c>
      <c r="B413" s="84" t="s">
        <v>265</v>
      </c>
      <c r="C413" s="84">
        <v>2</v>
      </c>
      <c r="D413" s="123">
        <v>0.0012461000280903516</v>
      </c>
      <c r="E413" s="123">
        <v>2.7130703258556395</v>
      </c>
      <c r="F413" s="84" t="s">
        <v>2903</v>
      </c>
      <c r="G413" s="84" t="b">
        <v>0</v>
      </c>
      <c r="H413" s="84" t="b">
        <v>0</v>
      </c>
      <c r="I413" s="84" t="b">
        <v>0</v>
      </c>
      <c r="J413" s="84" t="b">
        <v>0</v>
      </c>
      <c r="K413" s="84" t="b">
        <v>0</v>
      </c>
      <c r="L413" s="84" t="b">
        <v>0</v>
      </c>
    </row>
    <row r="414" spans="1:12" ht="15">
      <c r="A414" s="84" t="s">
        <v>2668</v>
      </c>
      <c r="B414" s="84" t="s">
        <v>2618</v>
      </c>
      <c r="C414" s="84">
        <v>2</v>
      </c>
      <c r="D414" s="123">
        <v>0.0012461000280903516</v>
      </c>
      <c r="E414" s="123">
        <v>2.2871015935833583</v>
      </c>
      <c r="F414" s="84" t="s">
        <v>2903</v>
      </c>
      <c r="G414" s="84" t="b">
        <v>0</v>
      </c>
      <c r="H414" s="84" t="b">
        <v>0</v>
      </c>
      <c r="I414" s="84" t="b">
        <v>0</v>
      </c>
      <c r="J414" s="84" t="b">
        <v>0</v>
      </c>
      <c r="K414" s="84" t="b">
        <v>0</v>
      </c>
      <c r="L414" s="84" t="b">
        <v>0</v>
      </c>
    </row>
    <row r="415" spans="1:12" ht="15">
      <c r="A415" s="84" t="s">
        <v>2672</v>
      </c>
      <c r="B415" s="84" t="s">
        <v>2255</v>
      </c>
      <c r="C415" s="84">
        <v>2</v>
      </c>
      <c r="D415" s="123">
        <v>0.0012461000280903516</v>
      </c>
      <c r="E415" s="123">
        <v>1.6461235362250262</v>
      </c>
      <c r="F415" s="84" t="s">
        <v>2903</v>
      </c>
      <c r="G415" s="84" t="b">
        <v>0</v>
      </c>
      <c r="H415" s="84" t="b">
        <v>0</v>
      </c>
      <c r="I415" s="84" t="b">
        <v>0</v>
      </c>
      <c r="J415" s="84" t="b">
        <v>0</v>
      </c>
      <c r="K415" s="84" t="b">
        <v>0</v>
      </c>
      <c r="L415" s="84" t="b">
        <v>0</v>
      </c>
    </row>
    <row r="416" spans="1:12" ht="15">
      <c r="A416" s="84" t="s">
        <v>2634</v>
      </c>
      <c r="B416" s="84" t="s">
        <v>2250</v>
      </c>
      <c r="C416" s="84">
        <v>2</v>
      </c>
      <c r="D416" s="123">
        <v>0.0012461000280903516</v>
      </c>
      <c r="E416" s="123">
        <v>0.7836514001413466</v>
      </c>
      <c r="F416" s="84" t="s">
        <v>2903</v>
      </c>
      <c r="G416" s="84" t="b">
        <v>0</v>
      </c>
      <c r="H416" s="84" t="b">
        <v>0</v>
      </c>
      <c r="I416" s="84" t="b">
        <v>0</v>
      </c>
      <c r="J416" s="84" t="b">
        <v>0</v>
      </c>
      <c r="K416" s="84" t="b">
        <v>0</v>
      </c>
      <c r="L416" s="84" t="b">
        <v>0</v>
      </c>
    </row>
    <row r="417" spans="1:12" ht="15">
      <c r="A417" s="84" t="s">
        <v>2250</v>
      </c>
      <c r="B417" s="84" t="s">
        <v>265</v>
      </c>
      <c r="C417" s="84">
        <v>2</v>
      </c>
      <c r="D417" s="123">
        <v>0.0012461000280903516</v>
      </c>
      <c r="E417" s="123">
        <v>1.100286469135904</v>
      </c>
      <c r="F417" s="84" t="s">
        <v>2903</v>
      </c>
      <c r="G417" s="84" t="b">
        <v>0</v>
      </c>
      <c r="H417" s="84" t="b">
        <v>0</v>
      </c>
      <c r="I417" s="84" t="b">
        <v>0</v>
      </c>
      <c r="J417" s="84" t="b">
        <v>0</v>
      </c>
      <c r="K417" s="84" t="b">
        <v>0</v>
      </c>
      <c r="L417" s="84" t="b">
        <v>0</v>
      </c>
    </row>
    <row r="418" spans="1:12" ht="15">
      <c r="A418" s="84" t="s">
        <v>2777</v>
      </c>
      <c r="B418" s="84" t="s">
        <v>2778</v>
      </c>
      <c r="C418" s="84">
        <v>2</v>
      </c>
      <c r="D418" s="123">
        <v>0.0012461000280903516</v>
      </c>
      <c r="E418" s="123">
        <v>3.1901915805753016</v>
      </c>
      <c r="F418" s="84" t="s">
        <v>2903</v>
      </c>
      <c r="G418" s="84" t="b">
        <v>0</v>
      </c>
      <c r="H418" s="84" t="b">
        <v>0</v>
      </c>
      <c r="I418" s="84" t="b">
        <v>0</v>
      </c>
      <c r="J418" s="84" t="b">
        <v>0</v>
      </c>
      <c r="K418" s="84" t="b">
        <v>0</v>
      </c>
      <c r="L418" s="84" t="b">
        <v>0</v>
      </c>
    </row>
    <row r="419" spans="1:12" ht="15">
      <c r="A419" s="84" t="s">
        <v>2778</v>
      </c>
      <c r="B419" s="84" t="s">
        <v>2250</v>
      </c>
      <c r="C419" s="84">
        <v>2</v>
      </c>
      <c r="D419" s="123">
        <v>0.0012461000280903516</v>
      </c>
      <c r="E419" s="123">
        <v>1.260772654861009</v>
      </c>
      <c r="F419" s="84" t="s">
        <v>2903</v>
      </c>
      <c r="G419" s="84" t="b">
        <v>0</v>
      </c>
      <c r="H419" s="84" t="b">
        <v>0</v>
      </c>
      <c r="I419" s="84" t="b">
        <v>0</v>
      </c>
      <c r="J419" s="84" t="b">
        <v>0</v>
      </c>
      <c r="K419" s="84" t="b">
        <v>0</v>
      </c>
      <c r="L419" s="84" t="b">
        <v>0</v>
      </c>
    </row>
    <row r="420" spans="1:12" ht="15">
      <c r="A420" s="84" t="s">
        <v>2250</v>
      </c>
      <c r="B420" s="84" t="s">
        <v>2779</v>
      </c>
      <c r="C420" s="84">
        <v>2</v>
      </c>
      <c r="D420" s="123">
        <v>0.0012461000280903516</v>
      </c>
      <c r="E420" s="123">
        <v>1.5774077238555664</v>
      </c>
      <c r="F420" s="84" t="s">
        <v>2903</v>
      </c>
      <c r="G420" s="84" t="b">
        <v>0</v>
      </c>
      <c r="H420" s="84" t="b">
        <v>0</v>
      </c>
      <c r="I420" s="84" t="b">
        <v>0</v>
      </c>
      <c r="J420" s="84" t="b">
        <v>0</v>
      </c>
      <c r="K420" s="84" t="b">
        <v>0</v>
      </c>
      <c r="L420" s="84" t="b">
        <v>0</v>
      </c>
    </row>
    <row r="421" spans="1:12" ht="15">
      <c r="A421" s="84" t="s">
        <v>2779</v>
      </c>
      <c r="B421" s="84" t="s">
        <v>2562</v>
      </c>
      <c r="C421" s="84">
        <v>2</v>
      </c>
      <c r="D421" s="123">
        <v>0.0012461000280903516</v>
      </c>
      <c r="E421" s="123">
        <v>2.212467975286454</v>
      </c>
      <c r="F421" s="84" t="s">
        <v>2903</v>
      </c>
      <c r="G421" s="84" t="b">
        <v>0</v>
      </c>
      <c r="H421" s="84" t="b">
        <v>0</v>
      </c>
      <c r="I421" s="84" t="b">
        <v>0</v>
      </c>
      <c r="J421" s="84" t="b">
        <v>0</v>
      </c>
      <c r="K421" s="84" t="b">
        <v>0</v>
      </c>
      <c r="L421" s="84" t="b">
        <v>0</v>
      </c>
    </row>
    <row r="422" spans="1:12" ht="15">
      <c r="A422" s="84" t="s">
        <v>2289</v>
      </c>
      <c r="B422" s="84" t="s">
        <v>2571</v>
      </c>
      <c r="C422" s="84">
        <v>2</v>
      </c>
      <c r="D422" s="123">
        <v>0.0012461000280903516</v>
      </c>
      <c r="E422" s="123">
        <v>1.4120403301916582</v>
      </c>
      <c r="F422" s="84" t="s">
        <v>2903</v>
      </c>
      <c r="G422" s="84" t="b">
        <v>0</v>
      </c>
      <c r="H422" s="84" t="b">
        <v>0</v>
      </c>
      <c r="I422" s="84" t="b">
        <v>0</v>
      </c>
      <c r="J422" s="84" t="b">
        <v>0</v>
      </c>
      <c r="K422" s="84" t="b">
        <v>0</v>
      </c>
      <c r="L422" s="84" t="b">
        <v>0</v>
      </c>
    </row>
    <row r="423" spans="1:12" ht="15">
      <c r="A423" s="84" t="s">
        <v>2571</v>
      </c>
      <c r="B423" s="84" t="s">
        <v>2780</v>
      </c>
      <c r="C423" s="84">
        <v>2</v>
      </c>
      <c r="D423" s="123">
        <v>0.0012461000280903516</v>
      </c>
      <c r="E423" s="123">
        <v>2.315130317183602</v>
      </c>
      <c r="F423" s="84" t="s">
        <v>2903</v>
      </c>
      <c r="G423" s="84" t="b">
        <v>0</v>
      </c>
      <c r="H423" s="84" t="b">
        <v>0</v>
      </c>
      <c r="I423" s="84" t="b">
        <v>0</v>
      </c>
      <c r="J423" s="84" t="b">
        <v>0</v>
      </c>
      <c r="K423" s="84" t="b">
        <v>0</v>
      </c>
      <c r="L423" s="84" t="b">
        <v>0</v>
      </c>
    </row>
    <row r="424" spans="1:12" ht="15">
      <c r="A424" s="84" t="s">
        <v>2780</v>
      </c>
      <c r="B424" s="84" t="s">
        <v>2781</v>
      </c>
      <c r="C424" s="84">
        <v>2</v>
      </c>
      <c r="D424" s="123">
        <v>0.0012461000280903516</v>
      </c>
      <c r="E424" s="123">
        <v>3.1901915805753016</v>
      </c>
      <c r="F424" s="84" t="s">
        <v>2903</v>
      </c>
      <c r="G424" s="84" t="b">
        <v>0</v>
      </c>
      <c r="H424" s="84" t="b">
        <v>0</v>
      </c>
      <c r="I424" s="84" t="b">
        <v>0</v>
      </c>
      <c r="J424" s="84" t="b">
        <v>0</v>
      </c>
      <c r="K424" s="84" t="b">
        <v>0</v>
      </c>
      <c r="L424" s="84" t="b">
        <v>0</v>
      </c>
    </row>
    <row r="425" spans="1:12" ht="15">
      <c r="A425" s="84" t="s">
        <v>2781</v>
      </c>
      <c r="B425" s="84" t="s">
        <v>2782</v>
      </c>
      <c r="C425" s="84">
        <v>2</v>
      </c>
      <c r="D425" s="123">
        <v>0.0012461000280903516</v>
      </c>
      <c r="E425" s="123">
        <v>3.1901915805753016</v>
      </c>
      <c r="F425" s="84" t="s">
        <v>2903</v>
      </c>
      <c r="G425" s="84" t="b">
        <v>0</v>
      </c>
      <c r="H425" s="84" t="b">
        <v>0</v>
      </c>
      <c r="I425" s="84" t="b">
        <v>0</v>
      </c>
      <c r="J425" s="84" t="b">
        <v>0</v>
      </c>
      <c r="K425" s="84" t="b">
        <v>0</v>
      </c>
      <c r="L425" s="84" t="b">
        <v>0</v>
      </c>
    </row>
    <row r="426" spans="1:12" ht="15">
      <c r="A426" s="84" t="s">
        <v>2783</v>
      </c>
      <c r="B426" s="84" t="s">
        <v>2784</v>
      </c>
      <c r="C426" s="84">
        <v>2</v>
      </c>
      <c r="D426" s="123">
        <v>0.0012461000280903516</v>
      </c>
      <c r="E426" s="123">
        <v>3.1901915805753016</v>
      </c>
      <c r="F426" s="84" t="s">
        <v>2903</v>
      </c>
      <c r="G426" s="84" t="b">
        <v>0</v>
      </c>
      <c r="H426" s="84" t="b">
        <v>0</v>
      </c>
      <c r="I426" s="84" t="b">
        <v>0</v>
      </c>
      <c r="J426" s="84" t="b">
        <v>0</v>
      </c>
      <c r="K426" s="84" t="b">
        <v>0</v>
      </c>
      <c r="L426" s="84" t="b">
        <v>0</v>
      </c>
    </row>
    <row r="427" spans="1:12" ht="15">
      <c r="A427" s="84" t="s">
        <v>2784</v>
      </c>
      <c r="B427" s="84" t="s">
        <v>2218</v>
      </c>
      <c r="C427" s="84">
        <v>2</v>
      </c>
      <c r="D427" s="123">
        <v>0.0012461000280903516</v>
      </c>
      <c r="E427" s="123">
        <v>3.1901915805753016</v>
      </c>
      <c r="F427" s="84" t="s">
        <v>2903</v>
      </c>
      <c r="G427" s="84" t="b">
        <v>0</v>
      </c>
      <c r="H427" s="84" t="b">
        <v>0</v>
      </c>
      <c r="I427" s="84" t="b">
        <v>0</v>
      </c>
      <c r="J427" s="84" t="b">
        <v>0</v>
      </c>
      <c r="K427" s="84" t="b">
        <v>0</v>
      </c>
      <c r="L427" s="84" t="b">
        <v>0</v>
      </c>
    </row>
    <row r="428" spans="1:12" ht="15">
      <c r="A428" s="84" t="s">
        <v>2218</v>
      </c>
      <c r="B428" s="84" t="s">
        <v>2785</v>
      </c>
      <c r="C428" s="84">
        <v>2</v>
      </c>
      <c r="D428" s="123">
        <v>0.0012461000280903516</v>
      </c>
      <c r="E428" s="123">
        <v>3.0141003215196207</v>
      </c>
      <c r="F428" s="84" t="s">
        <v>2903</v>
      </c>
      <c r="G428" s="84" t="b">
        <v>0</v>
      </c>
      <c r="H428" s="84" t="b">
        <v>0</v>
      </c>
      <c r="I428" s="84" t="b">
        <v>0</v>
      </c>
      <c r="J428" s="84" t="b">
        <v>0</v>
      </c>
      <c r="K428" s="84" t="b">
        <v>0</v>
      </c>
      <c r="L428" s="84" t="b">
        <v>0</v>
      </c>
    </row>
    <row r="429" spans="1:12" ht="15">
      <c r="A429" s="84" t="s">
        <v>2785</v>
      </c>
      <c r="B429" s="84" t="s">
        <v>2786</v>
      </c>
      <c r="C429" s="84">
        <v>2</v>
      </c>
      <c r="D429" s="123">
        <v>0.0012461000280903516</v>
      </c>
      <c r="E429" s="123">
        <v>3.1901915805753016</v>
      </c>
      <c r="F429" s="84" t="s">
        <v>2903</v>
      </c>
      <c r="G429" s="84" t="b">
        <v>0</v>
      </c>
      <c r="H429" s="84" t="b">
        <v>0</v>
      </c>
      <c r="I429" s="84" t="b">
        <v>0</v>
      </c>
      <c r="J429" s="84" t="b">
        <v>0</v>
      </c>
      <c r="K429" s="84" t="b">
        <v>0</v>
      </c>
      <c r="L429" s="84" t="b">
        <v>0</v>
      </c>
    </row>
    <row r="430" spans="1:12" ht="15">
      <c r="A430" s="84" t="s">
        <v>2786</v>
      </c>
      <c r="B430" s="84" t="s">
        <v>2673</v>
      </c>
      <c r="C430" s="84">
        <v>2</v>
      </c>
      <c r="D430" s="123">
        <v>0.0012461000280903516</v>
      </c>
      <c r="E430" s="123">
        <v>2.889161584911321</v>
      </c>
      <c r="F430" s="84" t="s">
        <v>2903</v>
      </c>
      <c r="G430" s="84" t="b">
        <v>0</v>
      </c>
      <c r="H430" s="84" t="b">
        <v>0</v>
      </c>
      <c r="I430" s="84" t="b">
        <v>0</v>
      </c>
      <c r="J430" s="84" t="b">
        <v>0</v>
      </c>
      <c r="K430" s="84" t="b">
        <v>0</v>
      </c>
      <c r="L430" s="84" t="b">
        <v>0</v>
      </c>
    </row>
    <row r="431" spans="1:12" ht="15">
      <c r="A431" s="84" t="s">
        <v>2674</v>
      </c>
      <c r="B431" s="84" t="s">
        <v>2671</v>
      </c>
      <c r="C431" s="84">
        <v>2</v>
      </c>
      <c r="D431" s="123">
        <v>0.0012461000280903516</v>
      </c>
      <c r="E431" s="123">
        <v>2.5881315892473395</v>
      </c>
      <c r="F431" s="84" t="s">
        <v>2903</v>
      </c>
      <c r="G431" s="84" t="b">
        <v>0</v>
      </c>
      <c r="H431" s="84" t="b">
        <v>0</v>
      </c>
      <c r="I431" s="84" t="b">
        <v>0</v>
      </c>
      <c r="J431" s="84" t="b">
        <v>0</v>
      </c>
      <c r="K431" s="84" t="b">
        <v>0</v>
      </c>
      <c r="L431" s="84" t="b">
        <v>0</v>
      </c>
    </row>
    <row r="432" spans="1:12" ht="15">
      <c r="A432" s="84" t="s">
        <v>2671</v>
      </c>
      <c r="B432" s="84" t="s">
        <v>2787</v>
      </c>
      <c r="C432" s="84">
        <v>2</v>
      </c>
      <c r="D432" s="123">
        <v>0.0012461000280903516</v>
      </c>
      <c r="E432" s="123">
        <v>2.889161584911321</v>
      </c>
      <c r="F432" s="84" t="s">
        <v>2903</v>
      </c>
      <c r="G432" s="84" t="b">
        <v>0</v>
      </c>
      <c r="H432" s="84" t="b">
        <v>0</v>
      </c>
      <c r="I432" s="84" t="b">
        <v>0</v>
      </c>
      <c r="J432" s="84" t="b">
        <v>0</v>
      </c>
      <c r="K432" s="84" t="b">
        <v>0</v>
      </c>
      <c r="L432" s="84" t="b">
        <v>0</v>
      </c>
    </row>
    <row r="433" spans="1:12" ht="15">
      <c r="A433" s="84" t="s">
        <v>2787</v>
      </c>
      <c r="B433" s="84" t="s">
        <v>318</v>
      </c>
      <c r="C433" s="84">
        <v>2</v>
      </c>
      <c r="D433" s="123">
        <v>0.0012461000280903516</v>
      </c>
      <c r="E433" s="123">
        <v>3.1901915805753016</v>
      </c>
      <c r="F433" s="84" t="s">
        <v>2903</v>
      </c>
      <c r="G433" s="84" t="b">
        <v>0</v>
      </c>
      <c r="H433" s="84" t="b">
        <v>0</v>
      </c>
      <c r="I433" s="84" t="b">
        <v>0</v>
      </c>
      <c r="J433" s="84" t="b">
        <v>0</v>
      </c>
      <c r="K433" s="84" t="b">
        <v>0</v>
      </c>
      <c r="L433" s="84" t="b">
        <v>0</v>
      </c>
    </row>
    <row r="434" spans="1:12" ht="15">
      <c r="A434" s="84" t="s">
        <v>318</v>
      </c>
      <c r="B434" s="84" t="s">
        <v>2263</v>
      </c>
      <c r="C434" s="84">
        <v>2</v>
      </c>
      <c r="D434" s="123">
        <v>0.0012461000280903516</v>
      </c>
      <c r="E434" s="123">
        <v>2.076248228268465</v>
      </c>
      <c r="F434" s="84" t="s">
        <v>2903</v>
      </c>
      <c r="G434" s="84" t="b">
        <v>0</v>
      </c>
      <c r="H434" s="84" t="b">
        <v>0</v>
      </c>
      <c r="I434" s="84" t="b">
        <v>0</v>
      </c>
      <c r="J434" s="84" t="b">
        <v>0</v>
      </c>
      <c r="K434" s="84" t="b">
        <v>0</v>
      </c>
      <c r="L434" s="84" t="b">
        <v>0</v>
      </c>
    </row>
    <row r="435" spans="1:12" ht="15">
      <c r="A435" s="84" t="s">
        <v>2263</v>
      </c>
      <c r="B435" s="84" t="s">
        <v>2788</v>
      </c>
      <c r="C435" s="84">
        <v>2</v>
      </c>
      <c r="D435" s="123">
        <v>0.0012461000280903516</v>
      </c>
      <c r="E435" s="123">
        <v>2.076248228268465</v>
      </c>
      <c r="F435" s="84" t="s">
        <v>2903</v>
      </c>
      <c r="G435" s="84" t="b">
        <v>0</v>
      </c>
      <c r="H435" s="84" t="b">
        <v>0</v>
      </c>
      <c r="I435" s="84" t="b">
        <v>0</v>
      </c>
      <c r="J435" s="84" t="b">
        <v>0</v>
      </c>
      <c r="K435" s="84" t="b">
        <v>0</v>
      </c>
      <c r="L435" s="84" t="b">
        <v>0</v>
      </c>
    </row>
    <row r="436" spans="1:12" ht="15">
      <c r="A436" s="84" t="s">
        <v>2788</v>
      </c>
      <c r="B436" s="84" t="s">
        <v>2789</v>
      </c>
      <c r="C436" s="84">
        <v>2</v>
      </c>
      <c r="D436" s="123">
        <v>0.0012461000280903516</v>
      </c>
      <c r="E436" s="123">
        <v>3.1901915805753016</v>
      </c>
      <c r="F436" s="84" t="s">
        <v>2903</v>
      </c>
      <c r="G436" s="84" t="b">
        <v>0</v>
      </c>
      <c r="H436" s="84" t="b">
        <v>0</v>
      </c>
      <c r="I436" s="84" t="b">
        <v>0</v>
      </c>
      <c r="J436" s="84" t="b">
        <v>0</v>
      </c>
      <c r="K436" s="84" t="b">
        <v>0</v>
      </c>
      <c r="L436" s="84" t="b">
        <v>0</v>
      </c>
    </row>
    <row r="437" spans="1:12" ht="15">
      <c r="A437" s="84" t="s">
        <v>2789</v>
      </c>
      <c r="B437" s="84" t="s">
        <v>2790</v>
      </c>
      <c r="C437" s="84">
        <v>2</v>
      </c>
      <c r="D437" s="123">
        <v>0.0012461000280903516</v>
      </c>
      <c r="E437" s="123">
        <v>3.1901915805753016</v>
      </c>
      <c r="F437" s="84" t="s">
        <v>2903</v>
      </c>
      <c r="G437" s="84" t="b">
        <v>0</v>
      </c>
      <c r="H437" s="84" t="b">
        <v>0</v>
      </c>
      <c r="I437" s="84" t="b">
        <v>0</v>
      </c>
      <c r="J437" s="84" t="b">
        <v>0</v>
      </c>
      <c r="K437" s="84" t="b">
        <v>0</v>
      </c>
      <c r="L437" s="84" t="b">
        <v>0</v>
      </c>
    </row>
    <row r="438" spans="1:12" ht="15">
      <c r="A438" s="84" t="s">
        <v>2790</v>
      </c>
      <c r="B438" s="84" t="s">
        <v>2717</v>
      </c>
      <c r="C438" s="84">
        <v>2</v>
      </c>
      <c r="D438" s="123">
        <v>0.0012461000280903516</v>
      </c>
      <c r="E438" s="123">
        <v>3.0141003215196207</v>
      </c>
      <c r="F438" s="84" t="s">
        <v>2903</v>
      </c>
      <c r="G438" s="84" t="b">
        <v>0</v>
      </c>
      <c r="H438" s="84" t="b">
        <v>0</v>
      </c>
      <c r="I438" s="84" t="b">
        <v>0</v>
      </c>
      <c r="J438" s="84" t="b">
        <v>0</v>
      </c>
      <c r="K438" s="84" t="b">
        <v>0</v>
      </c>
      <c r="L438" s="84" t="b">
        <v>0</v>
      </c>
    </row>
    <row r="439" spans="1:12" ht="15">
      <c r="A439" s="84" t="s">
        <v>2717</v>
      </c>
      <c r="B439" s="84" t="s">
        <v>2251</v>
      </c>
      <c r="C439" s="84">
        <v>2</v>
      </c>
      <c r="D439" s="123">
        <v>0.0012461000280903516</v>
      </c>
      <c r="E439" s="123">
        <v>1.4518074570631458</v>
      </c>
      <c r="F439" s="84" t="s">
        <v>2903</v>
      </c>
      <c r="G439" s="84" t="b">
        <v>0</v>
      </c>
      <c r="H439" s="84" t="b">
        <v>0</v>
      </c>
      <c r="I439" s="84" t="b">
        <v>0</v>
      </c>
      <c r="J439" s="84" t="b">
        <v>0</v>
      </c>
      <c r="K439" s="84" t="b">
        <v>0</v>
      </c>
      <c r="L439" s="84" t="b">
        <v>0</v>
      </c>
    </row>
    <row r="440" spans="1:12" ht="15">
      <c r="A440" s="84" t="s">
        <v>2259</v>
      </c>
      <c r="B440" s="84" t="s">
        <v>2791</v>
      </c>
      <c r="C440" s="84">
        <v>2</v>
      </c>
      <c r="D440" s="123">
        <v>0.0012461000280903516</v>
      </c>
      <c r="E440" s="123">
        <v>2.169002281505364</v>
      </c>
      <c r="F440" s="84" t="s">
        <v>2903</v>
      </c>
      <c r="G440" s="84" t="b">
        <v>0</v>
      </c>
      <c r="H440" s="84" t="b">
        <v>0</v>
      </c>
      <c r="I440" s="84" t="b">
        <v>0</v>
      </c>
      <c r="J440" s="84" t="b">
        <v>0</v>
      </c>
      <c r="K440" s="84" t="b">
        <v>0</v>
      </c>
      <c r="L440" s="84" t="b">
        <v>0</v>
      </c>
    </row>
    <row r="441" spans="1:12" ht="15">
      <c r="A441" s="84" t="s">
        <v>2791</v>
      </c>
      <c r="B441" s="84" t="s">
        <v>2792</v>
      </c>
      <c r="C441" s="84">
        <v>2</v>
      </c>
      <c r="D441" s="123">
        <v>0.0012461000280903516</v>
      </c>
      <c r="E441" s="123">
        <v>3.1901915805753016</v>
      </c>
      <c r="F441" s="84" t="s">
        <v>2903</v>
      </c>
      <c r="G441" s="84" t="b">
        <v>0</v>
      </c>
      <c r="H441" s="84" t="b">
        <v>0</v>
      </c>
      <c r="I441" s="84" t="b">
        <v>0</v>
      </c>
      <c r="J441" s="84" t="b">
        <v>0</v>
      </c>
      <c r="K441" s="84" t="b">
        <v>0</v>
      </c>
      <c r="L441" s="84" t="b">
        <v>0</v>
      </c>
    </row>
    <row r="442" spans="1:12" ht="15">
      <c r="A442" s="84" t="s">
        <v>2792</v>
      </c>
      <c r="B442" s="84" t="s">
        <v>2793</v>
      </c>
      <c r="C442" s="84">
        <v>2</v>
      </c>
      <c r="D442" s="123">
        <v>0.0012461000280903516</v>
      </c>
      <c r="E442" s="123">
        <v>3.1901915805753016</v>
      </c>
      <c r="F442" s="84" t="s">
        <v>2903</v>
      </c>
      <c r="G442" s="84" t="b">
        <v>0</v>
      </c>
      <c r="H442" s="84" t="b">
        <v>0</v>
      </c>
      <c r="I442" s="84" t="b">
        <v>0</v>
      </c>
      <c r="J442" s="84" t="b">
        <v>0</v>
      </c>
      <c r="K442" s="84" t="b">
        <v>0</v>
      </c>
      <c r="L442" s="84" t="b">
        <v>0</v>
      </c>
    </row>
    <row r="443" spans="1:12" ht="15">
      <c r="A443" s="84" t="s">
        <v>2793</v>
      </c>
      <c r="B443" s="84" t="s">
        <v>2794</v>
      </c>
      <c r="C443" s="84">
        <v>2</v>
      </c>
      <c r="D443" s="123">
        <v>0.0012461000280903516</v>
      </c>
      <c r="E443" s="123">
        <v>3.1901915805753016</v>
      </c>
      <c r="F443" s="84" t="s">
        <v>2903</v>
      </c>
      <c r="G443" s="84" t="b">
        <v>0</v>
      </c>
      <c r="H443" s="84" t="b">
        <v>0</v>
      </c>
      <c r="I443" s="84" t="b">
        <v>0</v>
      </c>
      <c r="J443" s="84" t="b">
        <v>0</v>
      </c>
      <c r="K443" s="84" t="b">
        <v>0</v>
      </c>
      <c r="L443" s="84" t="b">
        <v>0</v>
      </c>
    </row>
    <row r="444" spans="1:12" ht="15">
      <c r="A444" s="84" t="s">
        <v>2794</v>
      </c>
      <c r="B444" s="84" t="s">
        <v>2250</v>
      </c>
      <c r="C444" s="84">
        <v>2</v>
      </c>
      <c r="D444" s="123">
        <v>0.0012461000280903516</v>
      </c>
      <c r="E444" s="123">
        <v>1.260772654861009</v>
      </c>
      <c r="F444" s="84" t="s">
        <v>2903</v>
      </c>
      <c r="G444" s="84" t="b">
        <v>0</v>
      </c>
      <c r="H444" s="84" t="b">
        <v>0</v>
      </c>
      <c r="I444" s="84" t="b">
        <v>0</v>
      </c>
      <c r="J444" s="84" t="b">
        <v>0</v>
      </c>
      <c r="K444" s="84" t="b">
        <v>0</v>
      </c>
      <c r="L444" s="84" t="b">
        <v>0</v>
      </c>
    </row>
    <row r="445" spans="1:12" ht="15">
      <c r="A445" s="84" t="s">
        <v>2250</v>
      </c>
      <c r="B445" s="84" t="s">
        <v>315</v>
      </c>
      <c r="C445" s="84">
        <v>2</v>
      </c>
      <c r="D445" s="123">
        <v>0.0012461000280903516</v>
      </c>
      <c r="E445" s="123">
        <v>1.5774077238555664</v>
      </c>
      <c r="F445" s="84" t="s">
        <v>2903</v>
      </c>
      <c r="G445" s="84" t="b">
        <v>0</v>
      </c>
      <c r="H445" s="84" t="b">
        <v>0</v>
      </c>
      <c r="I445" s="84" t="b">
        <v>0</v>
      </c>
      <c r="J445" s="84" t="b">
        <v>0</v>
      </c>
      <c r="K445" s="84" t="b">
        <v>0</v>
      </c>
      <c r="L445" s="84" t="b">
        <v>0</v>
      </c>
    </row>
    <row r="446" spans="1:12" ht="15">
      <c r="A446" s="84" t="s">
        <v>2675</v>
      </c>
      <c r="B446" s="84" t="s">
        <v>2594</v>
      </c>
      <c r="C446" s="84">
        <v>2</v>
      </c>
      <c r="D446" s="123">
        <v>0.0012461000280903516</v>
      </c>
      <c r="E446" s="123">
        <v>2.235949071135977</v>
      </c>
      <c r="F446" s="84" t="s">
        <v>2903</v>
      </c>
      <c r="G446" s="84" t="b">
        <v>0</v>
      </c>
      <c r="H446" s="84" t="b">
        <v>0</v>
      </c>
      <c r="I446" s="84" t="b">
        <v>0</v>
      </c>
      <c r="J446" s="84" t="b">
        <v>0</v>
      </c>
      <c r="K446" s="84" t="b">
        <v>0</v>
      </c>
      <c r="L446" s="84" t="b">
        <v>0</v>
      </c>
    </row>
    <row r="447" spans="1:12" ht="15">
      <c r="A447" s="84" t="s">
        <v>2594</v>
      </c>
      <c r="B447" s="84" t="s">
        <v>2572</v>
      </c>
      <c r="C447" s="84">
        <v>2</v>
      </c>
      <c r="D447" s="123">
        <v>0.0012461000280903516</v>
      </c>
      <c r="E447" s="123">
        <v>1.616160312847583</v>
      </c>
      <c r="F447" s="84" t="s">
        <v>2903</v>
      </c>
      <c r="G447" s="84" t="b">
        <v>0</v>
      </c>
      <c r="H447" s="84" t="b">
        <v>0</v>
      </c>
      <c r="I447" s="84" t="b">
        <v>0</v>
      </c>
      <c r="J447" s="84" t="b">
        <v>0</v>
      </c>
      <c r="K447" s="84" t="b">
        <v>0</v>
      </c>
      <c r="L447" s="84" t="b">
        <v>0</v>
      </c>
    </row>
    <row r="448" spans="1:12" ht="15">
      <c r="A448" s="84" t="s">
        <v>2572</v>
      </c>
      <c r="B448" s="84" t="s">
        <v>2709</v>
      </c>
      <c r="C448" s="84">
        <v>2</v>
      </c>
      <c r="D448" s="123">
        <v>0.0012461000280903516</v>
      </c>
      <c r="E448" s="123">
        <v>2.1390390581279206</v>
      </c>
      <c r="F448" s="84" t="s">
        <v>2903</v>
      </c>
      <c r="G448" s="84" t="b">
        <v>0</v>
      </c>
      <c r="H448" s="84" t="b">
        <v>0</v>
      </c>
      <c r="I448" s="84" t="b">
        <v>0</v>
      </c>
      <c r="J448" s="84" t="b">
        <v>0</v>
      </c>
      <c r="K448" s="84" t="b">
        <v>0</v>
      </c>
      <c r="L448" s="84" t="b">
        <v>0</v>
      </c>
    </row>
    <row r="449" spans="1:12" ht="15">
      <c r="A449" s="84" t="s">
        <v>2709</v>
      </c>
      <c r="B449" s="84" t="s">
        <v>2257</v>
      </c>
      <c r="C449" s="84">
        <v>2</v>
      </c>
      <c r="D449" s="123">
        <v>0.0012461000280903516</v>
      </c>
      <c r="E449" s="123">
        <v>1.7130703258556395</v>
      </c>
      <c r="F449" s="84" t="s">
        <v>2903</v>
      </c>
      <c r="G449" s="84" t="b">
        <v>0</v>
      </c>
      <c r="H449" s="84" t="b">
        <v>0</v>
      </c>
      <c r="I449" s="84" t="b">
        <v>0</v>
      </c>
      <c r="J449" s="84" t="b">
        <v>0</v>
      </c>
      <c r="K449" s="84" t="b">
        <v>0</v>
      </c>
      <c r="L449" s="84" t="b">
        <v>0</v>
      </c>
    </row>
    <row r="450" spans="1:12" ht="15">
      <c r="A450" s="84" t="s">
        <v>2257</v>
      </c>
      <c r="B450" s="84" t="s">
        <v>314</v>
      </c>
      <c r="C450" s="84">
        <v>2</v>
      </c>
      <c r="D450" s="123">
        <v>0.0012461000280903516</v>
      </c>
      <c r="E450" s="123">
        <v>1.8891615849113206</v>
      </c>
      <c r="F450" s="84" t="s">
        <v>2903</v>
      </c>
      <c r="G450" s="84" t="b">
        <v>0</v>
      </c>
      <c r="H450" s="84" t="b">
        <v>0</v>
      </c>
      <c r="I450" s="84" t="b">
        <v>0</v>
      </c>
      <c r="J450" s="84" t="b">
        <v>0</v>
      </c>
      <c r="K450" s="84" t="b">
        <v>0</v>
      </c>
      <c r="L450" s="84" t="b">
        <v>0</v>
      </c>
    </row>
    <row r="451" spans="1:12" ht="15">
      <c r="A451" s="84" t="s">
        <v>314</v>
      </c>
      <c r="B451" s="84" t="s">
        <v>313</v>
      </c>
      <c r="C451" s="84">
        <v>2</v>
      </c>
      <c r="D451" s="123">
        <v>0.0012461000280903516</v>
      </c>
      <c r="E451" s="123">
        <v>3.1901915805753016</v>
      </c>
      <c r="F451" s="84" t="s">
        <v>2903</v>
      </c>
      <c r="G451" s="84" t="b">
        <v>0</v>
      </c>
      <c r="H451" s="84" t="b">
        <v>0</v>
      </c>
      <c r="I451" s="84" t="b">
        <v>0</v>
      </c>
      <c r="J451" s="84" t="b">
        <v>0</v>
      </c>
      <c r="K451" s="84" t="b">
        <v>0</v>
      </c>
      <c r="L451" s="84" t="b">
        <v>0</v>
      </c>
    </row>
    <row r="452" spans="1:12" ht="15">
      <c r="A452" s="84" t="s">
        <v>313</v>
      </c>
      <c r="B452" s="84" t="s">
        <v>312</v>
      </c>
      <c r="C452" s="84">
        <v>2</v>
      </c>
      <c r="D452" s="123">
        <v>0.0012461000280903516</v>
      </c>
      <c r="E452" s="123">
        <v>3.1901915805753016</v>
      </c>
      <c r="F452" s="84" t="s">
        <v>2903</v>
      </c>
      <c r="G452" s="84" t="b">
        <v>0</v>
      </c>
      <c r="H452" s="84" t="b">
        <v>0</v>
      </c>
      <c r="I452" s="84" t="b">
        <v>0</v>
      </c>
      <c r="J452" s="84" t="b">
        <v>0</v>
      </c>
      <c r="K452" s="84" t="b">
        <v>0</v>
      </c>
      <c r="L452" s="84" t="b">
        <v>0</v>
      </c>
    </row>
    <row r="453" spans="1:12" ht="15">
      <c r="A453" s="84" t="s">
        <v>312</v>
      </c>
      <c r="B453" s="84" t="s">
        <v>311</v>
      </c>
      <c r="C453" s="84">
        <v>2</v>
      </c>
      <c r="D453" s="123">
        <v>0.0012461000280903516</v>
      </c>
      <c r="E453" s="123">
        <v>3.1901915805753016</v>
      </c>
      <c r="F453" s="84" t="s">
        <v>2903</v>
      </c>
      <c r="G453" s="84" t="b">
        <v>0</v>
      </c>
      <c r="H453" s="84" t="b">
        <v>0</v>
      </c>
      <c r="I453" s="84" t="b">
        <v>0</v>
      </c>
      <c r="J453" s="84" t="b">
        <v>0</v>
      </c>
      <c r="K453" s="84" t="b">
        <v>0</v>
      </c>
      <c r="L453" s="84" t="b">
        <v>0</v>
      </c>
    </row>
    <row r="454" spans="1:12" ht="15">
      <c r="A454" s="84" t="s">
        <v>311</v>
      </c>
      <c r="B454" s="84" t="s">
        <v>310</v>
      </c>
      <c r="C454" s="84">
        <v>2</v>
      </c>
      <c r="D454" s="123">
        <v>0.0012461000280903516</v>
      </c>
      <c r="E454" s="123">
        <v>3.1901915805753016</v>
      </c>
      <c r="F454" s="84" t="s">
        <v>2903</v>
      </c>
      <c r="G454" s="84" t="b">
        <v>0</v>
      </c>
      <c r="H454" s="84" t="b">
        <v>0</v>
      </c>
      <c r="I454" s="84" t="b">
        <v>0</v>
      </c>
      <c r="J454" s="84" t="b">
        <v>0</v>
      </c>
      <c r="K454" s="84" t="b">
        <v>0</v>
      </c>
      <c r="L454" s="84" t="b">
        <v>0</v>
      </c>
    </row>
    <row r="455" spans="1:12" ht="15">
      <c r="A455" s="84" t="s">
        <v>310</v>
      </c>
      <c r="B455" s="84" t="s">
        <v>309</v>
      </c>
      <c r="C455" s="84">
        <v>2</v>
      </c>
      <c r="D455" s="123">
        <v>0.0012461000280903516</v>
      </c>
      <c r="E455" s="123">
        <v>3.1901915805753016</v>
      </c>
      <c r="F455" s="84" t="s">
        <v>2903</v>
      </c>
      <c r="G455" s="84" t="b">
        <v>0</v>
      </c>
      <c r="H455" s="84" t="b">
        <v>0</v>
      </c>
      <c r="I455" s="84" t="b">
        <v>0</v>
      </c>
      <c r="J455" s="84" t="b">
        <v>0</v>
      </c>
      <c r="K455" s="84" t="b">
        <v>0</v>
      </c>
      <c r="L455" s="84" t="b">
        <v>0</v>
      </c>
    </row>
    <row r="456" spans="1:12" ht="15">
      <c r="A456" s="84" t="s">
        <v>309</v>
      </c>
      <c r="B456" s="84" t="s">
        <v>308</v>
      </c>
      <c r="C456" s="84">
        <v>2</v>
      </c>
      <c r="D456" s="123">
        <v>0.0012461000280903516</v>
      </c>
      <c r="E456" s="123">
        <v>3.1901915805753016</v>
      </c>
      <c r="F456" s="84" t="s">
        <v>2903</v>
      </c>
      <c r="G456" s="84" t="b">
        <v>0</v>
      </c>
      <c r="H456" s="84" t="b">
        <v>0</v>
      </c>
      <c r="I456" s="84" t="b">
        <v>0</v>
      </c>
      <c r="J456" s="84" t="b">
        <v>0</v>
      </c>
      <c r="K456" s="84" t="b">
        <v>0</v>
      </c>
      <c r="L456" s="84" t="b">
        <v>0</v>
      </c>
    </row>
    <row r="457" spans="1:12" ht="15">
      <c r="A457" s="84" t="s">
        <v>308</v>
      </c>
      <c r="B457" s="84" t="s">
        <v>307</v>
      </c>
      <c r="C457" s="84">
        <v>2</v>
      </c>
      <c r="D457" s="123">
        <v>0.0012461000280903516</v>
      </c>
      <c r="E457" s="123">
        <v>3.1901915805753016</v>
      </c>
      <c r="F457" s="84" t="s">
        <v>2903</v>
      </c>
      <c r="G457" s="84" t="b">
        <v>0</v>
      </c>
      <c r="H457" s="84" t="b">
        <v>0</v>
      </c>
      <c r="I457" s="84" t="b">
        <v>0</v>
      </c>
      <c r="J457" s="84" t="b">
        <v>0</v>
      </c>
      <c r="K457" s="84" t="b">
        <v>0</v>
      </c>
      <c r="L457" s="84" t="b">
        <v>0</v>
      </c>
    </row>
    <row r="458" spans="1:12" ht="15">
      <c r="A458" s="84" t="s">
        <v>307</v>
      </c>
      <c r="B458" s="84" t="s">
        <v>2562</v>
      </c>
      <c r="C458" s="84">
        <v>2</v>
      </c>
      <c r="D458" s="123">
        <v>0.0012461000280903516</v>
      </c>
      <c r="E458" s="123">
        <v>2.212467975286454</v>
      </c>
      <c r="F458" s="84" t="s">
        <v>2903</v>
      </c>
      <c r="G458" s="84" t="b">
        <v>0</v>
      </c>
      <c r="H458" s="84" t="b">
        <v>0</v>
      </c>
      <c r="I458" s="84" t="b">
        <v>0</v>
      </c>
      <c r="J458" s="84" t="b">
        <v>0</v>
      </c>
      <c r="K458" s="84" t="b">
        <v>0</v>
      </c>
      <c r="L458" s="84" t="b">
        <v>0</v>
      </c>
    </row>
    <row r="459" spans="1:12" ht="15">
      <c r="A459" s="84" t="s">
        <v>2259</v>
      </c>
      <c r="B459" s="84" t="s">
        <v>2795</v>
      </c>
      <c r="C459" s="84">
        <v>2</v>
      </c>
      <c r="D459" s="123">
        <v>0.0012461000280903516</v>
      </c>
      <c r="E459" s="123">
        <v>2.169002281505364</v>
      </c>
      <c r="F459" s="84" t="s">
        <v>2903</v>
      </c>
      <c r="G459" s="84" t="b">
        <v>0</v>
      </c>
      <c r="H459" s="84" t="b">
        <v>0</v>
      </c>
      <c r="I459" s="84" t="b">
        <v>0</v>
      </c>
      <c r="J459" s="84" t="b">
        <v>0</v>
      </c>
      <c r="K459" s="84" t="b">
        <v>0</v>
      </c>
      <c r="L459" s="84" t="b">
        <v>0</v>
      </c>
    </row>
    <row r="460" spans="1:12" ht="15">
      <c r="A460" s="84" t="s">
        <v>2795</v>
      </c>
      <c r="B460" s="84" t="s">
        <v>2796</v>
      </c>
      <c r="C460" s="84">
        <v>2</v>
      </c>
      <c r="D460" s="123">
        <v>0.0012461000280903516</v>
      </c>
      <c r="E460" s="123">
        <v>3.1901915805753016</v>
      </c>
      <c r="F460" s="84" t="s">
        <v>2903</v>
      </c>
      <c r="G460" s="84" t="b">
        <v>0</v>
      </c>
      <c r="H460" s="84" t="b">
        <v>0</v>
      </c>
      <c r="I460" s="84" t="b">
        <v>0</v>
      </c>
      <c r="J460" s="84" t="b">
        <v>0</v>
      </c>
      <c r="K460" s="84" t="b">
        <v>0</v>
      </c>
      <c r="L460" s="84" t="b">
        <v>0</v>
      </c>
    </row>
    <row r="461" spans="1:12" ht="15">
      <c r="A461" s="84" t="s">
        <v>2796</v>
      </c>
      <c r="B461" s="84" t="s">
        <v>2675</v>
      </c>
      <c r="C461" s="84">
        <v>2</v>
      </c>
      <c r="D461" s="123">
        <v>0.0012461000280903516</v>
      </c>
      <c r="E461" s="123">
        <v>3.1901915805753016</v>
      </c>
      <c r="F461" s="84" t="s">
        <v>2903</v>
      </c>
      <c r="G461" s="84" t="b">
        <v>0</v>
      </c>
      <c r="H461" s="84" t="b">
        <v>0</v>
      </c>
      <c r="I461" s="84" t="b">
        <v>0</v>
      </c>
      <c r="J461" s="84" t="b">
        <v>0</v>
      </c>
      <c r="K461" s="84" t="b">
        <v>0</v>
      </c>
      <c r="L461" s="84" t="b">
        <v>0</v>
      </c>
    </row>
    <row r="462" spans="1:12" ht="15">
      <c r="A462" s="84" t="s">
        <v>2675</v>
      </c>
      <c r="B462" s="84" t="s">
        <v>2797</v>
      </c>
      <c r="C462" s="84">
        <v>2</v>
      </c>
      <c r="D462" s="123">
        <v>0.0012461000280903516</v>
      </c>
      <c r="E462" s="123">
        <v>2.889161584911321</v>
      </c>
      <c r="F462" s="84" t="s">
        <v>2903</v>
      </c>
      <c r="G462" s="84" t="b">
        <v>0</v>
      </c>
      <c r="H462" s="84" t="b">
        <v>0</v>
      </c>
      <c r="I462" s="84" t="b">
        <v>0</v>
      </c>
      <c r="J462" s="84" t="b">
        <v>0</v>
      </c>
      <c r="K462" s="84" t="b">
        <v>0</v>
      </c>
      <c r="L462" s="84" t="b">
        <v>0</v>
      </c>
    </row>
    <row r="463" spans="1:12" ht="15">
      <c r="A463" s="84" t="s">
        <v>2797</v>
      </c>
      <c r="B463" s="84" t="s">
        <v>2798</v>
      </c>
      <c r="C463" s="84">
        <v>2</v>
      </c>
      <c r="D463" s="123">
        <v>0.0012461000280903516</v>
      </c>
      <c r="E463" s="123">
        <v>3.1901915805753016</v>
      </c>
      <c r="F463" s="84" t="s">
        <v>2903</v>
      </c>
      <c r="G463" s="84" t="b">
        <v>0</v>
      </c>
      <c r="H463" s="84" t="b">
        <v>0</v>
      </c>
      <c r="I463" s="84" t="b">
        <v>0</v>
      </c>
      <c r="J463" s="84" t="b">
        <v>0</v>
      </c>
      <c r="K463" s="84" t="b">
        <v>0</v>
      </c>
      <c r="L463" s="84" t="b">
        <v>0</v>
      </c>
    </row>
    <row r="464" spans="1:12" ht="15">
      <c r="A464" s="84" t="s">
        <v>2798</v>
      </c>
      <c r="B464" s="84" t="s">
        <v>2799</v>
      </c>
      <c r="C464" s="84">
        <v>2</v>
      </c>
      <c r="D464" s="123">
        <v>0.0012461000280903516</v>
      </c>
      <c r="E464" s="123">
        <v>3.1901915805753016</v>
      </c>
      <c r="F464" s="84" t="s">
        <v>2903</v>
      </c>
      <c r="G464" s="84" t="b">
        <v>0</v>
      </c>
      <c r="H464" s="84" t="b">
        <v>0</v>
      </c>
      <c r="I464" s="84" t="b">
        <v>0</v>
      </c>
      <c r="J464" s="84" t="b">
        <v>0</v>
      </c>
      <c r="K464" s="84" t="b">
        <v>0</v>
      </c>
      <c r="L464" s="84" t="b">
        <v>0</v>
      </c>
    </row>
    <row r="465" spans="1:12" ht="15">
      <c r="A465" s="84" t="s">
        <v>2799</v>
      </c>
      <c r="B465" s="84" t="s">
        <v>2250</v>
      </c>
      <c r="C465" s="84">
        <v>2</v>
      </c>
      <c r="D465" s="123">
        <v>0.0012461000280903516</v>
      </c>
      <c r="E465" s="123">
        <v>1.260772654861009</v>
      </c>
      <c r="F465" s="84" t="s">
        <v>2903</v>
      </c>
      <c r="G465" s="84" t="b">
        <v>0</v>
      </c>
      <c r="H465" s="84" t="b">
        <v>0</v>
      </c>
      <c r="I465" s="84" t="b">
        <v>0</v>
      </c>
      <c r="J465" s="84" t="b">
        <v>0</v>
      </c>
      <c r="K465" s="84" t="b">
        <v>0</v>
      </c>
      <c r="L465" s="84" t="b">
        <v>0</v>
      </c>
    </row>
    <row r="466" spans="1:12" ht="15">
      <c r="A466" s="84" t="s">
        <v>2801</v>
      </c>
      <c r="B466" s="84" t="s">
        <v>2802</v>
      </c>
      <c r="C466" s="84">
        <v>2</v>
      </c>
      <c r="D466" s="123">
        <v>0.0012461000280903516</v>
      </c>
      <c r="E466" s="123">
        <v>3.1901915805753016</v>
      </c>
      <c r="F466" s="84" t="s">
        <v>2903</v>
      </c>
      <c r="G466" s="84" t="b">
        <v>0</v>
      </c>
      <c r="H466" s="84" t="b">
        <v>0</v>
      </c>
      <c r="I466" s="84" t="b">
        <v>0</v>
      </c>
      <c r="J466" s="84" t="b">
        <v>0</v>
      </c>
      <c r="K466" s="84" t="b">
        <v>0</v>
      </c>
      <c r="L466" s="84" t="b">
        <v>0</v>
      </c>
    </row>
    <row r="467" spans="1:12" ht="15">
      <c r="A467" s="84" t="s">
        <v>2802</v>
      </c>
      <c r="B467" s="84" t="s">
        <v>2251</v>
      </c>
      <c r="C467" s="84">
        <v>2</v>
      </c>
      <c r="D467" s="123">
        <v>0.0012461000280903516</v>
      </c>
      <c r="E467" s="123">
        <v>1.6278987161188272</v>
      </c>
      <c r="F467" s="84" t="s">
        <v>2903</v>
      </c>
      <c r="G467" s="84" t="b">
        <v>0</v>
      </c>
      <c r="H467" s="84" t="b">
        <v>0</v>
      </c>
      <c r="I467" s="84" t="b">
        <v>0</v>
      </c>
      <c r="J467" s="84" t="b">
        <v>0</v>
      </c>
      <c r="K467" s="84" t="b">
        <v>0</v>
      </c>
      <c r="L467" s="84" t="b">
        <v>0</v>
      </c>
    </row>
    <row r="468" spans="1:12" ht="15">
      <c r="A468" s="84" t="s">
        <v>2252</v>
      </c>
      <c r="B468" s="84" t="s">
        <v>2803</v>
      </c>
      <c r="C468" s="84">
        <v>2</v>
      </c>
      <c r="D468" s="123">
        <v>0.0012461000280903516</v>
      </c>
      <c r="E468" s="123">
        <v>1.7353467205667916</v>
      </c>
      <c r="F468" s="84" t="s">
        <v>2903</v>
      </c>
      <c r="G468" s="84" t="b">
        <v>0</v>
      </c>
      <c r="H468" s="84" t="b">
        <v>0</v>
      </c>
      <c r="I468" s="84" t="b">
        <v>0</v>
      </c>
      <c r="J468" s="84" t="b">
        <v>0</v>
      </c>
      <c r="K468" s="84" t="b">
        <v>0</v>
      </c>
      <c r="L468" s="84" t="b">
        <v>0</v>
      </c>
    </row>
    <row r="469" spans="1:12" ht="15">
      <c r="A469" s="84" t="s">
        <v>2803</v>
      </c>
      <c r="B469" s="84" t="s">
        <v>2582</v>
      </c>
      <c r="C469" s="84">
        <v>2</v>
      </c>
      <c r="D469" s="123">
        <v>0.0012461000280903516</v>
      </c>
      <c r="E469" s="123">
        <v>2.3772782239324464</v>
      </c>
      <c r="F469" s="84" t="s">
        <v>2903</v>
      </c>
      <c r="G469" s="84" t="b">
        <v>0</v>
      </c>
      <c r="H469" s="84" t="b">
        <v>0</v>
      </c>
      <c r="I469" s="84" t="b">
        <v>0</v>
      </c>
      <c r="J469" s="84" t="b">
        <v>0</v>
      </c>
      <c r="K469" s="84" t="b">
        <v>0</v>
      </c>
      <c r="L469" s="84" t="b">
        <v>0</v>
      </c>
    </row>
    <row r="470" spans="1:12" ht="15">
      <c r="A470" s="84" t="s">
        <v>2582</v>
      </c>
      <c r="B470" s="84" t="s">
        <v>2635</v>
      </c>
      <c r="C470" s="84">
        <v>2</v>
      </c>
      <c r="D470" s="123">
        <v>0.0012461000280903516</v>
      </c>
      <c r="E470" s="123">
        <v>1.9001569692127838</v>
      </c>
      <c r="F470" s="84" t="s">
        <v>2903</v>
      </c>
      <c r="G470" s="84" t="b">
        <v>0</v>
      </c>
      <c r="H470" s="84" t="b">
        <v>0</v>
      </c>
      <c r="I470" s="84" t="b">
        <v>0</v>
      </c>
      <c r="J470" s="84" t="b">
        <v>0</v>
      </c>
      <c r="K470" s="84" t="b">
        <v>0</v>
      </c>
      <c r="L470" s="84" t="b">
        <v>0</v>
      </c>
    </row>
    <row r="471" spans="1:12" ht="15">
      <c r="A471" s="84" t="s">
        <v>2635</v>
      </c>
      <c r="B471" s="84" t="s">
        <v>2576</v>
      </c>
      <c r="C471" s="84">
        <v>2</v>
      </c>
      <c r="D471" s="123">
        <v>0.0012461000280903516</v>
      </c>
      <c r="E471" s="123">
        <v>1.8679722858413825</v>
      </c>
      <c r="F471" s="84" t="s">
        <v>2903</v>
      </c>
      <c r="G471" s="84" t="b">
        <v>0</v>
      </c>
      <c r="H471" s="84" t="b">
        <v>0</v>
      </c>
      <c r="I471" s="84" t="b">
        <v>0</v>
      </c>
      <c r="J471" s="84" t="b">
        <v>0</v>
      </c>
      <c r="K471" s="84" t="b">
        <v>0</v>
      </c>
      <c r="L471" s="84" t="b">
        <v>0</v>
      </c>
    </row>
    <row r="472" spans="1:12" ht="15">
      <c r="A472" s="84" t="s">
        <v>2576</v>
      </c>
      <c r="B472" s="84" t="s">
        <v>2569</v>
      </c>
      <c r="C472" s="84">
        <v>2</v>
      </c>
      <c r="D472" s="123">
        <v>0.0012461000280903516</v>
      </c>
      <c r="E472" s="123">
        <v>1.4420035535691014</v>
      </c>
      <c r="F472" s="84" t="s">
        <v>2903</v>
      </c>
      <c r="G472" s="84" t="b">
        <v>0</v>
      </c>
      <c r="H472" s="84" t="b">
        <v>0</v>
      </c>
      <c r="I472" s="84" t="b">
        <v>0</v>
      </c>
      <c r="J472" s="84" t="b">
        <v>0</v>
      </c>
      <c r="K472" s="84" t="b">
        <v>0</v>
      </c>
      <c r="L472" s="84" t="b">
        <v>0</v>
      </c>
    </row>
    <row r="473" spans="1:12" ht="15">
      <c r="A473" s="84" t="s">
        <v>2251</v>
      </c>
      <c r="B473" s="84" t="s">
        <v>2804</v>
      </c>
      <c r="C473" s="84">
        <v>2</v>
      </c>
      <c r="D473" s="123">
        <v>0.0012461000280903516</v>
      </c>
      <c r="E473" s="123">
        <v>1.6278987161188272</v>
      </c>
      <c r="F473" s="84" t="s">
        <v>2903</v>
      </c>
      <c r="G473" s="84" t="b">
        <v>0</v>
      </c>
      <c r="H473" s="84" t="b">
        <v>0</v>
      </c>
      <c r="I473" s="84" t="b">
        <v>0</v>
      </c>
      <c r="J473" s="84" t="b">
        <v>0</v>
      </c>
      <c r="K473" s="84" t="b">
        <v>0</v>
      </c>
      <c r="L473" s="84" t="b">
        <v>0</v>
      </c>
    </row>
    <row r="474" spans="1:12" ht="15">
      <c r="A474" s="84" t="s">
        <v>2804</v>
      </c>
      <c r="B474" s="84" t="s">
        <v>2805</v>
      </c>
      <c r="C474" s="84">
        <v>2</v>
      </c>
      <c r="D474" s="123">
        <v>0.0012461000280903516</v>
      </c>
      <c r="E474" s="123">
        <v>3.1901915805753016</v>
      </c>
      <c r="F474" s="84" t="s">
        <v>2903</v>
      </c>
      <c r="G474" s="84" t="b">
        <v>0</v>
      </c>
      <c r="H474" s="84" t="b">
        <v>0</v>
      </c>
      <c r="I474" s="84" t="b">
        <v>0</v>
      </c>
      <c r="J474" s="84" t="b">
        <v>0</v>
      </c>
      <c r="K474" s="84" t="b">
        <v>0</v>
      </c>
      <c r="L474" s="84" t="b">
        <v>0</v>
      </c>
    </row>
    <row r="475" spans="1:12" ht="15">
      <c r="A475" s="84" t="s">
        <v>2805</v>
      </c>
      <c r="B475" s="84" t="s">
        <v>2806</v>
      </c>
      <c r="C475" s="84">
        <v>2</v>
      </c>
      <c r="D475" s="123">
        <v>0.0012461000280903516</v>
      </c>
      <c r="E475" s="123">
        <v>3.1901915805753016</v>
      </c>
      <c r="F475" s="84" t="s">
        <v>2903</v>
      </c>
      <c r="G475" s="84" t="b">
        <v>0</v>
      </c>
      <c r="H475" s="84" t="b">
        <v>0</v>
      </c>
      <c r="I475" s="84" t="b">
        <v>0</v>
      </c>
      <c r="J475" s="84" t="b">
        <v>0</v>
      </c>
      <c r="K475" s="84" t="b">
        <v>0</v>
      </c>
      <c r="L475" s="84" t="b">
        <v>0</v>
      </c>
    </row>
    <row r="476" spans="1:12" ht="15">
      <c r="A476" s="84" t="s">
        <v>2806</v>
      </c>
      <c r="B476" s="84" t="s">
        <v>2251</v>
      </c>
      <c r="C476" s="84">
        <v>2</v>
      </c>
      <c r="D476" s="123">
        <v>0.0012461000280903516</v>
      </c>
      <c r="E476" s="123">
        <v>1.6278987161188272</v>
      </c>
      <c r="F476" s="84" t="s">
        <v>2903</v>
      </c>
      <c r="G476" s="84" t="b">
        <v>0</v>
      </c>
      <c r="H476" s="84" t="b">
        <v>0</v>
      </c>
      <c r="I476" s="84" t="b">
        <v>0</v>
      </c>
      <c r="J476" s="84" t="b">
        <v>0</v>
      </c>
      <c r="K476" s="84" t="b">
        <v>0</v>
      </c>
      <c r="L476" s="84" t="b">
        <v>0</v>
      </c>
    </row>
    <row r="477" spans="1:12" ht="15">
      <c r="A477" s="84" t="s">
        <v>2251</v>
      </c>
      <c r="B477" s="84" t="s">
        <v>2598</v>
      </c>
      <c r="C477" s="84">
        <v>2</v>
      </c>
      <c r="D477" s="123">
        <v>0.0012461000280903516</v>
      </c>
      <c r="E477" s="123">
        <v>0.9289287117828083</v>
      </c>
      <c r="F477" s="84" t="s">
        <v>2903</v>
      </c>
      <c r="G477" s="84" t="b">
        <v>0</v>
      </c>
      <c r="H477" s="84" t="b">
        <v>0</v>
      </c>
      <c r="I477" s="84" t="b">
        <v>0</v>
      </c>
      <c r="J477" s="84" t="b">
        <v>0</v>
      </c>
      <c r="K477" s="84" t="b">
        <v>0</v>
      </c>
      <c r="L477" s="84" t="b">
        <v>0</v>
      </c>
    </row>
    <row r="478" spans="1:12" ht="15">
      <c r="A478" s="84" t="s">
        <v>2598</v>
      </c>
      <c r="B478" s="84" t="s">
        <v>2807</v>
      </c>
      <c r="C478" s="84">
        <v>2</v>
      </c>
      <c r="D478" s="123">
        <v>0.0012461000280903516</v>
      </c>
      <c r="E478" s="123">
        <v>2.491221576239283</v>
      </c>
      <c r="F478" s="84" t="s">
        <v>2903</v>
      </c>
      <c r="G478" s="84" t="b">
        <v>0</v>
      </c>
      <c r="H478" s="84" t="b">
        <v>0</v>
      </c>
      <c r="I478" s="84" t="b">
        <v>0</v>
      </c>
      <c r="J478" s="84" t="b">
        <v>0</v>
      </c>
      <c r="K478" s="84" t="b">
        <v>0</v>
      </c>
      <c r="L478" s="84" t="b">
        <v>0</v>
      </c>
    </row>
    <row r="479" spans="1:12" ht="15">
      <c r="A479" s="84" t="s">
        <v>2807</v>
      </c>
      <c r="B479" s="84" t="s">
        <v>2253</v>
      </c>
      <c r="C479" s="84">
        <v>2</v>
      </c>
      <c r="D479" s="123">
        <v>0.0012461000280903516</v>
      </c>
      <c r="E479" s="123">
        <v>1.7430335492330826</v>
      </c>
      <c r="F479" s="84" t="s">
        <v>2903</v>
      </c>
      <c r="G479" s="84" t="b">
        <v>0</v>
      </c>
      <c r="H479" s="84" t="b">
        <v>0</v>
      </c>
      <c r="I479" s="84" t="b">
        <v>0</v>
      </c>
      <c r="J479" s="84" t="b">
        <v>0</v>
      </c>
      <c r="K479" s="84" t="b">
        <v>0</v>
      </c>
      <c r="L479" s="84" t="b">
        <v>0</v>
      </c>
    </row>
    <row r="480" spans="1:12" ht="15">
      <c r="A480" s="84" t="s">
        <v>2253</v>
      </c>
      <c r="B480" s="84" t="s">
        <v>2598</v>
      </c>
      <c r="C480" s="84">
        <v>2</v>
      </c>
      <c r="D480" s="123">
        <v>0.0012461000280903516</v>
      </c>
      <c r="E480" s="123">
        <v>0.986071597919377</v>
      </c>
      <c r="F480" s="84" t="s">
        <v>2903</v>
      </c>
      <c r="G480" s="84" t="b">
        <v>0</v>
      </c>
      <c r="H480" s="84" t="b">
        <v>0</v>
      </c>
      <c r="I480" s="84" t="b">
        <v>0</v>
      </c>
      <c r="J480" s="84" t="b">
        <v>0</v>
      </c>
      <c r="K480" s="84" t="b">
        <v>0</v>
      </c>
      <c r="L480" s="84" t="b">
        <v>0</v>
      </c>
    </row>
    <row r="481" spans="1:12" ht="15">
      <c r="A481" s="84" t="s">
        <v>2598</v>
      </c>
      <c r="B481" s="84" t="s">
        <v>2250</v>
      </c>
      <c r="C481" s="84">
        <v>2</v>
      </c>
      <c r="D481" s="123">
        <v>0.0012461000280903516</v>
      </c>
      <c r="E481" s="123">
        <v>0.5618026505249903</v>
      </c>
      <c r="F481" s="84" t="s">
        <v>2903</v>
      </c>
      <c r="G481" s="84" t="b">
        <v>0</v>
      </c>
      <c r="H481" s="84" t="b">
        <v>0</v>
      </c>
      <c r="I481" s="84" t="b">
        <v>0</v>
      </c>
      <c r="J481" s="84" t="b">
        <v>0</v>
      </c>
      <c r="K481" s="84" t="b">
        <v>0</v>
      </c>
      <c r="L481" s="84" t="b">
        <v>0</v>
      </c>
    </row>
    <row r="482" spans="1:12" ht="15">
      <c r="A482" s="84" t="s">
        <v>2250</v>
      </c>
      <c r="B482" s="84" t="s">
        <v>299</v>
      </c>
      <c r="C482" s="84">
        <v>2</v>
      </c>
      <c r="D482" s="123">
        <v>0.0012461000280903516</v>
      </c>
      <c r="E482" s="123">
        <v>1.5774077238555664</v>
      </c>
      <c r="F482" s="84" t="s">
        <v>2903</v>
      </c>
      <c r="G482" s="84" t="b">
        <v>0</v>
      </c>
      <c r="H482" s="84" t="b">
        <v>0</v>
      </c>
      <c r="I482" s="84" t="b">
        <v>0</v>
      </c>
      <c r="J482" s="84" t="b">
        <v>0</v>
      </c>
      <c r="K482" s="84" t="b">
        <v>0</v>
      </c>
      <c r="L482" s="84" t="b">
        <v>0</v>
      </c>
    </row>
    <row r="483" spans="1:12" ht="15">
      <c r="A483" s="84" t="s">
        <v>299</v>
      </c>
      <c r="B483" s="84" t="s">
        <v>298</v>
      </c>
      <c r="C483" s="84">
        <v>2</v>
      </c>
      <c r="D483" s="123">
        <v>0.0012461000280903516</v>
      </c>
      <c r="E483" s="123">
        <v>3.1901915805753016</v>
      </c>
      <c r="F483" s="84" t="s">
        <v>2903</v>
      </c>
      <c r="G483" s="84" t="b">
        <v>0</v>
      </c>
      <c r="H483" s="84" t="b">
        <v>0</v>
      </c>
      <c r="I483" s="84" t="b">
        <v>0</v>
      </c>
      <c r="J483" s="84" t="b">
        <v>0</v>
      </c>
      <c r="K483" s="84" t="b">
        <v>0</v>
      </c>
      <c r="L483" s="84" t="b">
        <v>0</v>
      </c>
    </row>
    <row r="484" spans="1:12" ht="15">
      <c r="A484" s="84" t="s">
        <v>298</v>
      </c>
      <c r="B484" s="84" t="s">
        <v>297</v>
      </c>
      <c r="C484" s="84">
        <v>2</v>
      </c>
      <c r="D484" s="123">
        <v>0.0012461000280903516</v>
      </c>
      <c r="E484" s="123">
        <v>3.1901915805753016</v>
      </c>
      <c r="F484" s="84" t="s">
        <v>2903</v>
      </c>
      <c r="G484" s="84" t="b">
        <v>0</v>
      </c>
      <c r="H484" s="84" t="b">
        <v>0</v>
      </c>
      <c r="I484" s="84" t="b">
        <v>0</v>
      </c>
      <c r="J484" s="84" t="b">
        <v>0</v>
      </c>
      <c r="K484" s="84" t="b">
        <v>0</v>
      </c>
      <c r="L484" s="84" t="b">
        <v>0</v>
      </c>
    </row>
    <row r="485" spans="1:12" ht="15">
      <c r="A485" s="84" t="s">
        <v>297</v>
      </c>
      <c r="B485" s="84" t="s">
        <v>232</v>
      </c>
      <c r="C485" s="84">
        <v>2</v>
      </c>
      <c r="D485" s="123">
        <v>0.0012461000280903516</v>
      </c>
      <c r="E485" s="123">
        <v>3.1901915805753016</v>
      </c>
      <c r="F485" s="84" t="s">
        <v>2903</v>
      </c>
      <c r="G485" s="84" t="b">
        <v>0</v>
      </c>
      <c r="H485" s="84" t="b">
        <v>0</v>
      </c>
      <c r="I485" s="84" t="b">
        <v>0</v>
      </c>
      <c r="J485" s="84" t="b">
        <v>0</v>
      </c>
      <c r="K485" s="84" t="b">
        <v>0</v>
      </c>
      <c r="L485" s="84" t="b">
        <v>0</v>
      </c>
    </row>
    <row r="486" spans="1:12" ht="15">
      <c r="A486" s="84" t="s">
        <v>232</v>
      </c>
      <c r="B486" s="84" t="s">
        <v>2808</v>
      </c>
      <c r="C486" s="84">
        <v>2</v>
      </c>
      <c r="D486" s="123">
        <v>0.0012461000280903516</v>
      </c>
      <c r="E486" s="123">
        <v>3.1901915805753016</v>
      </c>
      <c r="F486" s="84" t="s">
        <v>2903</v>
      </c>
      <c r="G486" s="84" t="b">
        <v>0</v>
      </c>
      <c r="H486" s="84" t="b">
        <v>0</v>
      </c>
      <c r="I486" s="84" t="b">
        <v>0</v>
      </c>
      <c r="J486" s="84" t="b">
        <v>0</v>
      </c>
      <c r="K486" s="84" t="b">
        <v>0</v>
      </c>
      <c r="L486" s="84" t="b">
        <v>0</v>
      </c>
    </row>
    <row r="487" spans="1:12" ht="15">
      <c r="A487" s="84" t="s">
        <v>2808</v>
      </c>
      <c r="B487" s="84" t="s">
        <v>259</v>
      </c>
      <c r="C487" s="84">
        <v>2</v>
      </c>
      <c r="D487" s="123">
        <v>0.0012461000280903516</v>
      </c>
      <c r="E487" s="123">
        <v>2.792251571903264</v>
      </c>
      <c r="F487" s="84" t="s">
        <v>2903</v>
      </c>
      <c r="G487" s="84" t="b">
        <v>0</v>
      </c>
      <c r="H487" s="84" t="b">
        <v>0</v>
      </c>
      <c r="I487" s="84" t="b">
        <v>0</v>
      </c>
      <c r="J487" s="84" t="b">
        <v>0</v>
      </c>
      <c r="K487" s="84" t="b">
        <v>0</v>
      </c>
      <c r="L487" s="84" t="b">
        <v>0</v>
      </c>
    </row>
    <row r="488" spans="1:12" ht="15">
      <c r="A488" s="84" t="s">
        <v>259</v>
      </c>
      <c r="B488" s="84" t="s">
        <v>296</v>
      </c>
      <c r="C488" s="84">
        <v>2</v>
      </c>
      <c r="D488" s="123">
        <v>0.0012461000280903516</v>
      </c>
      <c r="E488" s="123">
        <v>1.5089503431997147</v>
      </c>
      <c r="F488" s="84" t="s">
        <v>2903</v>
      </c>
      <c r="G488" s="84" t="b">
        <v>0</v>
      </c>
      <c r="H488" s="84" t="b">
        <v>0</v>
      </c>
      <c r="I488" s="84" t="b">
        <v>0</v>
      </c>
      <c r="J488" s="84" t="b">
        <v>0</v>
      </c>
      <c r="K488" s="84" t="b">
        <v>0</v>
      </c>
      <c r="L488" s="84" t="b">
        <v>0</v>
      </c>
    </row>
    <row r="489" spans="1:12" ht="15">
      <c r="A489" s="84" t="s">
        <v>296</v>
      </c>
      <c r="B489" s="84" t="s">
        <v>2809</v>
      </c>
      <c r="C489" s="84">
        <v>2</v>
      </c>
      <c r="D489" s="123">
        <v>0.0012461000280903516</v>
      </c>
      <c r="E489" s="123">
        <v>3.1901915805753016</v>
      </c>
      <c r="F489" s="84" t="s">
        <v>2903</v>
      </c>
      <c r="G489" s="84" t="b">
        <v>0</v>
      </c>
      <c r="H489" s="84" t="b">
        <v>0</v>
      </c>
      <c r="I489" s="84" t="b">
        <v>0</v>
      </c>
      <c r="J489" s="84" t="b">
        <v>0</v>
      </c>
      <c r="K489" s="84" t="b">
        <v>0</v>
      </c>
      <c r="L489" s="84" t="b">
        <v>0</v>
      </c>
    </row>
    <row r="490" spans="1:12" ht="15">
      <c r="A490" s="84" t="s">
        <v>2809</v>
      </c>
      <c r="B490" s="84" t="s">
        <v>295</v>
      </c>
      <c r="C490" s="84">
        <v>2</v>
      </c>
      <c r="D490" s="123">
        <v>0.0012461000280903516</v>
      </c>
      <c r="E490" s="123">
        <v>3.1901915805753016</v>
      </c>
      <c r="F490" s="84" t="s">
        <v>2903</v>
      </c>
      <c r="G490" s="84" t="b">
        <v>0</v>
      </c>
      <c r="H490" s="84" t="b">
        <v>0</v>
      </c>
      <c r="I490" s="84" t="b">
        <v>0</v>
      </c>
      <c r="J490" s="84" t="b">
        <v>0</v>
      </c>
      <c r="K490" s="84" t="b">
        <v>0</v>
      </c>
      <c r="L490" s="84" t="b">
        <v>0</v>
      </c>
    </row>
    <row r="491" spans="1:12" ht="15">
      <c r="A491" s="84" t="s">
        <v>295</v>
      </c>
      <c r="B491" s="84" t="s">
        <v>294</v>
      </c>
      <c r="C491" s="84">
        <v>2</v>
      </c>
      <c r="D491" s="123">
        <v>0.0012461000280903516</v>
      </c>
      <c r="E491" s="123">
        <v>3.1901915805753016</v>
      </c>
      <c r="F491" s="84" t="s">
        <v>2903</v>
      </c>
      <c r="G491" s="84" t="b">
        <v>0</v>
      </c>
      <c r="H491" s="84" t="b">
        <v>0</v>
      </c>
      <c r="I491" s="84" t="b">
        <v>0</v>
      </c>
      <c r="J491" s="84" t="b">
        <v>0</v>
      </c>
      <c r="K491" s="84" t="b">
        <v>0</v>
      </c>
      <c r="L491" s="84" t="b">
        <v>0</v>
      </c>
    </row>
    <row r="492" spans="1:12" ht="15">
      <c r="A492" s="84" t="s">
        <v>2812</v>
      </c>
      <c r="B492" s="84" t="s">
        <v>2662</v>
      </c>
      <c r="C492" s="84">
        <v>2</v>
      </c>
      <c r="D492" s="123">
        <v>0.0012461000280903516</v>
      </c>
      <c r="E492" s="123">
        <v>2.889161584911321</v>
      </c>
      <c r="F492" s="84" t="s">
        <v>2903</v>
      </c>
      <c r="G492" s="84" t="b">
        <v>0</v>
      </c>
      <c r="H492" s="84" t="b">
        <v>0</v>
      </c>
      <c r="I492" s="84" t="b">
        <v>0</v>
      </c>
      <c r="J492" s="84" t="b">
        <v>0</v>
      </c>
      <c r="K492" s="84" t="b">
        <v>0</v>
      </c>
      <c r="L492" s="84" t="b">
        <v>0</v>
      </c>
    </row>
    <row r="493" spans="1:12" ht="15">
      <c r="A493" s="84" t="s">
        <v>2662</v>
      </c>
      <c r="B493" s="84" t="s">
        <v>2625</v>
      </c>
      <c r="C493" s="84">
        <v>2</v>
      </c>
      <c r="D493" s="123">
        <v>0.0012461000280903516</v>
      </c>
      <c r="E493" s="123">
        <v>2.345093540561045</v>
      </c>
      <c r="F493" s="84" t="s">
        <v>2903</v>
      </c>
      <c r="G493" s="84" t="b">
        <v>0</v>
      </c>
      <c r="H493" s="84" t="b">
        <v>0</v>
      </c>
      <c r="I493" s="84" t="b">
        <v>0</v>
      </c>
      <c r="J493" s="84" t="b">
        <v>1</v>
      </c>
      <c r="K493" s="84" t="b">
        <v>0</v>
      </c>
      <c r="L493" s="84" t="b">
        <v>0</v>
      </c>
    </row>
    <row r="494" spans="1:12" ht="15">
      <c r="A494" s="84" t="s">
        <v>2625</v>
      </c>
      <c r="B494" s="84" t="s">
        <v>2813</v>
      </c>
      <c r="C494" s="84">
        <v>2</v>
      </c>
      <c r="D494" s="123">
        <v>0.0012461000280903516</v>
      </c>
      <c r="E494" s="123">
        <v>2.6461235362250264</v>
      </c>
      <c r="F494" s="84" t="s">
        <v>2903</v>
      </c>
      <c r="G494" s="84" t="b">
        <v>1</v>
      </c>
      <c r="H494" s="84" t="b">
        <v>0</v>
      </c>
      <c r="I494" s="84" t="b">
        <v>0</v>
      </c>
      <c r="J494" s="84" t="b">
        <v>0</v>
      </c>
      <c r="K494" s="84" t="b">
        <v>0</v>
      </c>
      <c r="L494" s="84" t="b">
        <v>0</v>
      </c>
    </row>
    <row r="495" spans="1:12" ht="15">
      <c r="A495" s="84" t="s">
        <v>2813</v>
      </c>
      <c r="B495" s="84" t="s">
        <v>2250</v>
      </c>
      <c r="C495" s="84">
        <v>2</v>
      </c>
      <c r="D495" s="123">
        <v>0.0012461000280903516</v>
      </c>
      <c r="E495" s="123">
        <v>1.260772654861009</v>
      </c>
      <c r="F495" s="84" t="s">
        <v>2903</v>
      </c>
      <c r="G495" s="84" t="b">
        <v>0</v>
      </c>
      <c r="H495" s="84" t="b">
        <v>0</v>
      </c>
      <c r="I495" s="84" t="b">
        <v>0</v>
      </c>
      <c r="J495" s="84" t="b">
        <v>0</v>
      </c>
      <c r="K495" s="84" t="b">
        <v>0</v>
      </c>
      <c r="L495" s="84" t="b">
        <v>0</v>
      </c>
    </row>
    <row r="496" spans="1:12" ht="15">
      <c r="A496" s="84" t="s">
        <v>2815</v>
      </c>
      <c r="B496" s="84" t="s">
        <v>2631</v>
      </c>
      <c r="C496" s="84">
        <v>2</v>
      </c>
      <c r="D496" s="123">
        <v>0.0012461000280903516</v>
      </c>
      <c r="E496" s="123">
        <v>2.7130703258556395</v>
      </c>
      <c r="F496" s="84" t="s">
        <v>2903</v>
      </c>
      <c r="G496" s="84" t="b">
        <v>0</v>
      </c>
      <c r="H496" s="84" t="b">
        <v>0</v>
      </c>
      <c r="I496" s="84" t="b">
        <v>0</v>
      </c>
      <c r="J496" s="84" t="b">
        <v>0</v>
      </c>
      <c r="K496" s="84" t="b">
        <v>0</v>
      </c>
      <c r="L496" s="84" t="b">
        <v>0</v>
      </c>
    </row>
    <row r="497" spans="1:12" ht="15">
      <c r="A497" s="84" t="s">
        <v>2265</v>
      </c>
      <c r="B497" s="84" t="s">
        <v>2718</v>
      </c>
      <c r="C497" s="84">
        <v>2</v>
      </c>
      <c r="D497" s="123">
        <v>0.0012461000280903516</v>
      </c>
      <c r="E497" s="123">
        <v>1.8837665530246144</v>
      </c>
      <c r="F497" s="84" t="s">
        <v>2903</v>
      </c>
      <c r="G497" s="84" t="b">
        <v>0</v>
      </c>
      <c r="H497" s="84" t="b">
        <v>0</v>
      </c>
      <c r="I497" s="84" t="b">
        <v>0</v>
      </c>
      <c r="J497" s="84" t="b">
        <v>0</v>
      </c>
      <c r="K497" s="84" t="b">
        <v>0</v>
      </c>
      <c r="L497" s="84" t="b">
        <v>0</v>
      </c>
    </row>
    <row r="498" spans="1:12" ht="15">
      <c r="A498" s="84" t="s">
        <v>2718</v>
      </c>
      <c r="B498" s="84" t="s">
        <v>2617</v>
      </c>
      <c r="C498" s="84">
        <v>2</v>
      </c>
      <c r="D498" s="123">
        <v>0.0012461000280903516</v>
      </c>
      <c r="E498" s="123">
        <v>2.412040330191658</v>
      </c>
      <c r="F498" s="84" t="s">
        <v>2903</v>
      </c>
      <c r="G498" s="84" t="b">
        <v>0</v>
      </c>
      <c r="H498" s="84" t="b">
        <v>0</v>
      </c>
      <c r="I498" s="84" t="b">
        <v>0</v>
      </c>
      <c r="J498" s="84" t="b">
        <v>0</v>
      </c>
      <c r="K498" s="84" t="b">
        <v>0</v>
      </c>
      <c r="L498" s="84" t="b">
        <v>0</v>
      </c>
    </row>
    <row r="499" spans="1:12" ht="15">
      <c r="A499" s="84" t="s">
        <v>2617</v>
      </c>
      <c r="B499" s="84" t="s">
        <v>2255</v>
      </c>
      <c r="C499" s="84">
        <v>2</v>
      </c>
      <c r="D499" s="123">
        <v>0.0012461000280903516</v>
      </c>
      <c r="E499" s="123">
        <v>1.345093540561045</v>
      </c>
      <c r="F499" s="84" t="s">
        <v>2903</v>
      </c>
      <c r="G499" s="84" t="b">
        <v>0</v>
      </c>
      <c r="H499" s="84" t="b">
        <v>0</v>
      </c>
      <c r="I499" s="84" t="b">
        <v>0</v>
      </c>
      <c r="J499" s="84" t="b">
        <v>0</v>
      </c>
      <c r="K499" s="84" t="b">
        <v>0</v>
      </c>
      <c r="L499" s="84" t="b">
        <v>0</v>
      </c>
    </row>
    <row r="500" spans="1:12" ht="15">
      <c r="A500" s="84" t="s">
        <v>2560</v>
      </c>
      <c r="B500" s="84" t="s">
        <v>2256</v>
      </c>
      <c r="C500" s="84">
        <v>2</v>
      </c>
      <c r="D500" s="123">
        <v>0.0012461000280903516</v>
      </c>
      <c r="E500" s="123">
        <v>0.9385533601270899</v>
      </c>
      <c r="F500" s="84" t="s">
        <v>2903</v>
      </c>
      <c r="G500" s="84" t="b">
        <v>0</v>
      </c>
      <c r="H500" s="84" t="b">
        <v>0</v>
      </c>
      <c r="I500" s="84" t="b">
        <v>0</v>
      </c>
      <c r="J500" s="84" t="b">
        <v>0</v>
      </c>
      <c r="K500" s="84" t="b">
        <v>0</v>
      </c>
      <c r="L500" s="84" t="b">
        <v>0</v>
      </c>
    </row>
    <row r="501" spans="1:12" ht="15">
      <c r="A501" s="84" t="s">
        <v>284</v>
      </c>
      <c r="B501" s="84" t="s">
        <v>283</v>
      </c>
      <c r="C501" s="84">
        <v>2</v>
      </c>
      <c r="D501" s="123">
        <v>0.0012461000280903516</v>
      </c>
      <c r="E501" s="123">
        <v>3.0141003215196207</v>
      </c>
      <c r="F501" s="84" t="s">
        <v>2903</v>
      </c>
      <c r="G501" s="84" t="b">
        <v>0</v>
      </c>
      <c r="H501" s="84" t="b">
        <v>0</v>
      </c>
      <c r="I501" s="84" t="b">
        <v>0</v>
      </c>
      <c r="J501" s="84" t="b">
        <v>0</v>
      </c>
      <c r="K501" s="84" t="b">
        <v>0</v>
      </c>
      <c r="L501" s="84" t="b">
        <v>0</v>
      </c>
    </row>
    <row r="502" spans="1:12" ht="15">
      <c r="A502" s="84" t="s">
        <v>259</v>
      </c>
      <c r="B502" s="84" t="s">
        <v>2637</v>
      </c>
      <c r="C502" s="84">
        <v>2</v>
      </c>
      <c r="D502" s="123">
        <v>0.0012461000280903516</v>
      </c>
      <c r="E502" s="123">
        <v>1.5089503431997147</v>
      </c>
      <c r="F502" s="84" t="s">
        <v>2903</v>
      </c>
      <c r="G502" s="84" t="b">
        <v>0</v>
      </c>
      <c r="H502" s="84" t="b">
        <v>0</v>
      </c>
      <c r="I502" s="84" t="b">
        <v>0</v>
      </c>
      <c r="J502" s="84" t="b">
        <v>0</v>
      </c>
      <c r="K502" s="84" t="b">
        <v>0</v>
      </c>
      <c r="L502" s="84" t="b">
        <v>0</v>
      </c>
    </row>
    <row r="503" spans="1:12" ht="15">
      <c r="A503" s="84" t="s">
        <v>2643</v>
      </c>
      <c r="B503" s="84" t="s">
        <v>2816</v>
      </c>
      <c r="C503" s="84">
        <v>2</v>
      </c>
      <c r="D503" s="123">
        <v>0.0012461000280903516</v>
      </c>
      <c r="E503" s="123">
        <v>2.7130703258556395</v>
      </c>
      <c r="F503" s="84" t="s">
        <v>2903</v>
      </c>
      <c r="G503" s="84" t="b">
        <v>0</v>
      </c>
      <c r="H503" s="84" t="b">
        <v>0</v>
      </c>
      <c r="I503" s="84" t="b">
        <v>0</v>
      </c>
      <c r="J503" s="84" t="b">
        <v>0</v>
      </c>
      <c r="K503" s="84" t="b">
        <v>0</v>
      </c>
      <c r="L503" s="84" t="b">
        <v>0</v>
      </c>
    </row>
    <row r="504" spans="1:12" ht="15">
      <c r="A504" s="84" t="s">
        <v>259</v>
      </c>
      <c r="B504" s="84" t="s">
        <v>2681</v>
      </c>
      <c r="C504" s="84">
        <v>2</v>
      </c>
      <c r="D504" s="123">
        <v>0.0012461000280903516</v>
      </c>
      <c r="E504" s="123">
        <v>1.5089503431997147</v>
      </c>
      <c r="F504" s="84" t="s">
        <v>2903</v>
      </c>
      <c r="G504" s="84" t="b">
        <v>0</v>
      </c>
      <c r="H504" s="84" t="b">
        <v>0</v>
      </c>
      <c r="I504" s="84" t="b">
        <v>0</v>
      </c>
      <c r="J504" s="84" t="b">
        <v>0</v>
      </c>
      <c r="K504" s="84" t="b">
        <v>0</v>
      </c>
      <c r="L504" s="84" t="b">
        <v>0</v>
      </c>
    </row>
    <row r="505" spans="1:12" ht="15">
      <c r="A505" s="84" t="s">
        <v>242</v>
      </c>
      <c r="B505" s="84" t="s">
        <v>2729</v>
      </c>
      <c r="C505" s="84">
        <v>2</v>
      </c>
      <c r="D505" s="123">
        <v>0.0012461000280903516</v>
      </c>
      <c r="E505" s="123">
        <v>3.1901915805753016</v>
      </c>
      <c r="F505" s="84" t="s">
        <v>2903</v>
      </c>
      <c r="G505" s="84" t="b">
        <v>0</v>
      </c>
      <c r="H505" s="84" t="b">
        <v>0</v>
      </c>
      <c r="I505" s="84" t="b">
        <v>0</v>
      </c>
      <c r="J505" s="84" t="b">
        <v>0</v>
      </c>
      <c r="K505" s="84" t="b">
        <v>0</v>
      </c>
      <c r="L505" s="84" t="b">
        <v>0</v>
      </c>
    </row>
    <row r="506" spans="1:12" ht="15">
      <c r="A506" s="84" t="s">
        <v>2250</v>
      </c>
      <c r="B506" s="84" t="s">
        <v>2817</v>
      </c>
      <c r="C506" s="84">
        <v>2</v>
      </c>
      <c r="D506" s="123">
        <v>0.0012461000280903516</v>
      </c>
      <c r="E506" s="123">
        <v>1.5774077238555664</v>
      </c>
      <c r="F506" s="84" t="s">
        <v>2903</v>
      </c>
      <c r="G506" s="84" t="b">
        <v>0</v>
      </c>
      <c r="H506" s="84" t="b">
        <v>0</v>
      </c>
      <c r="I506" s="84" t="b">
        <v>0</v>
      </c>
      <c r="J506" s="84" t="b">
        <v>0</v>
      </c>
      <c r="K506" s="84" t="b">
        <v>0</v>
      </c>
      <c r="L506" s="84" t="b">
        <v>0</v>
      </c>
    </row>
    <row r="507" spans="1:12" ht="15">
      <c r="A507" s="84" t="s">
        <v>259</v>
      </c>
      <c r="B507" s="84" t="s">
        <v>2283</v>
      </c>
      <c r="C507" s="84">
        <v>2</v>
      </c>
      <c r="D507" s="123">
        <v>0.0012461000280903516</v>
      </c>
      <c r="E507" s="123">
        <v>1.5089503431997147</v>
      </c>
      <c r="F507" s="84" t="s">
        <v>2903</v>
      </c>
      <c r="G507" s="84" t="b">
        <v>0</v>
      </c>
      <c r="H507" s="84" t="b">
        <v>0</v>
      </c>
      <c r="I507" s="84" t="b">
        <v>0</v>
      </c>
      <c r="J507" s="84" t="b">
        <v>0</v>
      </c>
      <c r="K507" s="84" t="b">
        <v>0</v>
      </c>
      <c r="L507" s="84" t="b">
        <v>0</v>
      </c>
    </row>
    <row r="508" spans="1:12" ht="15">
      <c r="A508" s="84" t="s">
        <v>2250</v>
      </c>
      <c r="B508" s="84" t="s">
        <v>270</v>
      </c>
      <c r="C508" s="84">
        <v>2</v>
      </c>
      <c r="D508" s="123">
        <v>0.0012461000280903516</v>
      </c>
      <c r="E508" s="123">
        <v>1.5774077238555664</v>
      </c>
      <c r="F508" s="84" t="s">
        <v>2903</v>
      </c>
      <c r="G508" s="84" t="b">
        <v>0</v>
      </c>
      <c r="H508" s="84" t="b">
        <v>0</v>
      </c>
      <c r="I508" s="84" t="b">
        <v>0</v>
      </c>
      <c r="J508" s="84" t="b">
        <v>0</v>
      </c>
      <c r="K508" s="84" t="b">
        <v>0</v>
      </c>
      <c r="L508" s="84" t="b">
        <v>0</v>
      </c>
    </row>
    <row r="509" spans="1:12" ht="15">
      <c r="A509" s="84" t="s">
        <v>2222</v>
      </c>
      <c r="B509" s="84" t="s">
        <v>2818</v>
      </c>
      <c r="C509" s="84">
        <v>2</v>
      </c>
      <c r="D509" s="123">
        <v>0.0012461000280903516</v>
      </c>
      <c r="E509" s="123">
        <v>1.8380090624639394</v>
      </c>
      <c r="F509" s="84" t="s">
        <v>2903</v>
      </c>
      <c r="G509" s="84" t="b">
        <v>0</v>
      </c>
      <c r="H509" s="84" t="b">
        <v>0</v>
      </c>
      <c r="I509" s="84" t="b">
        <v>0</v>
      </c>
      <c r="J509" s="84" t="b">
        <v>0</v>
      </c>
      <c r="K509" s="84" t="b">
        <v>0</v>
      </c>
      <c r="L509" s="84" t="b">
        <v>0</v>
      </c>
    </row>
    <row r="510" spans="1:12" ht="15">
      <c r="A510" s="84" t="s">
        <v>2292</v>
      </c>
      <c r="B510" s="84" t="s">
        <v>2221</v>
      </c>
      <c r="C510" s="84">
        <v>2</v>
      </c>
      <c r="D510" s="123">
        <v>0.0012461000280903516</v>
      </c>
      <c r="E510" s="123">
        <v>1.491221576239283</v>
      </c>
      <c r="F510" s="84" t="s">
        <v>2903</v>
      </c>
      <c r="G510" s="84" t="b">
        <v>0</v>
      </c>
      <c r="H510" s="84" t="b">
        <v>0</v>
      </c>
      <c r="I510" s="84" t="b">
        <v>0</v>
      </c>
      <c r="J510" s="84" t="b">
        <v>0</v>
      </c>
      <c r="K510" s="84" t="b">
        <v>0</v>
      </c>
      <c r="L510" s="84" t="b">
        <v>0</v>
      </c>
    </row>
    <row r="511" spans="1:12" ht="15">
      <c r="A511" s="84" t="s">
        <v>2221</v>
      </c>
      <c r="B511" s="84" t="s">
        <v>2293</v>
      </c>
      <c r="C511" s="84">
        <v>2</v>
      </c>
      <c r="D511" s="123">
        <v>0.0012461000280903516</v>
      </c>
      <c r="E511" s="123">
        <v>2.190191580575302</v>
      </c>
      <c r="F511" s="84" t="s">
        <v>2903</v>
      </c>
      <c r="G511" s="84" t="b">
        <v>0</v>
      </c>
      <c r="H511" s="84" t="b">
        <v>0</v>
      </c>
      <c r="I511" s="84" t="b">
        <v>0</v>
      </c>
      <c r="J511" s="84" t="b">
        <v>0</v>
      </c>
      <c r="K511" s="84" t="b">
        <v>0</v>
      </c>
      <c r="L511" s="84" t="b">
        <v>0</v>
      </c>
    </row>
    <row r="512" spans="1:12" ht="15">
      <c r="A512" s="84" t="s">
        <v>2293</v>
      </c>
      <c r="B512" s="84" t="s">
        <v>2294</v>
      </c>
      <c r="C512" s="84">
        <v>2</v>
      </c>
      <c r="D512" s="123">
        <v>0.0012461000280903516</v>
      </c>
      <c r="E512" s="123">
        <v>2.792251571903264</v>
      </c>
      <c r="F512" s="84" t="s">
        <v>2903</v>
      </c>
      <c r="G512" s="84" t="b">
        <v>0</v>
      </c>
      <c r="H512" s="84" t="b">
        <v>0</v>
      </c>
      <c r="I512" s="84" t="b">
        <v>0</v>
      </c>
      <c r="J512" s="84" t="b">
        <v>0</v>
      </c>
      <c r="K512" s="84" t="b">
        <v>0</v>
      </c>
      <c r="L512" s="84" t="b">
        <v>0</v>
      </c>
    </row>
    <row r="513" spans="1:12" ht="15">
      <c r="A513" s="84" t="s">
        <v>2294</v>
      </c>
      <c r="B513" s="84" t="s">
        <v>2295</v>
      </c>
      <c r="C513" s="84">
        <v>2</v>
      </c>
      <c r="D513" s="123">
        <v>0.0012461000280903516</v>
      </c>
      <c r="E513" s="123">
        <v>2.6461235362250264</v>
      </c>
      <c r="F513" s="84" t="s">
        <v>2903</v>
      </c>
      <c r="G513" s="84" t="b">
        <v>0</v>
      </c>
      <c r="H513" s="84" t="b">
        <v>0</v>
      </c>
      <c r="I513" s="84" t="b">
        <v>0</v>
      </c>
      <c r="J513" s="84" t="b">
        <v>0</v>
      </c>
      <c r="K513" s="84" t="b">
        <v>0</v>
      </c>
      <c r="L513" s="84" t="b">
        <v>0</v>
      </c>
    </row>
    <row r="514" spans="1:12" ht="15">
      <c r="A514" s="84" t="s">
        <v>2295</v>
      </c>
      <c r="B514" s="84" t="s">
        <v>2296</v>
      </c>
      <c r="C514" s="84">
        <v>2</v>
      </c>
      <c r="D514" s="123">
        <v>0.0012461000280903516</v>
      </c>
      <c r="E514" s="123">
        <v>3.1901915805753016</v>
      </c>
      <c r="F514" s="84" t="s">
        <v>2903</v>
      </c>
      <c r="G514" s="84" t="b">
        <v>0</v>
      </c>
      <c r="H514" s="84" t="b">
        <v>0</v>
      </c>
      <c r="I514" s="84" t="b">
        <v>0</v>
      </c>
      <c r="J514" s="84" t="b">
        <v>0</v>
      </c>
      <c r="K514" s="84" t="b">
        <v>0</v>
      </c>
      <c r="L514" s="84" t="b">
        <v>0</v>
      </c>
    </row>
    <row r="515" spans="1:12" ht="15">
      <c r="A515" s="84" t="s">
        <v>2296</v>
      </c>
      <c r="B515" s="84" t="s">
        <v>2297</v>
      </c>
      <c r="C515" s="84">
        <v>2</v>
      </c>
      <c r="D515" s="123">
        <v>0.0012461000280903516</v>
      </c>
      <c r="E515" s="123">
        <v>2.5881315892473395</v>
      </c>
      <c r="F515" s="84" t="s">
        <v>2903</v>
      </c>
      <c r="G515" s="84" t="b">
        <v>0</v>
      </c>
      <c r="H515" s="84" t="b">
        <v>0</v>
      </c>
      <c r="I515" s="84" t="b">
        <v>0</v>
      </c>
      <c r="J515" s="84" t="b">
        <v>0</v>
      </c>
      <c r="K515" s="84" t="b">
        <v>0</v>
      </c>
      <c r="L515" s="84" t="b">
        <v>0</v>
      </c>
    </row>
    <row r="516" spans="1:12" ht="15">
      <c r="A516" s="84" t="s">
        <v>2250</v>
      </c>
      <c r="B516" s="84" t="s">
        <v>2819</v>
      </c>
      <c r="C516" s="84">
        <v>2</v>
      </c>
      <c r="D516" s="123">
        <v>0.0012461000280903516</v>
      </c>
      <c r="E516" s="123">
        <v>1.5774077238555664</v>
      </c>
      <c r="F516" s="84" t="s">
        <v>2903</v>
      </c>
      <c r="G516" s="84" t="b">
        <v>0</v>
      </c>
      <c r="H516" s="84" t="b">
        <v>0</v>
      </c>
      <c r="I516" s="84" t="b">
        <v>0</v>
      </c>
      <c r="J516" s="84" t="b">
        <v>0</v>
      </c>
      <c r="K516" s="84" t="b">
        <v>0</v>
      </c>
      <c r="L516" s="84" t="b">
        <v>0</v>
      </c>
    </row>
    <row r="517" spans="1:12" ht="15">
      <c r="A517" s="84" t="s">
        <v>2819</v>
      </c>
      <c r="B517" s="84" t="s">
        <v>2600</v>
      </c>
      <c r="C517" s="84">
        <v>2</v>
      </c>
      <c r="D517" s="123">
        <v>0.0012461000280903516</v>
      </c>
      <c r="E517" s="123">
        <v>2.491221576239283</v>
      </c>
      <c r="F517" s="84" t="s">
        <v>2903</v>
      </c>
      <c r="G517" s="84" t="b">
        <v>0</v>
      </c>
      <c r="H517" s="84" t="b">
        <v>0</v>
      </c>
      <c r="I517" s="84" t="b">
        <v>0</v>
      </c>
      <c r="J517" s="84" t="b">
        <v>0</v>
      </c>
      <c r="K517" s="84" t="b">
        <v>0</v>
      </c>
      <c r="L517" s="84" t="b">
        <v>0</v>
      </c>
    </row>
    <row r="518" spans="1:12" ht="15">
      <c r="A518" s="84" t="s">
        <v>2600</v>
      </c>
      <c r="B518" s="84" t="s">
        <v>2820</v>
      </c>
      <c r="C518" s="84">
        <v>2</v>
      </c>
      <c r="D518" s="123">
        <v>0.0012461000280903516</v>
      </c>
      <c r="E518" s="123">
        <v>2.491221576239283</v>
      </c>
      <c r="F518" s="84" t="s">
        <v>2903</v>
      </c>
      <c r="G518" s="84" t="b">
        <v>0</v>
      </c>
      <c r="H518" s="84" t="b">
        <v>0</v>
      </c>
      <c r="I518" s="84" t="b">
        <v>0</v>
      </c>
      <c r="J518" s="84" t="b">
        <v>0</v>
      </c>
      <c r="K518" s="84" t="b">
        <v>0</v>
      </c>
      <c r="L518" s="84" t="b">
        <v>0</v>
      </c>
    </row>
    <row r="519" spans="1:12" ht="15">
      <c r="A519" s="84" t="s">
        <v>2820</v>
      </c>
      <c r="B519" s="84" t="s">
        <v>2821</v>
      </c>
      <c r="C519" s="84">
        <v>2</v>
      </c>
      <c r="D519" s="123">
        <v>0.0012461000280903516</v>
      </c>
      <c r="E519" s="123">
        <v>3.1901915805753016</v>
      </c>
      <c r="F519" s="84" t="s">
        <v>2903</v>
      </c>
      <c r="G519" s="84" t="b">
        <v>0</v>
      </c>
      <c r="H519" s="84" t="b">
        <v>0</v>
      </c>
      <c r="I519" s="84" t="b">
        <v>0</v>
      </c>
      <c r="J519" s="84" t="b">
        <v>0</v>
      </c>
      <c r="K519" s="84" t="b">
        <v>0</v>
      </c>
      <c r="L519" s="84" t="b">
        <v>0</v>
      </c>
    </row>
    <row r="520" spans="1:12" ht="15">
      <c r="A520" s="84" t="s">
        <v>2821</v>
      </c>
      <c r="B520" s="84" t="s">
        <v>2694</v>
      </c>
      <c r="C520" s="84">
        <v>2</v>
      </c>
      <c r="D520" s="123">
        <v>0.0012461000280903516</v>
      </c>
      <c r="E520" s="123">
        <v>2.889161584911321</v>
      </c>
      <c r="F520" s="84" t="s">
        <v>2903</v>
      </c>
      <c r="G520" s="84" t="b">
        <v>0</v>
      </c>
      <c r="H520" s="84" t="b">
        <v>0</v>
      </c>
      <c r="I520" s="84" t="b">
        <v>0</v>
      </c>
      <c r="J520" s="84" t="b">
        <v>0</v>
      </c>
      <c r="K520" s="84" t="b">
        <v>0</v>
      </c>
      <c r="L520" s="84" t="b">
        <v>0</v>
      </c>
    </row>
    <row r="521" spans="1:12" ht="15">
      <c r="A521" s="84" t="s">
        <v>2694</v>
      </c>
      <c r="B521" s="84" t="s">
        <v>2822</v>
      </c>
      <c r="C521" s="84">
        <v>2</v>
      </c>
      <c r="D521" s="123">
        <v>0.0012461000280903516</v>
      </c>
      <c r="E521" s="123">
        <v>2.889161584911321</v>
      </c>
      <c r="F521" s="84" t="s">
        <v>2903</v>
      </c>
      <c r="G521" s="84" t="b">
        <v>0</v>
      </c>
      <c r="H521" s="84" t="b">
        <v>0</v>
      </c>
      <c r="I521" s="84" t="b">
        <v>0</v>
      </c>
      <c r="J521" s="84" t="b">
        <v>0</v>
      </c>
      <c r="K521" s="84" t="b">
        <v>0</v>
      </c>
      <c r="L521" s="84" t="b">
        <v>0</v>
      </c>
    </row>
    <row r="522" spans="1:12" ht="15">
      <c r="A522" s="84" t="s">
        <v>2822</v>
      </c>
      <c r="B522" s="84" t="s">
        <v>2650</v>
      </c>
      <c r="C522" s="84">
        <v>2</v>
      </c>
      <c r="D522" s="123">
        <v>0.0012461000280903516</v>
      </c>
      <c r="E522" s="123">
        <v>2.792251571903264</v>
      </c>
      <c r="F522" s="84" t="s">
        <v>2903</v>
      </c>
      <c r="G522" s="84" t="b">
        <v>0</v>
      </c>
      <c r="H522" s="84" t="b">
        <v>0</v>
      </c>
      <c r="I522" s="84" t="b">
        <v>0</v>
      </c>
      <c r="J522" s="84" t="b">
        <v>0</v>
      </c>
      <c r="K522" s="84" t="b">
        <v>0</v>
      </c>
      <c r="L522" s="84" t="b">
        <v>0</v>
      </c>
    </row>
    <row r="523" spans="1:12" ht="15">
      <c r="A523" s="84" t="s">
        <v>2650</v>
      </c>
      <c r="B523" s="84" t="s">
        <v>2823</v>
      </c>
      <c r="C523" s="84">
        <v>2</v>
      </c>
      <c r="D523" s="123">
        <v>0.0012461000280903516</v>
      </c>
      <c r="E523" s="123">
        <v>2.792251571903264</v>
      </c>
      <c r="F523" s="84" t="s">
        <v>2903</v>
      </c>
      <c r="G523" s="84" t="b">
        <v>0</v>
      </c>
      <c r="H523" s="84" t="b">
        <v>0</v>
      </c>
      <c r="I523" s="84" t="b">
        <v>0</v>
      </c>
      <c r="J523" s="84" t="b">
        <v>0</v>
      </c>
      <c r="K523" s="84" t="b">
        <v>0</v>
      </c>
      <c r="L523" s="84" t="b">
        <v>0</v>
      </c>
    </row>
    <row r="524" spans="1:12" ht="15">
      <c r="A524" s="84" t="s">
        <v>2823</v>
      </c>
      <c r="B524" s="84" t="s">
        <v>2824</v>
      </c>
      <c r="C524" s="84">
        <v>2</v>
      </c>
      <c r="D524" s="123">
        <v>0.0012461000280903516</v>
      </c>
      <c r="E524" s="123">
        <v>3.1901915805753016</v>
      </c>
      <c r="F524" s="84" t="s">
        <v>2903</v>
      </c>
      <c r="G524" s="84" t="b">
        <v>0</v>
      </c>
      <c r="H524" s="84" t="b">
        <v>0</v>
      </c>
      <c r="I524" s="84" t="b">
        <v>0</v>
      </c>
      <c r="J524" s="84" t="b">
        <v>0</v>
      </c>
      <c r="K524" s="84" t="b">
        <v>0</v>
      </c>
      <c r="L524" s="84" t="b">
        <v>0</v>
      </c>
    </row>
    <row r="525" spans="1:12" ht="15">
      <c r="A525" s="84" t="s">
        <v>259</v>
      </c>
      <c r="B525" s="84" t="s">
        <v>2695</v>
      </c>
      <c r="C525" s="84">
        <v>2</v>
      </c>
      <c r="D525" s="123">
        <v>0.0012461000280903516</v>
      </c>
      <c r="E525" s="123">
        <v>1.5089503431997147</v>
      </c>
      <c r="F525" s="84" t="s">
        <v>2903</v>
      </c>
      <c r="G525" s="84" t="b">
        <v>0</v>
      </c>
      <c r="H525" s="84" t="b">
        <v>0</v>
      </c>
      <c r="I525" s="84" t="b">
        <v>0</v>
      </c>
      <c r="J525" s="84" t="b">
        <v>0</v>
      </c>
      <c r="K525" s="84" t="b">
        <v>0</v>
      </c>
      <c r="L525" s="84" t="b">
        <v>0</v>
      </c>
    </row>
    <row r="526" spans="1:12" ht="15">
      <c r="A526" s="84" t="s">
        <v>2825</v>
      </c>
      <c r="B526" s="84" t="s">
        <v>2826</v>
      </c>
      <c r="C526" s="84">
        <v>2</v>
      </c>
      <c r="D526" s="123">
        <v>0.0012461000280903516</v>
      </c>
      <c r="E526" s="123">
        <v>3.1901915805753016</v>
      </c>
      <c r="F526" s="84" t="s">
        <v>2903</v>
      </c>
      <c r="G526" s="84" t="b">
        <v>0</v>
      </c>
      <c r="H526" s="84" t="b">
        <v>0</v>
      </c>
      <c r="I526" s="84" t="b">
        <v>0</v>
      </c>
      <c r="J526" s="84" t="b">
        <v>0</v>
      </c>
      <c r="K526" s="84" t="b">
        <v>0</v>
      </c>
      <c r="L526" s="84" t="b">
        <v>0</v>
      </c>
    </row>
    <row r="527" spans="1:12" ht="15">
      <c r="A527" s="84" t="s">
        <v>2826</v>
      </c>
      <c r="B527" s="84" t="s">
        <v>2252</v>
      </c>
      <c r="C527" s="84">
        <v>2</v>
      </c>
      <c r="D527" s="123">
        <v>0.0012461000280903516</v>
      </c>
      <c r="E527" s="123">
        <v>1.6918810267857012</v>
      </c>
      <c r="F527" s="84" t="s">
        <v>2903</v>
      </c>
      <c r="G527" s="84" t="b">
        <v>0</v>
      </c>
      <c r="H527" s="84" t="b">
        <v>0</v>
      </c>
      <c r="I527" s="84" t="b">
        <v>0</v>
      </c>
      <c r="J527" s="84" t="b">
        <v>0</v>
      </c>
      <c r="K527" s="84" t="b">
        <v>0</v>
      </c>
      <c r="L527" s="84" t="b">
        <v>0</v>
      </c>
    </row>
    <row r="528" spans="1:12" ht="15">
      <c r="A528" s="84" t="s">
        <v>2252</v>
      </c>
      <c r="B528" s="84" t="s">
        <v>2617</v>
      </c>
      <c r="C528" s="84">
        <v>2</v>
      </c>
      <c r="D528" s="123">
        <v>0.0012461000280903516</v>
      </c>
      <c r="E528" s="123">
        <v>1.1332867292388291</v>
      </c>
      <c r="F528" s="84" t="s">
        <v>2903</v>
      </c>
      <c r="G528" s="84" t="b">
        <v>0</v>
      </c>
      <c r="H528" s="84" t="b">
        <v>0</v>
      </c>
      <c r="I528" s="84" t="b">
        <v>0</v>
      </c>
      <c r="J528" s="84" t="b">
        <v>0</v>
      </c>
      <c r="K528" s="84" t="b">
        <v>0</v>
      </c>
      <c r="L528" s="84" t="b">
        <v>0</v>
      </c>
    </row>
    <row r="529" spans="1:12" ht="15">
      <c r="A529" s="84" t="s">
        <v>2609</v>
      </c>
      <c r="B529" s="84" t="s">
        <v>2827</v>
      </c>
      <c r="C529" s="84">
        <v>2</v>
      </c>
      <c r="D529" s="123">
        <v>0.0012461000280903516</v>
      </c>
      <c r="E529" s="123">
        <v>2.536979066799958</v>
      </c>
      <c r="F529" s="84" t="s">
        <v>2903</v>
      </c>
      <c r="G529" s="84" t="b">
        <v>0</v>
      </c>
      <c r="H529" s="84" t="b">
        <v>0</v>
      </c>
      <c r="I529" s="84" t="b">
        <v>0</v>
      </c>
      <c r="J529" s="84" t="b">
        <v>0</v>
      </c>
      <c r="K529" s="84" t="b">
        <v>0</v>
      </c>
      <c r="L529" s="84" t="b">
        <v>0</v>
      </c>
    </row>
    <row r="530" spans="1:12" ht="15">
      <c r="A530" s="84" t="s">
        <v>2827</v>
      </c>
      <c r="B530" s="84" t="s">
        <v>2828</v>
      </c>
      <c r="C530" s="84">
        <v>2</v>
      </c>
      <c r="D530" s="123">
        <v>0.0012461000280903516</v>
      </c>
      <c r="E530" s="123">
        <v>3.1901915805753016</v>
      </c>
      <c r="F530" s="84" t="s">
        <v>2903</v>
      </c>
      <c r="G530" s="84" t="b">
        <v>0</v>
      </c>
      <c r="H530" s="84" t="b">
        <v>0</v>
      </c>
      <c r="I530" s="84" t="b">
        <v>0</v>
      </c>
      <c r="J530" s="84" t="b">
        <v>0</v>
      </c>
      <c r="K530" s="84" t="b">
        <v>0</v>
      </c>
      <c r="L530" s="84" t="b">
        <v>0</v>
      </c>
    </row>
    <row r="531" spans="1:12" ht="15">
      <c r="A531" s="84" t="s">
        <v>2828</v>
      </c>
      <c r="B531" s="84" t="s">
        <v>2252</v>
      </c>
      <c r="C531" s="84">
        <v>2</v>
      </c>
      <c r="D531" s="123">
        <v>0.0012461000280903516</v>
      </c>
      <c r="E531" s="123">
        <v>1.6918810267857012</v>
      </c>
      <c r="F531" s="84" t="s">
        <v>2903</v>
      </c>
      <c r="G531" s="84" t="b">
        <v>0</v>
      </c>
      <c r="H531" s="84" t="b">
        <v>0</v>
      </c>
      <c r="I531" s="84" t="b">
        <v>0</v>
      </c>
      <c r="J531" s="84" t="b">
        <v>0</v>
      </c>
      <c r="K531" s="84" t="b">
        <v>0</v>
      </c>
      <c r="L531" s="84" t="b">
        <v>0</v>
      </c>
    </row>
    <row r="532" spans="1:12" ht="15">
      <c r="A532" s="84" t="s">
        <v>2252</v>
      </c>
      <c r="B532" s="84" t="s">
        <v>2829</v>
      </c>
      <c r="C532" s="84">
        <v>2</v>
      </c>
      <c r="D532" s="123">
        <v>0.0012461000280903516</v>
      </c>
      <c r="E532" s="123">
        <v>1.7353467205667916</v>
      </c>
      <c r="F532" s="84" t="s">
        <v>2903</v>
      </c>
      <c r="G532" s="84" t="b">
        <v>0</v>
      </c>
      <c r="H532" s="84" t="b">
        <v>0</v>
      </c>
      <c r="I532" s="84" t="b">
        <v>0</v>
      </c>
      <c r="J532" s="84" t="b">
        <v>0</v>
      </c>
      <c r="K532" s="84" t="b">
        <v>0</v>
      </c>
      <c r="L532" s="84" t="b">
        <v>0</v>
      </c>
    </row>
    <row r="533" spans="1:12" ht="15">
      <c r="A533" s="84" t="s">
        <v>2829</v>
      </c>
      <c r="B533" s="84" t="s">
        <v>2830</v>
      </c>
      <c r="C533" s="84">
        <v>2</v>
      </c>
      <c r="D533" s="123">
        <v>0.0012461000280903516</v>
      </c>
      <c r="E533" s="123">
        <v>3.1901915805753016</v>
      </c>
      <c r="F533" s="84" t="s">
        <v>2903</v>
      </c>
      <c r="G533" s="84" t="b">
        <v>0</v>
      </c>
      <c r="H533" s="84" t="b">
        <v>0</v>
      </c>
      <c r="I533" s="84" t="b">
        <v>0</v>
      </c>
      <c r="J533" s="84" t="b">
        <v>0</v>
      </c>
      <c r="K533" s="84" t="b">
        <v>0</v>
      </c>
      <c r="L533" s="84" t="b">
        <v>0</v>
      </c>
    </row>
    <row r="534" spans="1:12" ht="15">
      <c r="A534" s="84" t="s">
        <v>2830</v>
      </c>
      <c r="B534" s="84" t="s">
        <v>2250</v>
      </c>
      <c r="C534" s="84">
        <v>2</v>
      </c>
      <c r="D534" s="123">
        <v>0.0012461000280903516</v>
      </c>
      <c r="E534" s="123">
        <v>1.260772654861009</v>
      </c>
      <c r="F534" s="84" t="s">
        <v>2903</v>
      </c>
      <c r="G534" s="84" t="b">
        <v>0</v>
      </c>
      <c r="H534" s="84" t="b">
        <v>0</v>
      </c>
      <c r="I534" s="84" t="b">
        <v>0</v>
      </c>
      <c r="J534" s="84" t="b">
        <v>0</v>
      </c>
      <c r="K534" s="84" t="b">
        <v>0</v>
      </c>
      <c r="L534" s="84" t="b">
        <v>0</v>
      </c>
    </row>
    <row r="535" spans="1:12" ht="15">
      <c r="A535" s="84" t="s">
        <v>2294</v>
      </c>
      <c r="B535" s="84" t="s">
        <v>2831</v>
      </c>
      <c r="C535" s="84">
        <v>2</v>
      </c>
      <c r="D535" s="123">
        <v>0.0012461000280903516</v>
      </c>
      <c r="E535" s="123">
        <v>2.6461235362250264</v>
      </c>
      <c r="F535" s="84" t="s">
        <v>2903</v>
      </c>
      <c r="G535" s="84" t="b">
        <v>0</v>
      </c>
      <c r="H535" s="84" t="b">
        <v>0</v>
      </c>
      <c r="I535" s="84" t="b">
        <v>0</v>
      </c>
      <c r="J535" s="84" t="b">
        <v>0</v>
      </c>
      <c r="K535" s="84" t="b">
        <v>0</v>
      </c>
      <c r="L535" s="84" t="b">
        <v>0</v>
      </c>
    </row>
    <row r="536" spans="1:12" ht="15">
      <c r="A536" s="84" t="s">
        <v>2831</v>
      </c>
      <c r="B536" s="84" t="s">
        <v>2593</v>
      </c>
      <c r="C536" s="84">
        <v>2</v>
      </c>
      <c r="D536" s="123">
        <v>0.0012461000280903516</v>
      </c>
      <c r="E536" s="123">
        <v>2.792251571903264</v>
      </c>
      <c r="F536" s="84" t="s">
        <v>2903</v>
      </c>
      <c r="G536" s="84" t="b">
        <v>0</v>
      </c>
      <c r="H536" s="84" t="b">
        <v>0</v>
      </c>
      <c r="I536" s="84" t="b">
        <v>0</v>
      </c>
      <c r="J536" s="84" t="b">
        <v>0</v>
      </c>
      <c r="K536" s="84" t="b">
        <v>0</v>
      </c>
      <c r="L536" s="84" t="b">
        <v>0</v>
      </c>
    </row>
    <row r="537" spans="1:12" ht="15">
      <c r="A537" s="84" t="s">
        <v>2593</v>
      </c>
      <c r="B537" s="84" t="s">
        <v>2832</v>
      </c>
      <c r="C537" s="84">
        <v>2</v>
      </c>
      <c r="D537" s="123">
        <v>0.0012461000280903516</v>
      </c>
      <c r="E537" s="123">
        <v>2.449828891081058</v>
      </c>
      <c r="F537" s="84" t="s">
        <v>2903</v>
      </c>
      <c r="G537" s="84" t="b">
        <v>0</v>
      </c>
      <c r="H537" s="84" t="b">
        <v>0</v>
      </c>
      <c r="I537" s="84" t="b">
        <v>0</v>
      </c>
      <c r="J537" s="84" t="b">
        <v>0</v>
      </c>
      <c r="K537" s="84" t="b">
        <v>0</v>
      </c>
      <c r="L537" s="84" t="b">
        <v>0</v>
      </c>
    </row>
    <row r="538" spans="1:12" ht="15">
      <c r="A538" s="84" t="s">
        <v>2832</v>
      </c>
      <c r="B538" s="84" t="s">
        <v>2609</v>
      </c>
      <c r="C538" s="84">
        <v>2</v>
      </c>
      <c r="D538" s="123">
        <v>0.0012461000280903516</v>
      </c>
      <c r="E538" s="123">
        <v>2.6461235362250264</v>
      </c>
      <c r="F538" s="84" t="s">
        <v>2903</v>
      </c>
      <c r="G538" s="84" t="b">
        <v>0</v>
      </c>
      <c r="H538" s="84" t="b">
        <v>0</v>
      </c>
      <c r="I538" s="84" t="b">
        <v>0</v>
      </c>
      <c r="J538" s="84" t="b">
        <v>0</v>
      </c>
      <c r="K538" s="84" t="b">
        <v>0</v>
      </c>
      <c r="L538" s="84" t="b">
        <v>0</v>
      </c>
    </row>
    <row r="539" spans="1:12" ht="15">
      <c r="A539" s="84" t="s">
        <v>2609</v>
      </c>
      <c r="B539" s="84" t="s">
        <v>2833</v>
      </c>
      <c r="C539" s="84">
        <v>2</v>
      </c>
      <c r="D539" s="123">
        <v>0.0012461000280903516</v>
      </c>
      <c r="E539" s="123">
        <v>2.536979066799958</v>
      </c>
      <c r="F539" s="84" t="s">
        <v>2903</v>
      </c>
      <c r="G539" s="84" t="b">
        <v>0</v>
      </c>
      <c r="H539" s="84" t="b">
        <v>0</v>
      </c>
      <c r="I539" s="84" t="b">
        <v>0</v>
      </c>
      <c r="J539" s="84" t="b">
        <v>0</v>
      </c>
      <c r="K539" s="84" t="b">
        <v>0</v>
      </c>
      <c r="L539" s="84" t="b">
        <v>0</v>
      </c>
    </row>
    <row r="540" spans="1:12" ht="15">
      <c r="A540" s="84" t="s">
        <v>2833</v>
      </c>
      <c r="B540" s="84" t="s">
        <v>2250</v>
      </c>
      <c r="C540" s="84">
        <v>2</v>
      </c>
      <c r="D540" s="123">
        <v>0.0012461000280903516</v>
      </c>
      <c r="E540" s="123">
        <v>1.260772654861009</v>
      </c>
      <c r="F540" s="84" t="s">
        <v>2903</v>
      </c>
      <c r="G540" s="84" t="b">
        <v>0</v>
      </c>
      <c r="H540" s="84" t="b">
        <v>0</v>
      </c>
      <c r="I540" s="84" t="b">
        <v>0</v>
      </c>
      <c r="J540" s="84" t="b">
        <v>0</v>
      </c>
      <c r="K540" s="84" t="b">
        <v>0</v>
      </c>
      <c r="L540" s="84" t="b">
        <v>0</v>
      </c>
    </row>
    <row r="541" spans="1:12" ht="15">
      <c r="A541" s="84" t="s">
        <v>2834</v>
      </c>
      <c r="B541" s="84" t="s">
        <v>2835</v>
      </c>
      <c r="C541" s="84">
        <v>2</v>
      </c>
      <c r="D541" s="123">
        <v>0.0012461000280903516</v>
      </c>
      <c r="E541" s="123">
        <v>3.1901915805753016</v>
      </c>
      <c r="F541" s="84" t="s">
        <v>2903</v>
      </c>
      <c r="G541" s="84" t="b">
        <v>0</v>
      </c>
      <c r="H541" s="84" t="b">
        <v>0</v>
      </c>
      <c r="I541" s="84" t="b">
        <v>0</v>
      </c>
      <c r="J541" s="84" t="b">
        <v>0</v>
      </c>
      <c r="K541" s="84" t="b">
        <v>0</v>
      </c>
      <c r="L541" s="84" t="b">
        <v>0</v>
      </c>
    </row>
    <row r="542" spans="1:12" ht="15">
      <c r="A542" s="84" t="s">
        <v>2835</v>
      </c>
      <c r="B542" s="84" t="s">
        <v>2836</v>
      </c>
      <c r="C542" s="84">
        <v>2</v>
      </c>
      <c r="D542" s="123">
        <v>0.0012461000280903516</v>
      </c>
      <c r="E542" s="123">
        <v>3.1901915805753016</v>
      </c>
      <c r="F542" s="84" t="s">
        <v>2903</v>
      </c>
      <c r="G542" s="84" t="b">
        <v>0</v>
      </c>
      <c r="H542" s="84" t="b">
        <v>0</v>
      </c>
      <c r="I542" s="84" t="b">
        <v>0</v>
      </c>
      <c r="J542" s="84" t="b">
        <v>0</v>
      </c>
      <c r="K542" s="84" t="b">
        <v>0</v>
      </c>
      <c r="L542" s="84" t="b">
        <v>0</v>
      </c>
    </row>
    <row r="543" spans="1:12" ht="15">
      <c r="A543" s="84" t="s">
        <v>2836</v>
      </c>
      <c r="B543" s="84" t="s">
        <v>2837</v>
      </c>
      <c r="C543" s="84">
        <v>2</v>
      </c>
      <c r="D543" s="123">
        <v>0.0012461000280903516</v>
      </c>
      <c r="E543" s="123">
        <v>3.1901915805753016</v>
      </c>
      <c r="F543" s="84" t="s">
        <v>2903</v>
      </c>
      <c r="G543" s="84" t="b">
        <v>0</v>
      </c>
      <c r="H543" s="84" t="b">
        <v>0</v>
      </c>
      <c r="I543" s="84" t="b">
        <v>0</v>
      </c>
      <c r="J543" s="84" t="b">
        <v>0</v>
      </c>
      <c r="K543" s="84" t="b">
        <v>0</v>
      </c>
      <c r="L543" s="84" t="b">
        <v>0</v>
      </c>
    </row>
    <row r="544" spans="1:12" ht="15">
      <c r="A544" s="84" t="s">
        <v>2837</v>
      </c>
      <c r="B544" s="84" t="s">
        <v>2270</v>
      </c>
      <c r="C544" s="84">
        <v>2</v>
      </c>
      <c r="D544" s="123">
        <v>0.0012461000280903516</v>
      </c>
      <c r="E544" s="123">
        <v>2.0932815675672454</v>
      </c>
      <c r="F544" s="84" t="s">
        <v>2903</v>
      </c>
      <c r="G544" s="84" t="b">
        <v>0</v>
      </c>
      <c r="H544" s="84" t="b">
        <v>0</v>
      </c>
      <c r="I544" s="84" t="b">
        <v>0</v>
      </c>
      <c r="J544" s="84" t="b">
        <v>0</v>
      </c>
      <c r="K544" s="84" t="b">
        <v>0</v>
      </c>
      <c r="L544" s="84" t="b">
        <v>0</v>
      </c>
    </row>
    <row r="545" spans="1:12" ht="15">
      <c r="A545" s="84" t="s">
        <v>2270</v>
      </c>
      <c r="B545" s="84" t="s">
        <v>2289</v>
      </c>
      <c r="C545" s="84">
        <v>2</v>
      </c>
      <c r="D545" s="123">
        <v>0.0012461000280903516</v>
      </c>
      <c r="E545" s="123">
        <v>1.1901915805753018</v>
      </c>
      <c r="F545" s="84" t="s">
        <v>2903</v>
      </c>
      <c r="G545" s="84" t="b">
        <v>0</v>
      </c>
      <c r="H545" s="84" t="b">
        <v>0</v>
      </c>
      <c r="I545" s="84" t="b">
        <v>0</v>
      </c>
      <c r="J545" s="84" t="b">
        <v>0</v>
      </c>
      <c r="K545" s="84" t="b">
        <v>0</v>
      </c>
      <c r="L545" s="84" t="b">
        <v>0</v>
      </c>
    </row>
    <row r="546" spans="1:12" ht="15">
      <c r="A546" s="84" t="s">
        <v>2289</v>
      </c>
      <c r="B546" s="84" t="s">
        <v>2838</v>
      </c>
      <c r="C546" s="84">
        <v>2</v>
      </c>
      <c r="D546" s="123">
        <v>0.0012461000280903516</v>
      </c>
      <c r="E546" s="123">
        <v>2.2871015935833583</v>
      </c>
      <c r="F546" s="84" t="s">
        <v>2903</v>
      </c>
      <c r="G546" s="84" t="b">
        <v>0</v>
      </c>
      <c r="H546" s="84" t="b">
        <v>0</v>
      </c>
      <c r="I546" s="84" t="b">
        <v>0</v>
      </c>
      <c r="J546" s="84" t="b">
        <v>0</v>
      </c>
      <c r="K546" s="84" t="b">
        <v>0</v>
      </c>
      <c r="L546" s="84" t="b">
        <v>0</v>
      </c>
    </row>
    <row r="547" spans="1:12" ht="15">
      <c r="A547" s="84" t="s">
        <v>2838</v>
      </c>
      <c r="B547" s="84" t="s">
        <v>2275</v>
      </c>
      <c r="C547" s="84">
        <v>2</v>
      </c>
      <c r="D547" s="123">
        <v>0.0012461000280903516</v>
      </c>
      <c r="E547" s="123">
        <v>2.111010334527677</v>
      </c>
      <c r="F547" s="84" t="s">
        <v>2903</v>
      </c>
      <c r="G547" s="84" t="b">
        <v>0</v>
      </c>
      <c r="H547" s="84" t="b">
        <v>0</v>
      </c>
      <c r="I547" s="84" t="b">
        <v>0</v>
      </c>
      <c r="J547" s="84" t="b">
        <v>0</v>
      </c>
      <c r="K547" s="84" t="b">
        <v>0</v>
      </c>
      <c r="L547" s="84" t="b">
        <v>0</v>
      </c>
    </row>
    <row r="548" spans="1:12" ht="15">
      <c r="A548" s="84" t="s">
        <v>2275</v>
      </c>
      <c r="B548" s="84" t="s">
        <v>2250</v>
      </c>
      <c r="C548" s="84">
        <v>2</v>
      </c>
      <c r="D548" s="123">
        <v>0.0012461000280903516</v>
      </c>
      <c r="E548" s="123">
        <v>0.18159140881338423</v>
      </c>
      <c r="F548" s="84" t="s">
        <v>2903</v>
      </c>
      <c r="G548" s="84" t="b">
        <v>0</v>
      </c>
      <c r="H548" s="84" t="b">
        <v>0</v>
      </c>
      <c r="I548" s="84" t="b">
        <v>0</v>
      </c>
      <c r="J548" s="84" t="b">
        <v>0</v>
      </c>
      <c r="K548" s="84" t="b">
        <v>0</v>
      </c>
      <c r="L548" s="84" t="b">
        <v>0</v>
      </c>
    </row>
    <row r="549" spans="1:12" ht="15">
      <c r="A549" s="84" t="s">
        <v>2839</v>
      </c>
      <c r="B549" s="84" t="s">
        <v>2840</v>
      </c>
      <c r="C549" s="84">
        <v>2</v>
      </c>
      <c r="D549" s="123">
        <v>0.0012461000280903516</v>
      </c>
      <c r="E549" s="123">
        <v>3.1901915805753016</v>
      </c>
      <c r="F549" s="84" t="s">
        <v>2903</v>
      </c>
      <c r="G549" s="84" t="b">
        <v>0</v>
      </c>
      <c r="H549" s="84" t="b">
        <v>0</v>
      </c>
      <c r="I549" s="84" t="b">
        <v>0</v>
      </c>
      <c r="J549" s="84" t="b">
        <v>0</v>
      </c>
      <c r="K549" s="84" t="b">
        <v>0</v>
      </c>
      <c r="L549" s="84" t="b">
        <v>0</v>
      </c>
    </row>
    <row r="550" spans="1:12" ht="15">
      <c r="A550" s="84" t="s">
        <v>2840</v>
      </c>
      <c r="B550" s="84" t="s">
        <v>2698</v>
      </c>
      <c r="C550" s="84">
        <v>2</v>
      </c>
      <c r="D550" s="123">
        <v>0.0012461000280903516</v>
      </c>
      <c r="E550" s="123">
        <v>3.1901915805753016</v>
      </c>
      <c r="F550" s="84" t="s">
        <v>2903</v>
      </c>
      <c r="G550" s="84" t="b">
        <v>0</v>
      </c>
      <c r="H550" s="84" t="b">
        <v>0</v>
      </c>
      <c r="I550" s="84" t="b">
        <v>0</v>
      </c>
      <c r="J550" s="84" t="b">
        <v>0</v>
      </c>
      <c r="K550" s="84" t="b">
        <v>0</v>
      </c>
      <c r="L550" s="84" t="b">
        <v>0</v>
      </c>
    </row>
    <row r="551" spans="1:12" ht="15">
      <c r="A551" s="84" t="s">
        <v>2698</v>
      </c>
      <c r="B551" s="84" t="s">
        <v>2699</v>
      </c>
      <c r="C551" s="84">
        <v>2</v>
      </c>
      <c r="D551" s="123">
        <v>0.0012461000280903516</v>
      </c>
      <c r="E551" s="123">
        <v>2.5881315892473395</v>
      </c>
      <c r="F551" s="84" t="s">
        <v>2903</v>
      </c>
      <c r="G551" s="84" t="b">
        <v>0</v>
      </c>
      <c r="H551" s="84" t="b">
        <v>0</v>
      </c>
      <c r="I551" s="84" t="b">
        <v>0</v>
      </c>
      <c r="J551" s="84" t="b">
        <v>0</v>
      </c>
      <c r="K551" s="84" t="b">
        <v>0</v>
      </c>
      <c r="L551" s="84" t="b">
        <v>0</v>
      </c>
    </row>
    <row r="552" spans="1:12" ht="15">
      <c r="A552" s="84" t="s">
        <v>2699</v>
      </c>
      <c r="B552" s="84" t="s">
        <v>2841</v>
      </c>
      <c r="C552" s="84">
        <v>2</v>
      </c>
      <c r="D552" s="123">
        <v>0.0012461000280903516</v>
      </c>
      <c r="E552" s="123">
        <v>2.889161584911321</v>
      </c>
      <c r="F552" s="84" t="s">
        <v>2903</v>
      </c>
      <c r="G552" s="84" t="b">
        <v>0</v>
      </c>
      <c r="H552" s="84" t="b">
        <v>0</v>
      </c>
      <c r="I552" s="84" t="b">
        <v>0</v>
      </c>
      <c r="J552" s="84" t="b">
        <v>0</v>
      </c>
      <c r="K552" s="84" t="b">
        <v>0</v>
      </c>
      <c r="L552" s="84" t="b">
        <v>0</v>
      </c>
    </row>
    <row r="553" spans="1:12" ht="15">
      <c r="A553" s="84" t="s">
        <v>2841</v>
      </c>
      <c r="B553" s="84" t="s">
        <v>2842</v>
      </c>
      <c r="C553" s="84">
        <v>2</v>
      </c>
      <c r="D553" s="123">
        <v>0.0012461000280903516</v>
      </c>
      <c r="E553" s="123">
        <v>3.1901915805753016</v>
      </c>
      <c r="F553" s="84" t="s">
        <v>2903</v>
      </c>
      <c r="G553" s="84" t="b">
        <v>0</v>
      </c>
      <c r="H553" s="84" t="b">
        <v>0</v>
      </c>
      <c r="I553" s="84" t="b">
        <v>0</v>
      </c>
      <c r="J553" s="84" t="b">
        <v>0</v>
      </c>
      <c r="K553" s="84" t="b">
        <v>0</v>
      </c>
      <c r="L553" s="84" t="b">
        <v>0</v>
      </c>
    </row>
    <row r="554" spans="1:12" ht="15">
      <c r="A554" s="84" t="s">
        <v>2842</v>
      </c>
      <c r="B554" s="84" t="s">
        <v>2843</v>
      </c>
      <c r="C554" s="84">
        <v>2</v>
      </c>
      <c r="D554" s="123">
        <v>0.0012461000280903516</v>
      </c>
      <c r="E554" s="123">
        <v>3.1901915805753016</v>
      </c>
      <c r="F554" s="84" t="s">
        <v>2903</v>
      </c>
      <c r="G554" s="84" t="b">
        <v>0</v>
      </c>
      <c r="H554" s="84" t="b">
        <v>0</v>
      </c>
      <c r="I554" s="84" t="b">
        <v>0</v>
      </c>
      <c r="J554" s="84" t="b">
        <v>0</v>
      </c>
      <c r="K554" s="84" t="b">
        <v>0</v>
      </c>
      <c r="L554" s="84" t="b">
        <v>0</v>
      </c>
    </row>
    <row r="555" spans="1:12" ht="15">
      <c r="A555" s="84" t="s">
        <v>2843</v>
      </c>
      <c r="B555" s="84" t="s">
        <v>2635</v>
      </c>
      <c r="C555" s="84">
        <v>2</v>
      </c>
      <c r="D555" s="123">
        <v>0.0012461000280903516</v>
      </c>
      <c r="E555" s="123">
        <v>2.7130703258556395</v>
      </c>
      <c r="F555" s="84" t="s">
        <v>2903</v>
      </c>
      <c r="G555" s="84" t="b">
        <v>0</v>
      </c>
      <c r="H555" s="84" t="b">
        <v>0</v>
      </c>
      <c r="I555" s="84" t="b">
        <v>0</v>
      </c>
      <c r="J555" s="84" t="b">
        <v>0</v>
      </c>
      <c r="K555" s="84" t="b">
        <v>0</v>
      </c>
      <c r="L555" s="84" t="b">
        <v>0</v>
      </c>
    </row>
    <row r="556" spans="1:12" ht="15">
      <c r="A556" s="84" t="s">
        <v>2635</v>
      </c>
      <c r="B556" s="84" t="s">
        <v>2844</v>
      </c>
      <c r="C556" s="84">
        <v>2</v>
      </c>
      <c r="D556" s="123">
        <v>0.0012461000280903516</v>
      </c>
      <c r="E556" s="123">
        <v>2.7130703258556395</v>
      </c>
      <c r="F556" s="84" t="s">
        <v>2903</v>
      </c>
      <c r="G556" s="84" t="b">
        <v>0</v>
      </c>
      <c r="H556" s="84" t="b">
        <v>0</v>
      </c>
      <c r="I556" s="84" t="b">
        <v>0</v>
      </c>
      <c r="J556" s="84" t="b">
        <v>0</v>
      </c>
      <c r="K556" s="84" t="b">
        <v>0</v>
      </c>
      <c r="L556" s="84" t="b">
        <v>0</v>
      </c>
    </row>
    <row r="557" spans="1:12" ht="15">
      <c r="A557" s="84" t="s">
        <v>2844</v>
      </c>
      <c r="B557" s="84" t="s">
        <v>2250</v>
      </c>
      <c r="C557" s="84">
        <v>2</v>
      </c>
      <c r="D557" s="123">
        <v>0.0012461000280903516</v>
      </c>
      <c r="E557" s="123">
        <v>1.260772654861009</v>
      </c>
      <c r="F557" s="84" t="s">
        <v>2903</v>
      </c>
      <c r="G557" s="84" t="b">
        <v>0</v>
      </c>
      <c r="H557" s="84" t="b">
        <v>0</v>
      </c>
      <c r="I557" s="84" t="b">
        <v>0</v>
      </c>
      <c r="J557" s="84" t="b">
        <v>0</v>
      </c>
      <c r="K557" s="84" t="b">
        <v>0</v>
      </c>
      <c r="L557" s="84" t="b">
        <v>0</v>
      </c>
    </row>
    <row r="558" spans="1:12" ht="15">
      <c r="A558" s="84" t="s">
        <v>2693</v>
      </c>
      <c r="B558" s="84" t="s">
        <v>2845</v>
      </c>
      <c r="C558" s="84">
        <v>2</v>
      </c>
      <c r="D558" s="123">
        <v>0.0012461000280903516</v>
      </c>
      <c r="E558" s="123">
        <v>3.1901915805753016</v>
      </c>
      <c r="F558" s="84" t="s">
        <v>2903</v>
      </c>
      <c r="G558" s="84" t="b">
        <v>0</v>
      </c>
      <c r="H558" s="84" t="b">
        <v>0</v>
      </c>
      <c r="I558" s="84" t="b">
        <v>0</v>
      </c>
      <c r="J558" s="84" t="b">
        <v>0</v>
      </c>
      <c r="K558" s="84" t="b">
        <v>0</v>
      </c>
      <c r="L558" s="84" t="b">
        <v>0</v>
      </c>
    </row>
    <row r="559" spans="1:12" ht="15">
      <c r="A559" s="84" t="s">
        <v>2845</v>
      </c>
      <c r="B559" s="84" t="s">
        <v>2250</v>
      </c>
      <c r="C559" s="84">
        <v>2</v>
      </c>
      <c r="D559" s="123">
        <v>0.0012461000280903516</v>
      </c>
      <c r="E559" s="123">
        <v>1.260772654861009</v>
      </c>
      <c r="F559" s="84" t="s">
        <v>2903</v>
      </c>
      <c r="G559" s="84" t="b">
        <v>0</v>
      </c>
      <c r="H559" s="84" t="b">
        <v>0</v>
      </c>
      <c r="I559" s="84" t="b">
        <v>0</v>
      </c>
      <c r="J559" s="84" t="b">
        <v>0</v>
      </c>
      <c r="K559" s="84" t="b">
        <v>0</v>
      </c>
      <c r="L559" s="84" t="b">
        <v>0</v>
      </c>
    </row>
    <row r="560" spans="1:12" ht="15">
      <c r="A560" s="84" t="s">
        <v>2846</v>
      </c>
      <c r="B560" s="84" t="s">
        <v>2289</v>
      </c>
      <c r="C560" s="84">
        <v>2</v>
      </c>
      <c r="D560" s="123">
        <v>0.0012461000280903516</v>
      </c>
      <c r="E560" s="123">
        <v>2.2871015935833583</v>
      </c>
      <c r="F560" s="84" t="s">
        <v>2903</v>
      </c>
      <c r="G560" s="84" t="b">
        <v>0</v>
      </c>
      <c r="H560" s="84" t="b">
        <v>0</v>
      </c>
      <c r="I560" s="84" t="b">
        <v>0</v>
      </c>
      <c r="J560" s="84" t="b">
        <v>0</v>
      </c>
      <c r="K560" s="84" t="b">
        <v>0</v>
      </c>
      <c r="L560" s="84" t="b">
        <v>0</v>
      </c>
    </row>
    <row r="561" spans="1:12" ht="15">
      <c r="A561" s="84" t="s">
        <v>2289</v>
      </c>
      <c r="B561" s="84" t="s">
        <v>2847</v>
      </c>
      <c r="C561" s="84">
        <v>2</v>
      </c>
      <c r="D561" s="123">
        <v>0.0012461000280903516</v>
      </c>
      <c r="E561" s="123">
        <v>2.2871015935833583</v>
      </c>
      <c r="F561" s="84" t="s">
        <v>2903</v>
      </c>
      <c r="G561" s="84" t="b">
        <v>0</v>
      </c>
      <c r="H561" s="84" t="b">
        <v>0</v>
      </c>
      <c r="I561" s="84" t="b">
        <v>0</v>
      </c>
      <c r="J561" s="84" t="b">
        <v>0</v>
      </c>
      <c r="K561" s="84" t="b">
        <v>0</v>
      </c>
      <c r="L561" s="84" t="b">
        <v>0</v>
      </c>
    </row>
    <row r="562" spans="1:12" ht="15">
      <c r="A562" s="84" t="s">
        <v>2847</v>
      </c>
      <c r="B562" s="84" t="s">
        <v>2848</v>
      </c>
      <c r="C562" s="84">
        <v>2</v>
      </c>
      <c r="D562" s="123">
        <v>0.0012461000280903516</v>
      </c>
      <c r="E562" s="123">
        <v>3.1901915805753016</v>
      </c>
      <c r="F562" s="84" t="s">
        <v>2903</v>
      </c>
      <c r="G562" s="84" t="b">
        <v>0</v>
      </c>
      <c r="H562" s="84" t="b">
        <v>0</v>
      </c>
      <c r="I562" s="84" t="b">
        <v>0</v>
      </c>
      <c r="J562" s="84" t="b">
        <v>0</v>
      </c>
      <c r="K562" s="84" t="b">
        <v>0</v>
      </c>
      <c r="L562" s="84" t="b">
        <v>0</v>
      </c>
    </row>
    <row r="563" spans="1:12" ht="15">
      <c r="A563" s="84" t="s">
        <v>2848</v>
      </c>
      <c r="B563" s="84" t="s">
        <v>2250</v>
      </c>
      <c r="C563" s="84">
        <v>2</v>
      </c>
      <c r="D563" s="123">
        <v>0.0012461000280903516</v>
      </c>
      <c r="E563" s="123">
        <v>1.260772654861009</v>
      </c>
      <c r="F563" s="84" t="s">
        <v>2903</v>
      </c>
      <c r="G563" s="84" t="b">
        <v>0</v>
      </c>
      <c r="H563" s="84" t="b">
        <v>0</v>
      </c>
      <c r="I563" s="84" t="b">
        <v>0</v>
      </c>
      <c r="J563" s="84" t="b">
        <v>0</v>
      </c>
      <c r="K563" s="84" t="b">
        <v>0</v>
      </c>
      <c r="L563" s="84" t="b">
        <v>0</v>
      </c>
    </row>
    <row r="564" spans="1:12" ht="15">
      <c r="A564" s="84" t="s">
        <v>2250</v>
      </c>
      <c r="B564" s="84" t="s">
        <v>2263</v>
      </c>
      <c r="C564" s="84">
        <v>2</v>
      </c>
      <c r="D564" s="123">
        <v>0.0012461000280903516</v>
      </c>
      <c r="E564" s="123">
        <v>0.4634643715487295</v>
      </c>
      <c r="F564" s="84" t="s">
        <v>2903</v>
      </c>
      <c r="G564" s="84" t="b">
        <v>0</v>
      </c>
      <c r="H564" s="84" t="b">
        <v>0</v>
      </c>
      <c r="I564" s="84" t="b">
        <v>0</v>
      </c>
      <c r="J564" s="84" t="b">
        <v>0</v>
      </c>
      <c r="K564" s="84" t="b">
        <v>0</v>
      </c>
      <c r="L564" s="84" t="b">
        <v>0</v>
      </c>
    </row>
    <row r="565" spans="1:12" ht="15">
      <c r="A565" s="84" t="s">
        <v>2263</v>
      </c>
      <c r="B565" s="84" t="s">
        <v>2849</v>
      </c>
      <c r="C565" s="84">
        <v>2</v>
      </c>
      <c r="D565" s="123">
        <v>0.0012461000280903516</v>
      </c>
      <c r="E565" s="123">
        <v>2.076248228268465</v>
      </c>
      <c r="F565" s="84" t="s">
        <v>2903</v>
      </c>
      <c r="G565" s="84" t="b">
        <v>0</v>
      </c>
      <c r="H565" s="84" t="b">
        <v>0</v>
      </c>
      <c r="I565" s="84" t="b">
        <v>0</v>
      </c>
      <c r="J565" s="84" t="b">
        <v>0</v>
      </c>
      <c r="K565" s="84" t="b">
        <v>0</v>
      </c>
      <c r="L565" s="84" t="b">
        <v>0</v>
      </c>
    </row>
    <row r="566" spans="1:12" ht="15">
      <c r="A566" s="84" t="s">
        <v>2849</v>
      </c>
      <c r="B566" s="84" t="s">
        <v>2850</v>
      </c>
      <c r="C566" s="84">
        <v>2</v>
      </c>
      <c r="D566" s="123">
        <v>0.0012461000280903516</v>
      </c>
      <c r="E566" s="123">
        <v>3.1901915805753016</v>
      </c>
      <c r="F566" s="84" t="s">
        <v>2903</v>
      </c>
      <c r="G566" s="84" t="b">
        <v>0</v>
      </c>
      <c r="H566" s="84" t="b">
        <v>0</v>
      </c>
      <c r="I566" s="84" t="b">
        <v>0</v>
      </c>
      <c r="J566" s="84" t="b">
        <v>0</v>
      </c>
      <c r="K566" s="84" t="b">
        <v>0</v>
      </c>
      <c r="L566" s="84" t="b">
        <v>0</v>
      </c>
    </row>
    <row r="567" spans="1:12" ht="15">
      <c r="A567" s="84" t="s">
        <v>2850</v>
      </c>
      <c r="B567" s="84" t="s">
        <v>2586</v>
      </c>
      <c r="C567" s="84">
        <v>2</v>
      </c>
      <c r="D567" s="123">
        <v>0.0012461000280903516</v>
      </c>
      <c r="E567" s="123">
        <v>2.412040330191658</v>
      </c>
      <c r="F567" s="84" t="s">
        <v>2903</v>
      </c>
      <c r="G567" s="84" t="b">
        <v>0</v>
      </c>
      <c r="H567" s="84" t="b">
        <v>0</v>
      </c>
      <c r="I567" s="84" t="b">
        <v>0</v>
      </c>
      <c r="J567" s="84" t="b">
        <v>0</v>
      </c>
      <c r="K567" s="84" t="b">
        <v>0</v>
      </c>
      <c r="L567" s="84" t="b">
        <v>0</v>
      </c>
    </row>
    <row r="568" spans="1:12" ht="15">
      <c r="A568" s="84" t="s">
        <v>2586</v>
      </c>
      <c r="B568" s="84" t="s">
        <v>2251</v>
      </c>
      <c r="C568" s="84">
        <v>2</v>
      </c>
      <c r="D568" s="123">
        <v>0.0012461000280903516</v>
      </c>
      <c r="E568" s="123">
        <v>0.8497474657351834</v>
      </c>
      <c r="F568" s="84" t="s">
        <v>2903</v>
      </c>
      <c r="G568" s="84" t="b">
        <v>0</v>
      </c>
      <c r="H568" s="84" t="b">
        <v>0</v>
      </c>
      <c r="I568" s="84" t="b">
        <v>0</v>
      </c>
      <c r="J568" s="84" t="b">
        <v>0</v>
      </c>
      <c r="K568" s="84" t="b">
        <v>0</v>
      </c>
      <c r="L568" s="84" t="b">
        <v>0</v>
      </c>
    </row>
    <row r="569" spans="1:12" ht="15">
      <c r="A569" s="84" t="s">
        <v>2222</v>
      </c>
      <c r="B569" s="84" t="s">
        <v>2851</v>
      </c>
      <c r="C569" s="84">
        <v>2</v>
      </c>
      <c r="D569" s="123">
        <v>0.0012461000280903516</v>
      </c>
      <c r="E569" s="123">
        <v>1.8380090624639394</v>
      </c>
      <c r="F569" s="84" t="s">
        <v>2903</v>
      </c>
      <c r="G569" s="84" t="b">
        <v>0</v>
      </c>
      <c r="H569" s="84" t="b">
        <v>0</v>
      </c>
      <c r="I569" s="84" t="b">
        <v>0</v>
      </c>
      <c r="J569" s="84" t="b">
        <v>0</v>
      </c>
      <c r="K569" s="84" t="b">
        <v>0</v>
      </c>
      <c r="L569" s="84" t="b">
        <v>0</v>
      </c>
    </row>
    <row r="570" spans="1:12" ht="15">
      <c r="A570" s="84" t="s">
        <v>2852</v>
      </c>
      <c r="B570" s="84" t="s">
        <v>2853</v>
      </c>
      <c r="C570" s="84">
        <v>2</v>
      </c>
      <c r="D570" s="123">
        <v>0.0012461000280903516</v>
      </c>
      <c r="E570" s="123">
        <v>3.1901915805753016</v>
      </c>
      <c r="F570" s="84" t="s">
        <v>2903</v>
      </c>
      <c r="G570" s="84" t="b">
        <v>0</v>
      </c>
      <c r="H570" s="84" t="b">
        <v>0</v>
      </c>
      <c r="I570" s="84" t="b">
        <v>0</v>
      </c>
      <c r="J570" s="84" t="b">
        <v>0</v>
      </c>
      <c r="K570" s="84" t="b">
        <v>0</v>
      </c>
      <c r="L570" s="84" t="b">
        <v>0</v>
      </c>
    </row>
    <row r="571" spans="1:12" ht="15">
      <c r="A571" s="84" t="s">
        <v>2853</v>
      </c>
      <c r="B571" s="84" t="s">
        <v>2854</v>
      </c>
      <c r="C571" s="84">
        <v>2</v>
      </c>
      <c r="D571" s="123">
        <v>0.0012461000280903516</v>
      </c>
      <c r="E571" s="123">
        <v>3.1901915805753016</v>
      </c>
      <c r="F571" s="84" t="s">
        <v>2903</v>
      </c>
      <c r="G571" s="84" t="b">
        <v>0</v>
      </c>
      <c r="H571" s="84" t="b">
        <v>0</v>
      </c>
      <c r="I571" s="84" t="b">
        <v>0</v>
      </c>
      <c r="J571" s="84" t="b">
        <v>0</v>
      </c>
      <c r="K571" s="84" t="b">
        <v>0</v>
      </c>
      <c r="L571" s="84" t="b">
        <v>0</v>
      </c>
    </row>
    <row r="572" spans="1:12" ht="15">
      <c r="A572" s="84" t="s">
        <v>2854</v>
      </c>
      <c r="B572" s="84" t="s">
        <v>2855</v>
      </c>
      <c r="C572" s="84">
        <v>2</v>
      </c>
      <c r="D572" s="123">
        <v>0.0012461000280903516</v>
      </c>
      <c r="E572" s="123">
        <v>3.1901915805753016</v>
      </c>
      <c r="F572" s="84" t="s">
        <v>2903</v>
      </c>
      <c r="G572" s="84" t="b">
        <v>0</v>
      </c>
      <c r="H572" s="84" t="b">
        <v>0</v>
      </c>
      <c r="I572" s="84" t="b">
        <v>0</v>
      </c>
      <c r="J572" s="84" t="b">
        <v>0</v>
      </c>
      <c r="K572" s="84" t="b">
        <v>0</v>
      </c>
      <c r="L572" s="84" t="b">
        <v>0</v>
      </c>
    </row>
    <row r="573" spans="1:12" ht="15">
      <c r="A573" s="84" t="s">
        <v>2855</v>
      </c>
      <c r="B573" s="84" t="s">
        <v>2559</v>
      </c>
      <c r="C573" s="84">
        <v>2</v>
      </c>
      <c r="D573" s="123">
        <v>0.0012461000280903516</v>
      </c>
      <c r="E573" s="123">
        <v>2.169002281505364</v>
      </c>
      <c r="F573" s="84" t="s">
        <v>2903</v>
      </c>
      <c r="G573" s="84" t="b">
        <v>0</v>
      </c>
      <c r="H573" s="84" t="b">
        <v>0</v>
      </c>
      <c r="I573" s="84" t="b">
        <v>0</v>
      </c>
      <c r="J573" s="84" t="b">
        <v>0</v>
      </c>
      <c r="K573" s="84" t="b">
        <v>0</v>
      </c>
      <c r="L573" s="84" t="b">
        <v>0</v>
      </c>
    </row>
    <row r="574" spans="1:12" ht="15">
      <c r="A574" s="84" t="s">
        <v>2559</v>
      </c>
      <c r="B574" s="84" t="s">
        <v>2252</v>
      </c>
      <c r="C574" s="84">
        <v>2</v>
      </c>
      <c r="D574" s="123">
        <v>0.0012461000280903516</v>
      </c>
      <c r="E574" s="123">
        <v>0.8789676701428457</v>
      </c>
      <c r="F574" s="84" t="s">
        <v>2903</v>
      </c>
      <c r="G574" s="84" t="b">
        <v>0</v>
      </c>
      <c r="H574" s="84" t="b">
        <v>0</v>
      </c>
      <c r="I574" s="84" t="b">
        <v>0</v>
      </c>
      <c r="J574" s="84" t="b">
        <v>0</v>
      </c>
      <c r="K574" s="84" t="b">
        <v>0</v>
      </c>
      <c r="L574" s="84" t="b">
        <v>0</v>
      </c>
    </row>
    <row r="575" spans="1:12" ht="15">
      <c r="A575" s="84" t="s">
        <v>2252</v>
      </c>
      <c r="B575" s="84" t="s">
        <v>2262</v>
      </c>
      <c r="C575" s="84">
        <v>2</v>
      </c>
      <c r="D575" s="123">
        <v>0.0012461000280903516</v>
      </c>
      <c r="E575" s="123">
        <v>0.6214033682599549</v>
      </c>
      <c r="F575" s="84" t="s">
        <v>2903</v>
      </c>
      <c r="G575" s="84" t="b">
        <v>0</v>
      </c>
      <c r="H575" s="84" t="b">
        <v>0</v>
      </c>
      <c r="I575" s="84" t="b">
        <v>0</v>
      </c>
      <c r="J575" s="84" t="b">
        <v>0</v>
      </c>
      <c r="K575" s="84" t="b">
        <v>0</v>
      </c>
      <c r="L575" s="84" t="b">
        <v>0</v>
      </c>
    </row>
    <row r="576" spans="1:12" ht="15">
      <c r="A576" s="84" t="s">
        <v>2262</v>
      </c>
      <c r="B576" s="84" t="s">
        <v>2856</v>
      </c>
      <c r="C576" s="84">
        <v>2</v>
      </c>
      <c r="D576" s="123">
        <v>0.0012461000280903516</v>
      </c>
      <c r="E576" s="123">
        <v>2.076248228268465</v>
      </c>
      <c r="F576" s="84" t="s">
        <v>2903</v>
      </c>
      <c r="G576" s="84" t="b">
        <v>0</v>
      </c>
      <c r="H576" s="84" t="b">
        <v>0</v>
      </c>
      <c r="I576" s="84" t="b">
        <v>0</v>
      </c>
      <c r="J576" s="84" t="b">
        <v>0</v>
      </c>
      <c r="K576" s="84" t="b">
        <v>0</v>
      </c>
      <c r="L576" s="84" t="b">
        <v>0</v>
      </c>
    </row>
    <row r="577" spans="1:12" ht="15">
      <c r="A577" s="84" t="s">
        <v>2856</v>
      </c>
      <c r="B577" s="84" t="s">
        <v>2664</v>
      </c>
      <c r="C577" s="84">
        <v>2</v>
      </c>
      <c r="D577" s="123">
        <v>0.0012461000280903516</v>
      </c>
      <c r="E577" s="123">
        <v>2.889161584911321</v>
      </c>
      <c r="F577" s="84" t="s">
        <v>2903</v>
      </c>
      <c r="G577" s="84" t="b">
        <v>0</v>
      </c>
      <c r="H577" s="84" t="b">
        <v>0</v>
      </c>
      <c r="I577" s="84" t="b">
        <v>0</v>
      </c>
      <c r="J577" s="84" t="b">
        <v>0</v>
      </c>
      <c r="K577" s="84" t="b">
        <v>0</v>
      </c>
      <c r="L577" s="84" t="b">
        <v>0</v>
      </c>
    </row>
    <row r="578" spans="1:12" ht="15">
      <c r="A578" s="84" t="s">
        <v>2664</v>
      </c>
      <c r="B578" s="84" t="s">
        <v>2857</v>
      </c>
      <c r="C578" s="84">
        <v>2</v>
      </c>
      <c r="D578" s="123">
        <v>0.0012461000280903516</v>
      </c>
      <c r="E578" s="123">
        <v>2.889161584911321</v>
      </c>
      <c r="F578" s="84" t="s">
        <v>2903</v>
      </c>
      <c r="G578" s="84" t="b">
        <v>0</v>
      </c>
      <c r="H578" s="84" t="b">
        <v>0</v>
      </c>
      <c r="I578" s="84" t="b">
        <v>0</v>
      </c>
      <c r="J578" s="84" t="b">
        <v>0</v>
      </c>
      <c r="K578" s="84" t="b">
        <v>0</v>
      </c>
      <c r="L578" s="84" t="b">
        <v>0</v>
      </c>
    </row>
    <row r="579" spans="1:12" ht="15">
      <c r="A579" s="84" t="s">
        <v>2857</v>
      </c>
      <c r="B579" s="84" t="s">
        <v>2694</v>
      </c>
      <c r="C579" s="84">
        <v>2</v>
      </c>
      <c r="D579" s="123">
        <v>0.0012461000280903516</v>
      </c>
      <c r="E579" s="123">
        <v>2.889161584911321</v>
      </c>
      <c r="F579" s="84" t="s">
        <v>2903</v>
      </c>
      <c r="G579" s="84" t="b">
        <v>0</v>
      </c>
      <c r="H579" s="84" t="b">
        <v>0</v>
      </c>
      <c r="I579" s="84" t="b">
        <v>0</v>
      </c>
      <c r="J579" s="84" t="b">
        <v>0</v>
      </c>
      <c r="K579" s="84" t="b">
        <v>0</v>
      </c>
      <c r="L579" s="84" t="b">
        <v>0</v>
      </c>
    </row>
    <row r="580" spans="1:12" ht="15">
      <c r="A580" s="84" t="s">
        <v>2694</v>
      </c>
      <c r="B580" s="84" t="s">
        <v>2700</v>
      </c>
      <c r="C580" s="84">
        <v>2</v>
      </c>
      <c r="D580" s="123">
        <v>0.0012461000280903516</v>
      </c>
      <c r="E580" s="123">
        <v>2.5881315892473395</v>
      </c>
      <c r="F580" s="84" t="s">
        <v>2903</v>
      </c>
      <c r="G580" s="84" t="b">
        <v>0</v>
      </c>
      <c r="H580" s="84" t="b">
        <v>0</v>
      </c>
      <c r="I580" s="84" t="b">
        <v>0</v>
      </c>
      <c r="J580" s="84" t="b">
        <v>0</v>
      </c>
      <c r="K580" s="84" t="b">
        <v>0</v>
      </c>
      <c r="L580" s="84" t="b">
        <v>0</v>
      </c>
    </row>
    <row r="581" spans="1:12" ht="15">
      <c r="A581" s="84" t="s">
        <v>2700</v>
      </c>
      <c r="B581" s="84" t="s">
        <v>2858</v>
      </c>
      <c r="C581" s="84">
        <v>2</v>
      </c>
      <c r="D581" s="123">
        <v>0.0012461000280903516</v>
      </c>
      <c r="E581" s="123">
        <v>2.889161584911321</v>
      </c>
      <c r="F581" s="84" t="s">
        <v>2903</v>
      </c>
      <c r="G581" s="84" t="b">
        <v>0</v>
      </c>
      <c r="H581" s="84" t="b">
        <v>0</v>
      </c>
      <c r="I581" s="84" t="b">
        <v>0</v>
      </c>
      <c r="J581" s="84" t="b">
        <v>0</v>
      </c>
      <c r="K581" s="84" t="b">
        <v>0</v>
      </c>
      <c r="L581" s="84" t="b">
        <v>0</v>
      </c>
    </row>
    <row r="582" spans="1:12" ht="15">
      <c r="A582" s="84" t="s">
        <v>2858</v>
      </c>
      <c r="B582" s="84" t="s">
        <v>2701</v>
      </c>
      <c r="C582" s="84">
        <v>2</v>
      </c>
      <c r="D582" s="123">
        <v>0.0012461000280903516</v>
      </c>
      <c r="E582" s="123">
        <v>2.889161584911321</v>
      </c>
      <c r="F582" s="84" t="s">
        <v>2903</v>
      </c>
      <c r="G582" s="84" t="b">
        <v>0</v>
      </c>
      <c r="H582" s="84" t="b">
        <v>0</v>
      </c>
      <c r="I582" s="84" t="b">
        <v>0</v>
      </c>
      <c r="J582" s="84" t="b">
        <v>0</v>
      </c>
      <c r="K582" s="84" t="b">
        <v>0</v>
      </c>
      <c r="L582" s="84" t="b">
        <v>0</v>
      </c>
    </row>
    <row r="583" spans="1:12" ht="15">
      <c r="A583" s="84" t="s">
        <v>2558</v>
      </c>
      <c r="B583" s="84" t="s">
        <v>2859</v>
      </c>
      <c r="C583" s="84">
        <v>2</v>
      </c>
      <c r="D583" s="123">
        <v>0.0012461000280903516</v>
      </c>
      <c r="E583" s="123">
        <v>2.1294937402216902</v>
      </c>
      <c r="F583" s="84" t="s">
        <v>2903</v>
      </c>
      <c r="G583" s="84" t="b">
        <v>0</v>
      </c>
      <c r="H583" s="84" t="b">
        <v>0</v>
      </c>
      <c r="I583" s="84" t="b">
        <v>0</v>
      </c>
      <c r="J583" s="84" t="b">
        <v>0</v>
      </c>
      <c r="K583" s="84" t="b">
        <v>0</v>
      </c>
      <c r="L583" s="84" t="b">
        <v>0</v>
      </c>
    </row>
    <row r="584" spans="1:12" ht="15">
      <c r="A584" s="84" t="s">
        <v>2859</v>
      </c>
      <c r="B584" s="84" t="s">
        <v>2609</v>
      </c>
      <c r="C584" s="84">
        <v>2</v>
      </c>
      <c r="D584" s="123">
        <v>0.0012461000280903516</v>
      </c>
      <c r="E584" s="123">
        <v>2.6461235362250264</v>
      </c>
      <c r="F584" s="84" t="s">
        <v>2903</v>
      </c>
      <c r="G584" s="84" t="b">
        <v>0</v>
      </c>
      <c r="H584" s="84" t="b">
        <v>0</v>
      </c>
      <c r="I584" s="84" t="b">
        <v>0</v>
      </c>
      <c r="J584" s="84" t="b">
        <v>0</v>
      </c>
      <c r="K584" s="84" t="b">
        <v>0</v>
      </c>
      <c r="L584" s="84" t="b">
        <v>0</v>
      </c>
    </row>
    <row r="585" spans="1:12" ht="15">
      <c r="A585" s="84" t="s">
        <v>2609</v>
      </c>
      <c r="B585" s="84" t="s">
        <v>2860</v>
      </c>
      <c r="C585" s="84">
        <v>2</v>
      </c>
      <c r="D585" s="123">
        <v>0.0012461000280903516</v>
      </c>
      <c r="E585" s="123">
        <v>2.536979066799958</v>
      </c>
      <c r="F585" s="84" t="s">
        <v>2903</v>
      </c>
      <c r="G585" s="84" t="b">
        <v>0</v>
      </c>
      <c r="H585" s="84" t="b">
        <v>0</v>
      </c>
      <c r="I585" s="84" t="b">
        <v>0</v>
      </c>
      <c r="J585" s="84" t="b">
        <v>0</v>
      </c>
      <c r="K585" s="84" t="b">
        <v>0</v>
      </c>
      <c r="L585" s="84" t="b">
        <v>0</v>
      </c>
    </row>
    <row r="586" spans="1:12" ht="15">
      <c r="A586" s="84" t="s">
        <v>2860</v>
      </c>
      <c r="B586" s="84" t="s">
        <v>2257</v>
      </c>
      <c r="C586" s="84">
        <v>2</v>
      </c>
      <c r="D586" s="123">
        <v>0.0012461000280903516</v>
      </c>
      <c r="E586" s="123">
        <v>1.8891615849113206</v>
      </c>
      <c r="F586" s="84" t="s">
        <v>2903</v>
      </c>
      <c r="G586" s="84" t="b">
        <v>0</v>
      </c>
      <c r="H586" s="84" t="b">
        <v>0</v>
      </c>
      <c r="I586" s="84" t="b">
        <v>0</v>
      </c>
      <c r="J586" s="84" t="b">
        <v>0</v>
      </c>
      <c r="K586" s="84" t="b">
        <v>0</v>
      </c>
      <c r="L586" s="84" t="b">
        <v>0</v>
      </c>
    </row>
    <row r="587" spans="1:12" ht="15">
      <c r="A587" s="84" t="s">
        <v>2861</v>
      </c>
      <c r="B587" s="84" t="s">
        <v>2862</v>
      </c>
      <c r="C587" s="84">
        <v>2</v>
      </c>
      <c r="D587" s="123">
        <v>0.0012461000280903516</v>
      </c>
      <c r="E587" s="123">
        <v>3.1901915805753016</v>
      </c>
      <c r="F587" s="84" t="s">
        <v>2903</v>
      </c>
      <c r="G587" s="84" t="b">
        <v>0</v>
      </c>
      <c r="H587" s="84" t="b">
        <v>0</v>
      </c>
      <c r="I587" s="84" t="b">
        <v>0</v>
      </c>
      <c r="J587" s="84" t="b">
        <v>0</v>
      </c>
      <c r="K587" s="84" t="b">
        <v>0</v>
      </c>
      <c r="L587" s="84" t="b">
        <v>0</v>
      </c>
    </row>
    <row r="588" spans="1:12" ht="15">
      <c r="A588" s="84" t="s">
        <v>2862</v>
      </c>
      <c r="B588" s="84" t="s">
        <v>2863</v>
      </c>
      <c r="C588" s="84">
        <v>2</v>
      </c>
      <c r="D588" s="123">
        <v>0.0012461000280903516</v>
      </c>
      <c r="E588" s="123">
        <v>3.1901915805753016</v>
      </c>
      <c r="F588" s="84" t="s">
        <v>2903</v>
      </c>
      <c r="G588" s="84" t="b">
        <v>0</v>
      </c>
      <c r="H588" s="84" t="b">
        <v>0</v>
      </c>
      <c r="I588" s="84" t="b">
        <v>0</v>
      </c>
      <c r="J588" s="84" t="b">
        <v>0</v>
      </c>
      <c r="K588" s="84" t="b">
        <v>0</v>
      </c>
      <c r="L588" s="84" t="b">
        <v>0</v>
      </c>
    </row>
    <row r="589" spans="1:12" ht="15">
      <c r="A589" s="84" t="s">
        <v>2863</v>
      </c>
      <c r="B589" s="84" t="s">
        <v>2252</v>
      </c>
      <c r="C589" s="84">
        <v>2</v>
      </c>
      <c r="D589" s="123">
        <v>0.0012461000280903516</v>
      </c>
      <c r="E589" s="123">
        <v>1.6918810267857012</v>
      </c>
      <c r="F589" s="84" t="s">
        <v>2903</v>
      </c>
      <c r="G589" s="84" t="b">
        <v>0</v>
      </c>
      <c r="H589" s="84" t="b">
        <v>0</v>
      </c>
      <c r="I589" s="84" t="b">
        <v>0</v>
      </c>
      <c r="J589" s="84" t="b">
        <v>0</v>
      </c>
      <c r="K589" s="84" t="b">
        <v>0</v>
      </c>
      <c r="L589" s="84" t="b">
        <v>0</v>
      </c>
    </row>
    <row r="590" spans="1:12" ht="15">
      <c r="A590" s="84" t="s">
        <v>2294</v>
      </c>
      <c r="B590" s="84" t="s">
        <v>2670</v>
      </c>
      <c r="C590" s="84">
        <v>2</v>
      </c>
      <c r="D590" s="123">
        <v>0.0012461000280903516</v>
      </c>
      <c r="E590" s="123">
        <v>2.345093540561045</v>
      </c>
      <c r="F590" s="84" t="s">
        <v>2903</v>
      </c>
      <c r="G590" s="84" t="b">
        <v>0</v>
      </c>
      <c r="H590" s="84" t="b">
        <v>0</v>
      </c>
      <c r="I590" s="84" t="b">
        <v>0</v>
      </c>
      <c r="J590" s="84" t="b">
        <v>0</v>
      </c>
      <c r="K590" s="84" t="b">
        <v>0</v>
      </c>
      <c r="L590" s="84" t="b">
        <v>0</v>
      </c>
    </row>
    <row r="591" spans="1:12" ht="15">
      <c r="A591" s="84" t="s">
        <v>2670</v>
      </c>
      <c r="B591" s="84" t="s">
        <v>2250</v>
      </c>
      <c r="C591" s="84">
        <v>2</v>
      </c>
      <c r="D591" s="123">
        <v>0.0012461000280903516</v>
      </c>
      <c r="E591" s="123">
        <v>0.9597426591970278</v>
      </c>
      <c r="F591" s="84" t="s">
        <v>2903</v>
      </c>
      <c r="G591" s="84" t="b">
        <v>0</v>
      </c>
      <c r="H591" s="84" t="b">
        <v>0</v>
      </c>
      <c r="I591" s="84" t="b">
        <v>0</v>
      </c>
      <c r="J591" s="84" t="b">
        <v>0</v>
      </c>
      <c r="K591" s="84" t="b">
        <v>0</v>
      </c>
      <c r="L591" s="84" t="b">
        <v>0</v>
      </c>
    </row>
    <row r="592" spans="1:12" ht="15">
      <c r="A592" s="84" t="s">
        <v>2864</v>
      </c>
      <c r="B592" s="84" t="s">
        <v>2251</v>
      </c>
      <c r="C592" s="84">
        <v>2</v>
      </c>
      <c r="D592" s="123">
        <v>0.0012461000280903516</v>
      </c>
      <c r="E592" s="123">
        <v>1.6278987161188272</v>
      </c>
      <c r="F592" s="84" t="s">
        <v>2903</v>
      </c>
      <c r="G592" s="84" t="b">
        <v>0</v>
      </c>
      <c r="H592" s="84" t="b">
        <v>0</v>
      </c>
      <c r="I592" s="84" t="b">
        <v>0</v>
      </c>
      <c r="J592" s="84" t="b">
        <v>0</v>
      </c>
      <c r="K592" s="84" t="b">
        <v>0</v>
      </c>
      <c r="L592" s="84" t="b">
        <v>0</v>
      </c>
    </row>
    <row r="593" spans="1:12" ht="15">
      <c r="A593" s="84" t="s">
        <v>2222</v>
      </c>
      <c r="B593" s="84" t="s">
        <v>2865</v>
      </c>
      <c r="C593" s="84">
        <v>2</v>
      </c>
      <c r="D593" s="123">
        <v>0.0012461000280903516</v>
      </c>
      <c r="E593" s="123">
        <v>1.8380090624639394</v>
      </c>
      <c r="F593" s="84" t="s">
        <v>2903</v>
      </c>
      <c r="G593" s="84" t="b">
        <v>0</v>
      </c>
      <c r="H593" s="84" t="b">
        <v>0</v>
      </c>
      <c r="I593" s="84" t="b">
        <v>0</v>
      </c>
      <c r="J593" s="84" t="b">
        <v>0</v>
      </c>
      <c r="K593" s="84" t="b">
        <v>0</v>
      </c>
      <c r="L593" s="84" t="b">
        <v>0</v>
      </c>
    </row>
    <row r="594" spans="1:12" ht="15">
      <c r="A594" s="84" t="s">
        <v>2865</v>
      </c>
      <c r="B594" s="84" t="s">
        <v>2222</v>
      </c>
      <c r="C594" s="84">
        <v>2</v>
      </c>
      <c r="D594" s="123">
        <v>0.0012461000280903516</v>
      </c>
      <c r="E594" s="123">
        <v>1.8380090624639394</v>
      </c>
      <c r="F594" s="84" t="s">
        <v>2903</v>
      </c>
      <c r="G594" s="84" t="b">
        <v>0</v>
      </c>
      <c r="H594" s="84" t="b">
        <v>0</v>
      </c>
      <c r="I594" s="84" t="b">
        <v>0</v>
      </c>
      <c r="J594" s="84" t="b">
        <v>0</v>
      </c>
      <c r="K594" s="84" t="b">
        <v>0</v>
      </c>
      <c r="L594" s="84" t="b">
        <v>0</v>
      </c>
    </row>
    <row r="595" spans="1:12" ht="15">
      <c r="A595" s="84" t="s">
        <v>2222</v>
      </c>
      <c r="B595" s="84" t="s">
        <v>2866</v>
      </c>
      <c r="C595" s="84">
        <v>2</v>
      </c>
      <c r="D595" s="123">
        <v>0.0012461000280903516</v>
      </c>
      <c r="E595" s="123">
        <v>1.8380090624639394</v>
      </c>
      <c r="F595" s="84" t="s">
        <v>2903</v>
      </c>
      <c r="G595" s="84" t="b">
        <v>0</v>
      </c>
      <c r="H595" s="84" t="b">
        <v>0</v>
      </c>
      <c r="I595" s="84" t="b">
        <v>0</v>
      </c>
      <c r="J595" s="84" t="b">
        <v>0</v>
      </c>
      <c r="K595" s="84" t="b">
        <v>0</v>
      </c>
      <c r="L595" s="84" t="b">
        <v>0</v>
      </c>
    </row>
    <row r="596" spans="1:12" ht="15">
      <c r="A596" s="84" t="s">
        <v>2866</v>
      </c>
      <c r="B596" s="84" t="s">
        <v>2867</v>
      </c>
      <c r="C596" s="84">
        <v>2</v>
      </c>
      <c r="D596" s="123">
        <v>0.0012461000280903516</v>
      </c>
      <c r="E596" s="123">
        <v>3.1901915805753016</v>
      </c>
      <c r="F596" s="84" t="s">
        <v>2903</v>
      </c>
      <c r="G596" s="84" t="b">
        <v>0</v>
      </c>
      <c r="H596" s="84" t="b">
        <v>0</v>
      </c>
      <c r="I596" s="84" t="b">
        <v>0</v>
      </c>
      <c r="J596" s="84" t="b">
        <v>0</v>
      </c>
      <c r="K596" s="84" t="b">
        <v>0</v>
      </c>
      <c r="L596" s="84" t="b">
        <v>0</v>
      </c>
    </row>
    <row r="597" spans="1:12" ht="15">
      <c r="A597" s="84" t="s">
        <v>2867</v>
      </c>
      <c r="B597" s="84" t="s">
        <v>2557</v>
      </c>
      <c r="C597" s="84">
        <v>2</v>
      </c>
      <c r="D597" s="123">
        <v>0.0012461000280903516</v>
      </c>
      <c r="E597" s="123">
        <v>2.315130317183602</v>
      </c>
      <c r="F597" s="84" t="s">
        <v>2903</v>
      </c>
      <c r="G597" s="84" t="b">
        <v>0</v>
      </c>
      <c r="H597" s="84" t="b">
        <v>0</v>
      </c>
      <c r="I597" s="84" t="b">
        <v>0</v>
      </c>
      <c r="J597" s="84" t="b">
        <v>0</v>
      </c>
      <c r="K597" s="84" t="b">
        <v>0</v>
      </c>
      <c r="L597" s="84" t="b">
        <v>0</v>
      </c>
    </row>
    <row r="598" spans="1:12" ht="15">
      <c r="A598" s="84" t="s">
        <v>2557</v>
      </c>
      <c r="B598" s="84" t="s">
        <v>2658</v>
      </c>
      <c r="C598" s="84">
        <v>2</v>
      </c>
      <c r="D598" s="123">
        <v>0.0012461000280903516</v>
      </c>
      <c r="E598" s="123">
        <v>1.6953415588952079</v>
      </c>
      <c r="F598" s="84" t="s">
        <v>2903</v>
      </c>
      <c r="G598" s="84" t="b">
        <v>0</v>
      </c>
      <c r="H598" s="84" t="b">
        <v>0</v>
      </c>
      <c r="I598" s="84" t="b">
        <v>0</v>
      </c>
      <c r="J598" s="84" t="b">
        <v>0</v>
      </c>
      <c r="K598" s="84" t="b">
        <v>0</v>
      </c>
      <c r="L598" s="84" t="b">
        <v>0</v>
      </c>
    </row>
    <row r="599" spans="1:12" ht="15">
      <c r="A599" s="84" t="s">
        <v>2658</v>
      </c>
      <c r="B599" s="84" t="s">
        <v>2868</v>
      </c>
      <c r="C599" s="84">
        <v>2</v>
      </c>
      <c r="D599" s="123">
        <v>0.0012461000280903516</v>
      </c>
      <c r="E599" s="123">
        <v>2.792251571903264</v>
      </c>
      <c r="F599" s="84" t="s">
        <v>2903</v>
      </c>
      <c r="G599" s="84" t="b">
        <v>0</v>
      </c>
      <c r="H599" s="84" t="b">
        <v>0</v>
      </c>
      <c r="I599" s="84" t="b">
        <v>0</v>
      </c>
      <c r="J599" s="84" t="b">
        <v>0</v>
      </c>
      <c r="K599" s="84" t="b">
        <v>0</v>
      </c>
      <c r="L599" s="84" t="b">
        <v>0</v>
      </c>
    </row>
    <row r="600" spans="1:12" ht="15">
      <c r="A600" s="84" t="s">
        <v>2868</v>
      </c>
      <c r="B600" s="84" t="s">
        <v>2252</v>
      </c>
      <c r="C600" s="84">
        <v>2</v>
      </c>
      <c r="D600" s="123">
        <v>0.0012461000280903516</v>
      </c>
      <c r="E600" s="123">
        <v>1.6918810267857012</v>
      </c>
      <c r="F600" s="84" t="s">
        <v>2903</v>
      </c>
      <c r="G600" s="84" t="b">
        <v>0</v>
      </c>
      <c r="H600" s="84" t="b">
        <v>0</v>
      </c>
      <c r="I600" s="84" t="b">
        <v>0</v>
      </c>
      <c r="J600" s="84" t="b">
        <v>0</v>
      </c>
      <c r="K600" s="84" t="b">
        <v>0</v>
      </c>
      <c r="L600" s="84" t="b">
        <v>0</v>
      </c>
    </row>
    <row r="601" spans="1:12" ht="15">
      <c r="A601" s="84" t="s">
        <v>2566</v>
      </c>
      <c r="B601" s="84" t="s">
        <v>2558</v>
      </c>
      <c r="C601" s="84">
        <v>2</v>
      </c>
      <c r="D601" s="123">
        <v>0.0012461000280903516</v>
      </c>
      <c r="E601" s="123">
        <v>1.1752512307823653</v>
      </c>
      <c r="F601" s="84" t="s">
        <v>2903</v>
      </c>
      <c r="G601" s="84" t="b">
        <v>0</v>
      </c>
      <c r="H601" s="84" t="b">
        <v>0</v>
      </c>
      <c r="I601" s="84" t="b">
        <v>0</v>
      </c>
      <c r="J601" s="84" t="b">
        <v>0</v>
      </c>
      <c r="K601" s="84" t="b">
        <v>0</v>
      </c>
      <c r="L601" s="84" t="b">
        <v>0</v>
      </c>
    </row>
    <row r="602" spans="1:12" ht="15">
      <c r="A602" s="84" t="s">
        <v>2558</v>
      </c>
      <c r="B602" s="84" t="s">
        <v>2869</v>
      </c>
      <c r="C602" s="84">
        <v>2</v>
      </c>
      <c r="D602" s="123">
        <v>0.0012461000280903516</v>
      </c>
      <c r="E602" s="123">
        <v>2.1294937402216902</v>
      </c>
      <c r="F602" s="84" t="s">
        <v>2903</v>
      </c>
      <c r="G602" s="84" t="b">
        <v>0</v>
      </c>
      <c r="H602" s="84" t="b">
        <v>0</v>
      </c>
      <c r="I602" s="84" t="b">
        <v>0</v>
      </c>
      <c r="J602" s="84" t="b">
        <v>0</v>
      </c>
      <c r="K602" s="84" t="b">
        <v>0</v>
      </c>
      <c r="L602" s="84" t="b">
        <v>0</v>
      </c>
    </row>
    <row r="603" spans="1:12" ht="15">
      <c r="A603" s="84" t="s">
        <v>2869</v>
      </c>
      <c r="B603" s="84" t="s">
        <v>2673</v>
      </c>
      <c r="C603" s="84">
        <v>2</v>
      </c>
      <c r="D603" s="123">
        <v>0.0012461000280903516</v>
      </c>
      <c r="E603" s="123">
        <v>2.889161584911321</v>
      </c>
      <c r="F603" s="84" t="s">
        <v>2903</v>
      </c>
      <c r="G603" s="84" t="b">
        <v>0</v>
      </c>
      <c r="H603" s="84" t="b">
        <v>0</v>
      </c>
      <c r="I603" s="84" t="b">
        <v>0</v>
      </c>
      <c r="J603" s="84" t="b">
        <v>0</v>
      </c>
      <c r="K603" s="84" t="b">
        <v>0</v>
      </c>
      <c r="L603" s="84" t="b">
        <v>0</v>
      </c>
    </row>
    <row r="604" spans="1:12" ht="15">
      <c r="A604" s="84" t="s">
        <v>2674</v>
      </c>
      <c r="B604" s="84" t="s">
        <v>2870</v>
      </c>
      <c r="C604" s="84">
        <v>2</v>
      </c>
      <c r="D604" s="123">
        <v>0.0012461000280903516</v>
      </c>
      <c r="E604" s="123">
        <v>2.889161584911321</v>
      </c>
      <c r="F604" s="84" t="s">
        <v>2903</v>
      </c>
      <c r="G604" s="84" t="b">
        <v>0</v>
      </c>
      <c r="H604" s="84" t="b">
        <v>0</v>
      </c>
      <c r="I604" s="84" t="b">
        <v>0</v>
      </c>
      <c r="J604" s="84" t="b">
        <v>0</v>
      </c>
      <c r="K604" s="84" t="b">
        <v>0</v>
      </c>
      <c r="L604" s="84" t="b">
        <v>0</v>
      </c>
    </row>
    <row r="605" spans="1:12" ht="15">
      <c r="A605" s="84" t="s">
        <v>2870</v>
      </c>
      <c r="B605" s="84" t="s">
        <v>2570</v>
      </c>
      <c r="C605" s="84">
        <v>2</v>
      </c>
      <c r="D605" s="123">
        <v>0.0012461000280903516</v>
      </c>
      <c r="E605" s="123">
        <v>2.2871015935833583</v>
      </c>
      <c r="F605" s="84" t="s">
        <v>2903</v>
      </c>
      <c r="G605" s="84" t="b">
        <v>0</v>
      </c>
      <c r="H605" s="84" t="b">
        <v>0</v>
      </c>
      <c r="I605" s="84" t="b">
        <v>0</v>
      </c>
      <c r="J605" s="84" t="b">
        <v>0</v>
      </c>
      <c r="K605" s="84" t="b">
        <v>0</v>
      </c>
      <c r="L605" s="84" t="b">
        <v>0</v>
      </c>
    </row>
    <row r="606" spans="1:12" ht="15">
      <c r="A606" s="84" t="s">
        <v>2570</v>
      </c>
      <c r="B606" s="84" t="s">
        <v>2737</v>
      </c>
      <c r="C606" s="84">
        <v>2</v>
      </c>
      <c r="D606" s="123">
        <v>0.0012461000280903516</v>
      </c>
      <c r="E606" s="123">
        <v>2.111010334527677</v>
      </c>
      <c r="F606" s="84" t="s">
        <v>2903</v>
      </c>
      <c r="G606" s="84" t="b">
        <v>0</v>
      </c>
      <c r="H606" s="84" t="b">
        <v>0</v>
      </c>
      <c r="I606" s="84" t="b">
        <v>0</v>
      </c>
      <c r="J606" s="84" t="b">
        <v>0</v>
      </c>
      <c r="K606" s="84" t="b">
        <v>0</v>
      </c>
      <c r="L606" s="84" t="b">
        <v>0</v>
      </c>
    </row>
    <row r="607" spans="1:12" ht="15">
      <c r="A607" s="84" t="s">
        <v>2737</v>
      </c>
      <c r="B607" s="84" t="s">
        <v>2272</v>
      </c>
      <c r="C607" s="84">
        <v>2</v>
      </c>
      <c r="D607" s="123">
        <v>0.0012461000280903516</v>
      </c>
      <c r="E607" s="123">
        <v>1.823768623349329</v>
      </c>
      <c r="F607" s="84" t="s">
        <v>2903</v>
      </c>
      <c r="G607" s="84" t="b">
        <v>0</v>
      </c>
      <c r="H607" s="84" t="b">
        <v>0</v>
      </c>
      <c r="I607" s="84" t="b">
        <v>0</v>
      </c>
      <c r="J607" s="84" t="b">
        <v>0</v>
      </c>
      <c r="K607" s="84" t="b">
        <v>0</v>
      </c>
      <c r="L607" s="84" t="b">
        <v>0</v>
      </c>
    </row>
    <row r="608" spans="1:12" ht="15">
      <c r="A608" s="84" t="s">
        <v>2272</v>
      </c>
      <c r="B608" s="84" t="s">
        <v>2250</v>
      </c>
      <c r="C608" s="84">
        <v>2</v>
      </c>
      <c r="D608" s="123">
        <v>0.0012461000280903516</v>
      </c>
      <c r="E608" s="123">
        <v>0.07044095669071758</v>
      </c>
      <c r="F608" s="84" t="s">
        <v>2903</v>
      </c>
      <c r="G608" s="84" t="b">
        <v>0</v>
      </c>
      <c r="H608" s="84" t="b">
        <v>0</v>
      </c>
      <c r="I608" s="84" t="b">
        <v>0</v>
      </c>
      <c r="J608" s="84" t="b">
        <v>0</v>
      </c>
      <c r="K608" s="84" t="b">
        <v>0</v>
      </c>
      <c r="L608" s="84" t="b">
        <v>0</v>
      </c>
    </row>
    <row r="609" spans="1:12" ht="15">
      <c r="A609" s="84" t="s">
        <v>2216</v>
      </c>
      <c r="B609" s="84" t="s">
        <v>2632</v>
      </c>
      <c r="C609" s="84">
        <v>2</v>
      </c>
      <c r="D609" s="123">
        <v>0.0012461000280903516</v>
      </c>
      <c r="E609" s="123">
        <v>2.536979066799958</v>
      </c>
      <c r="F609" s="84" t="s">
        <v>2903</v>
      </c>
      <c r="G609" s="84" t="b">
        <v>0</v>
      </c>
      <c r="H609" s="84" t="b">
        <v>0</v>
      </c>
      <c r="I609" s="84" t="b">
        <v>0</v>
      </c>
      <c r="J609" s="84" t="b">
        <v>0</v>
      </c>
      <c r="K609" s="84" t="b">
        <v>0</v>
      </c>
      <c r="L609" s="84" t="b">
        <v>0</v>
      </c>
    </row>
    <row r="610" spans="1:12" ht="15">
      <c r="A610" s="84" t="s">
        <v>2632</v>
      </c>
      <c r="B610" s="84" t="s">
        <v>2622</v>
      </c>
      <c r="C610" s="84">
        <v>2</v>
      </c>
      <c r="D610" s="123">
        <v>0.0012461000280903516</v>
      </c>
      <c r="E610" s="123">
        <v>2.169002281505364</v>
      </c>
      <c r="F610" s="84" t="s">
        <v>2903</v>
      </c>
      <c r="G610" s="84" t="b">
        <v>0</v>
      </c>
      <c r="H610" s="84" t="b">
        <v>0</v>
      </c>
      <c r="I610" s="84" t="b">
        <v>0</v>
      </c>
      <c r="J610" s="84" t="b">
        <v>0</v>
      </c>
      <c r="K610" s="84" t="b">
        <v>0</v>
      </c>
      <c r="L610" s="84" t="b">
        <v>0</v>
      </c>
    </row>
    <row r="611" spans="1:12" ht="15">
      <c r="A611" s="84" t="s">
        <v>2622</v>
      </c>
      <c r="B611" s="84" t="s">
        <v>2871</v>
      </c>
      <c r="C611" s="84">
        <v>2</v>
      </c>
      <c r="D611" s="123">
        <v>0.0012461000280903516</v>
      </c>
      <c r="E611" s="123">
        <v>2.6461235362250264</v>
      </c>
      <c r="F611" s="84" t="s">
        <v>2903</v>
      </c>
      <c r="G611" s="84" t="b">
        <v>0</v>
      </c>
      <c r="H611" s="84" t="b">
        <v>0</v>
      </c>
      <c r="I611" s="84" t="b">
        <v>0</v>
      </c>
      <c r="J611" s="84" t="b">
        <v>0</v>
      </c>
      <c r="K611" s="84" t="b">
        <v>0</v>
      </c>
      <c r="L611" s="84" t="b">
        <v>0</v>
      </c>
    </row>
    <row r="612" spans="1:12" ht="15">
      <c r="A612" s="84" t="s">
        <v>2871</v>
      </c>
      <c r="B612" s="84" t="s">
        <v>2738</v>
      </c>
      <c r="C612" s="84">
        <v>2</v>
      </c>
      <c r="D612" s="123">
        <v>0.0012461000280903516</v>
      </c>
      <c r="E612" s="123">
        <v>3.0141003215196207</v>
      </c>
      <c r="F612" s="84" t="s">
        <v>2903</v>
      </c>
      <c r="G612" s="84" t="b">
        <v>0</v>
      </c>
      <c r="H612" s="84" t="b">
        <v>0</v>
      </c>
      <c r="I612" s="84" t="b">
        <v>0</v>
      </c>
      <c r="J612" s="84" t="b">
        <v>0</v>
      </c>
      <c r="K612" s="84" t="b">
        <v>0</v>
      </c>
      <c r="L612" s="84" t="b">
        <v>0</v>
      </c>
    </row>
    <row r="613" spans="1:12" ht="15">
      <c r="A613" s="84" t="s">
        <v>2738</v>
      </c>
      <c r="B613" s="84" t="s">
        <v>2251</v>
      </c>
      <c r="C613" s="84">
        <v>2</v>
      </c>
      <c r="D613" s="123">
        <v>0.0012461000280903516</v>
      </c>
      <c r="E613" s="123">
        <v>1.4518074570631458</v>
      </c>
      <c r="F613" s="84" t="s">
        <v>2903</v>
      </c>
      <c r="G613" s="84" t="b">
        <v>0</v>
      </c>
      <c r="H613" s="84" t="b">
        <v>0</v>
      </c>
      <c r="I613" s="84" t="b">
        <v>0</v>
      </c>
      <c r="J613" s="84" t="b">
        <v>0</v>
      </c>
      <c r="K613" s="84" t="b">
        <v>0</v>
      </c>
      <c r="L613" s="84" t="b">
        <v>0</v>
      </c>
    </row>
    <row r="614" spans="1:12" ht="15">
      <c r="A614" s="84" t="s">
        <v>2251</v>
      </c>
      <c r="B614" s="84" t="s">
        <v>2221</v>
      </c>
      <c r="C614" s="84">
        <v>2</v>
      </c>
      <c r="D614" s="123">
        <v>0.0012461000280903516</v>
      </c>
      <c r="E614" s="123">
        <v>0.6278987161188272</v>
      </c>
      <c r="F614" s="84" t="s">
        <v>2903</v>
      </c>
      <c r="G614" s="84" t="b">
        <v>0</v>
      </c>
      <c r="H614" s="84" t="b">
        <v>0</v>
      </c>
      <c r="I614" s="84" t="b">
        <v>0</v>
      </c>
      <c r="J614" s="84" t="b">
        <v>0</v>
      </c>
      <c r="K614" s="84" t="b">
        <v>0</v>
      </c>
      <c r="L614" s="84" t="b">
        <v>0</v>
      </c>
    </row>
    <row r="615" spans="1:12" ht="15">
      <c r="A615" s="84" t="s">
        <v>2561</v>
      </c>
      <c r="B615" s="84" t="s">
        <v>2872</v>
      </c>
      <c r="C615" s="84">
        <v>2</v>
      </c>
      <c r="D615" s="123">
        <v>0.0012461000280903516</v>
      </c>
      <c r="E615" s="123">
        <v>2.169002281505364</v>
      </c>
      <c r="F615" s="84" t="s">
        <v>2903</v>
      </c>
      <c r="G615" s="84" t="b">
        <v>0</v>
      </c>
      <c r="H615" s="84" t="b">
        <v>0</v>
      </c>
      <c r="I615" s="84" t="b">
        <v>0</v>
      </c>
      <c r="J615" s="84" t="b">
        <v>0</v>
      </c>
      <c r="K615" s="84" t="b">
        <v>0</v>
      </c>
      <c r="L615" s="84" t="b">
        <v>0</v>
      </c>
    </row>
    <row r="616" spans="1:12" ht="15">
      <c r="A616" s="84" t="s">
        <v>2872</v>
      </c>
      <c r="B616" s="84" t="s">
        <v>2252</v>
      </c>
      <c r="C616" s="84">
        <v>2</v>
      </c>
      <c r="D616" s="123">
        <v>0.0012461000280903516</v>
      </c>
      <c r="E616" s="123">
        <v>1.6918810267857012</v>
      </c>
      <c r="F616" s="84" t="s">
        <v>2903</v>
      </c>
      <c r="G616" s="84" t="b">
        <v>0</v>
      </c>
      <c r="H616" s="84" t="b">
        <v>0</v>
      </c>
      <c r="I616" s="84" t="b">
        <v>0</v>
      </c>
      <c r="J616" s="84" t="b">
        <v>0</v>
      </c>
      <c r="K616" s="84" t="b">
        <v>0</v>
      </c>
      <c r="L616" s="84" t="b">
        <v>0</v>
      </c>
    </row>
    <row r="617" spans="1:12" ht="15">
      <c r="A617" s="84" t="s">
        <v>2252</v>
      </c>
      <c r="B617" s="84" t="s">
        <v>2873</v>
      </c>
      <c r="C617" s="84">
        <v>2</v>
      </c>
      <c r="D617" s="123">
        <v>0.0012461000280903516</v>
      </c>
      <c r="E617" s="123">
        <v>1.7353467205667916</v>
      </c>
      <c r="F617" s="84" t="s">
        <v>2903</v>
      </c>
      <c r="G617" s="84" t="b">
        <v>0</v>
      </c>
      <c r="H617" s="84" t="b">
        <v>0</v>
      </c>
      <c r="I617" s="84" t="b">
        <v>0</v>
      </c>
      <c r="J617" s="84" t="b">
        <v>0</v>
      </c>
      <c r="K617" s="84" t="b">
        <v>0</v>
      </c>
      <c r="L617" s="84" t="b">
        <v>0</v>
      </c>
    </row>
    <row r="618" spans="1:12" ht="15">
      <c r="A618" s="84" t="s">
        <v>2873</v>
      </c>
      <c r="B618" s="84" t="s">
        <v>2221</v>
      </c>
      <c r="C618" s="84">
        <v>2</v>
      </c>
      <c r="D618" s="123">
        <v>0.0012461000280903516</v>
      </c>
      <c r="E618" s="123">
        <v>2.190191580575302</v>
      </c>
      <c r="F618" s="84" t="s">
        <v>2903</v>
      </c>
      <c r="G618" s="84" t="b">
        <v>0</v>
      </c>
      <c r="H618" s="84" t="b">
        <v>0</v>
      </c>
      <c r="I618" s="84" t="b">
        <v>0</v>
      </c>
      <c r="J618" s="84" t="b">
        <v>0</v>
      </c>
      <c r="K618" s="84" t="b">
        <v>0</v>
      </c>
      <c r="L618" s="84" t="b">
        <v>0</v>
      </c>
    </row>
    <row r="619" spans="1:12" ht="15">
      <c r="A619" s="84" t="s">
        <v>2593</v>
      </c>
      <c r="B619" s="84" t="s">
        <v>2739</v>
      </c>
      <c r="C619" s="84">
        <v>2</v>
      </c>
      <c r="D619" s="123">
        <v>0.0012461000280903516</v>
      </c>
      <c r="E619" s="123">
        <v>2.449828891081058</v>
      </c>
      <c r="F619" s="84" t="s">
        <v>2903</v>
      </c>
      <c r="G619" s="84" t="b">
        <v>0</v>
      </c>
      <c r="H619" s="84" t="b">
        <v>0</v>
      </c>
      <c r="I619" s="84" t="b">
        <v>0</v>
      </c>
      <c r="J619" s="84" t="b">
        <v>0</v>
      </c>
      <c r="K619" s="84" t="b">
        <v>0</v>
      </c>
      <c r="L619" s="84" t="b">
        <v>0</v>
      </c>
    </row>
    <row r="620" spans="1:12" ht="15">
      <c r="A620" s="84" t="s">
        <v>2739</v>
      </c>
      <c r="B620" s="84" t="s">
        <v>2874</v>
      </c>
      <c r="C620" s="84">
        <v>2</v>
      </c>
      <c r="D620" s="123">
        <v>0.0012461000280903516</v>
      </c>
      <c r="E620" s="123">
        <v>3.0141003215196207</v>
      </c>
      <c r="F620" s="84" t="s">
        <v>2903</v>
      </c>
      <c r="G620" s="84" t="b">
        <v>0</v>
      </c>
      <c r="H620" s="84" t="b">
        <v>0</v>
      </c>
      <c r="I620" s="84" t="b">
        <v>0</v>
      </c>
      <c r="J620" s="84" t="b">
        <v>0</v>
      </c>
      <c r="K620" s="84" t="b">
        <v>0</v>
      </c>
      <c r="L620" s="84" t="b">
        <v>0</v>
      </c>
    </row>
    <row r="621" spans="1:12" ht="15">
      <c r="A621" s="84" t="s">
        <v>2874</v>
      </c>
      <c r="B621" s="84" t="s">
        <v>2636</v>
      </c>
      <c r="C621" s="84">
        <v>2</v>
      </c>
      <c r="D621" s="123">
        <v>0.0012461000280903516</v>
      </c>
      <c r="E621" s="123">
        <v>2.7130703258556395</v>
      </c>
      <c r="F621" s="84" t="s">
        <v>2903</v>
      </c>
      <c r="G621" s="84" t="b">
        <v>0</v>
      </c>
      <c r="H621" s="84" t="b">
        <v>0</v>
      </c>
      <c r="I621" s="84" t="b">
        <v>0</v>
      </c>
      <c r="J621" s="84" t="b">
        <v>0</v>
      </c>
      <c r="K621" s="84" t="b">
        <v>0</v>
      </c>
      <c r="L621" s="84" t="b">
        <v>0</v>
      </c>
    </row>
    <row r="622" spans="1:12" ht="15">
      <c r="A622" s="84" t="s">
        <v>2636</v>
      </c>
      <c r="B622" s="84" t="s">
        <v>2875</v>
      </c>
      <c r="C622" s="84">
        <v>2</v>
      </c>
      <c r="D622" s="123">
        <v>0.0012461000280903516</v>
      </c>
      <c r="E622" s="123">
        <v>2.7130703258556395</v>
      </c>
      <c r="F622" s="84" t="s">
        <v>2903</v>
      </c>
      <c r="G622" s="84" t="b">
        <v>0</v>
      </c>
      <c r="H622" s="84" t="b">
        <v>0</v>
      </c>
      <c r="I622" s="84" t="b">
        <v>0</v>
      </c>
      <c r="J622" s="84" t="b">
        <v>0</v>
      </c>
      <c r="K622" s="84" t="b">
        <v>0</v>
      </c>
      <c r="L622" s="84" t="b">
        <v>0</v>
      </c>
    </row>
    <row r="623" spans="1:12" ht="15">
      <c r="A623" s="84" t="s">
        <v>2875</v>
      </c>
      <c r="B623" s="84" t="s">
        <v>2250</v>
      </c>
      <c r="C623" s="84">
        <v>2</v>
      </c>
      <c r="D623" s="123">
        <v>0.0012461000280903516</v>
      </c>
      <c r="E623" s="123">
        <v>1.260772654861009</v>
      </c>
      <c r="F623" s="84" t="s">
        <v>2903</v>
      </c>
      <c r="G623" s="84" t="b">
        <v>0</v>
      </c>
      <c r="H623" s="84" t="b">
        <v>0</v>
      </c>
      <c r="I623" s="84" t="b">
        <v>0</v>
      </c>
      <c r="J623" s="84" t="b">
        <v>0</v>
      </c>
      <c r="K623" s="84" t="b">
        <v>0</v>
      </c>
      <c r="L623" s="84" t="b">
        <v>0</v>
      </c>
    </row>
    <row r="624" spans="1:12" ht="15">
      <c r="A624" s="84" t="s">
        <v>2876</v>
      </c>
      <c r="B624" s="84" t="s">
        <v>2877</v>
      </c>
      <c r="C624" s="84">
        <v>2</v>
      </c>
      <c r="D624" s="123">
        <v>0.0012461000280903516</v>
      </c>
      <c r="E624" s="123">
        <v>3.1901915805753016</v>
      </c>
      <c r="F624" s="84" t="s">
        <v>2903</v>
      </c>
      <c r="G624" s="84" t="b">
        <v>0</v>
      </c>
      <c r="H624" s="84" t="b">
        <v>0</v>
      </c>
      <c r="I624" s="84" t="b">
        <v>0</v>
      </c>
      <c r="J624" s="84" t="b">
        <v>0</v>
      </c>
      <c r="K624" s="84" t="b">
        <v>0</v>
      </c>
      <c r="L624" s="84" t="b">
        <v>0</v>
      </c>
    </row>
    <row r="625" spans="1:12" ht="15">
      <c r="A625" s="84" t="s">
        <v>2877</v>
      </c>
      <c r="B625" s="84" t="s">
        <v>2878</v>
      </c>
      <c r="C625" s="84">
        <v>2</v>
      </c>
      <c r="D625" s="123">
        <v>0.0012461000280903516</v>
      </c>
      <c r="E625" s="123">
        <v>3.1901915805753016</v>
      </c>
      <c r="F625" s="84" t="s">
        <v>2903</v>
      </c>
      <c r="G625" s="84" t="b">
        <v>0</v>
      </c>
      <c r="H625" s="84" t="b">
        <v>0</v>
      </c>
      <c r="I625" s="84" t="b">
        <v>0</v>
      </c>
      <c r="J625" s="84" t="b">
        <v>0</v>
      </c>
      <c r="K625" s="84" t="b">
        <v>0</v>
      </c>
      <c r="L625" s="84" t="b">
        <v>0</v>
      </c>
    </row>
    <row r="626" spans="1:12" ht="15">
      <c r="A626" s="84" t="s">
        <v>2878</v>
      </c>
      <c r="B626" s="84" t="s">
        <v>2879</v>
      </c>
      <c r="C626" s="84">
        <v>2</v>
      </c>
      <c r="D626" s="123">
        <v>0.0012461000280903516</v>
      </c>
      <c r="E626" s="123">
        <v>3.1901915805753016</v>
      </c>
      <c r="F626" s="84" t="s">
        <v>2903</v>
      </c>
      <c r="G626" s="84" t="b">
        <v>0</v>
      </c>
      <c r="H626" s="84" t="b">
        <v>0</v>
      </c>
      <c r="I626" s="84" t="b">
        <v>0</v>
      </c>
      <c r="J626" s="84" t="b">
        <v>0</v>
      </c>
      <c r="K626" s="84" t="b">
        <v>0</v>
      </c>
      <c r="L626" s="84" t="b">
        <v>0</v>
      </c>
    </row>
    <row r="627" spans="1:12" ht="15">
      <c r="A627" s="84" t="s">
        <v>2879</v>
      </c>
      <c r="B627" s="84" t="s">
        <v>2880</v>
      </c>
      <c r="C627" s="84">
        <v>2</v>
      </c>
      <c r="D627" s="123">
        <v>0.0012461000280903516</v>
      </c>
      <c r="E627" s="123">
        <v>3.1901915805753016</v>
      </c>
      <c r="F627" s="84" t="s">
        <v>2903</v>
      </c>
      <c r="G627" s="84" t="b">
        <v>0</v>
      </c>
      <c r="H627" s="84" t="b">
        <v>0</v>
      </c>
      <c r="I627" s="84" t="b">
        <v>0</v>
      </c>
      <c r="J627" s="84" t="b">
        <v>0</v>
      </c>
      <c r="K627" s="84" t="b">
        <v>0</v>
      </c>
      <c r="L627" s="84" t="b">
        <v>0</v>
      </c>
    </row>
    <row r="628" spans="1:12" ht="15">
      <c r="A628" s="84" t="s">
        <v>2880</v>
      </c>
      <c r="B628" s="84" t="s">
        <v>2252</v>
      </c>
      <c r="C628" s="84">
        <v>2</v>
      </c>
      <c r="D628" s="123">
        <v>0.0012461000280903516</v>
      </c>
      <c r="E628" s="123">
        <v>1.6918810267857012</v>
      </c>
      <c r="F628" s="84" t="s">
        <v>2903</v>
      </c>
      <c r="G628" s="84" t="b">
        <v>0</v>
      </c>
      <c r="H628" s="84" t="b">
        <v>0</v>
      </c>
      <c r="I628" s="84" t="b">
        <v>0</v>
      </c>
      <c r="J628" s="84" t="b">
        <v>0</v>
      </c>
      <c r="K628" s="84" t="b">
        <v>0</v>
      </c>
      <c r="L628" s="84" t="b">
        <v>0</v>
      </c>
    </row>
    <row r="629" spans="1:12" ht="15">
      <c r="A629" s="84" t="s">
        <v>2593</v>
      </c>
      <c r="B629" s="84" t="s">
        <v>2881</v>
      </c>
      <c r="C629" s="84">
        <v>2</v>
      </c>
      <c r="D629" s="123">
        <v>0.0012461000280903516</v>
      </c>
      <c r="E629" s="123">
        <v>2.449828891081058</v>
      </c>
      <c r="F629" s="84" t="s">
        <v>2903</v>
      </c>
      <c r="G629" s="84" t="b">
        <v>0</v>
      </c>
      <c r="H629" s="84" t="b">
        <v>0</v>
      </c>
      <c r="I629" s="84" t="b">
        <v>0</v>
      </c>
      <c r="J629" s="84" t="b">
        <v>0</v>
      </c>
      <c r="K629" s="84" t="b">
        <v>0</v>
      </c>
      <c r="L629" s="84" t="b">
        <v>0</v>
      </c>
    </row>
    <row r="630" spans="1:12" ht="15">
      <c r="A630" s="84" t="s">
        <v>2881</v>
      </c>
      <c r="B630" s="84" t="s">
        <v>2882</v>
      </c>
      <c r="C630" s="84">
        <v>2</v>
      </c>
      <c r="D630" s="123">
        <v>0.0012461000280903516</v>
      </c>
      <c r="E630" s="123">
        <v>3.1901915805753016</v>
      </c>
      <c r="F630" s="84" t="s">
        <v>2903</v>
      </c>
      <c r="G630" s="84" t="b">
        <v>0</v>
      </c>
      <c r="H630" s="84" t="b">
        <v>0</v>
      </c>
      <c r="I630" s="84" t="b">
        <v>0</v>
      </c>
      <c r="J630" s="84" t="b">
        <v>0</v>
      </c>
      <c r="K630" s="84" t="b">
        <v>0</v>
      </c>
      <c r="L630" s="84" t="b">
        <v>0</v>
      </c>
    </row>
    <row r="631" spans="1:12" ht="15">
      <c r="A631" s="84" t="s">
        <v>2882</v>
      </c>
      <c r="B631" s="84" t="s">
        <v>2561</v>
      </c>
      <c r="C631" s="84">
        <v>2</v>
      </c>
      <c r="D631" s="123">
        <v>0.0012461000280903516</v>
      </c>
      <c r="E631" s="123">
        <v>2.6461235362250264</v>
      </c>
      <c r="F631" s="84" t="s">
        <v>2903</v>
      </c>
      <c r="G631" s="84" t="b">
        <v>0</v>
      </c>
      <c r="H631" s="84" t="b">
        <v>0</v>
      </c>
      <c r="I631" s="84" t="b">
        <v>0</v>
      </c>
      <c r="J631" s="84" t="b">
        <v>0</v>
      </c>
      <c r="K631" s="84" t="b">
        <v>0</v>
      </c>
      <c r="L631" s="84" t="b">
        <v>0</v>
      </c>
    </row>
    <row r="632" spans="1:12" ht="15">
      <c r="A632" s="84" t="s">
        <v>2561</v>
      </c>
      <c r="B632" s="84" t="s">
        <v>2883</v>
      </c>
      <c r="C632" s="84">
        <v>2</v>
      </c>
      <c r="D632" s="123">
        <v>0.0012461000280903516</v>
      </c>
      <c r="E632" s="123">
        <v>2.169002281505364</v>
      </c>
      <c r="F632" s="84" t="s">
        <v>2903</v>
      </c>
      <c r="G632" s="84" t="b">
        <v>0</v>
      </c>
      <c r="H632" s="84" t="b">
        <v>0</v>
      </c>
      <c r="I632" s="84" t="b">
        <v>0</v>
      </c>
      <c r="J632" s="84" t="b">
        <v>0</v>
      </c>
      <c r="K632" s="84" t="b">
        <v>0</v>
      </c>
      <c r="L632" s="84" t="b">
        <v>0</v>
      </c>
    </row>
    <row r="633" spans="1:12" ht="15">
      <c r="A633" s="84" t="s">
        <v>2883</v>
      </c>
      <c r="B633" s="84" t="s">
        <v>2884</v>
      </c>
      <c r="C633" s="84">
        <v>2</v>
      </c>
      <c r="D633" s="123">
        <v>0.0012461000280903516</v>
      </c>
      <c r="E633" s="123">
        <v>3.1901915805753016</v>
      </c>
      <c r="F633" s="84" t="s">
        <v>2903</v>
      </c>
      <c r="G633" s="84" t="b">
        <v>0</v>
      </c>
      <c r="H633" s="84" t="b">
        <v>0</v>
      </c>
      <c r="I633" s="84" t="b">
        <v>0</v>
      </c>
      <c r="J633" s="84" t="b">
        <v>0</v>
      </c>
      <c r="K633" s="84" t="b">
        <v>0</v>
      </c>
      <c r="L633" s="84" t="b">
        <v>0</v>
      </c>
    </row>
    <row r="634" spans="1:12" ht="15">
      <c r="A634" s="84" t="s">
        <v>2884</v>
      </c>
      <c r="B634" s="84" t="s">
        <v>2250</v>
      </c>
      <c r="C634" s="84">
        <v>2</v>
      </c>
      <c r="D634" s="123">
        <v>0.0012461000280903516</v>
      </c>
      <c r="E634" s="123">
        <v>1.260772654861009</v>
      </c>
      <c r="F634" s="84" t="s">
        <v>2903</v>
      </c>
      <c r="G634" s="84" t="b">
        <v>0</v>
      </c>
      <c r="H634" s="84" t="b">
        <v>0</v>
      </c>
      <c r="I634" s="84" t="b">
        <v>0</v>
      </c>
      <c r="J634" s="84" t="b">
        <v>0</v>
      </c>
      <c r="K634" s="84" t="b">
        <v>0</v>
      </c>
      <c r="L634" s="84" t="b">
        <v>0</v>
      </c>
    </row>
    <row r="635" spans="1:12" ht="15">
      <c r="A635" s="84" t="s">
        <v>2252</v>
      </c>
      <c r="B635" s="84" t="s">
        <v>2885</v>
      </c>
      <c r="C635" s="84">
        <v>2</v>
      </c>
      <c r="D635" s="123">
        <v>0.0012461000280903516</v>
      </c>
      <c r="E635" s="123">
        <v>1.7353467205667916</v>
      </c>
      <c r="F635" s="84" t="s">
        <v>2903</v>
      </c>
      <c r="G635" s="84" t="b">
        <v>0</v>
      </c>
      <c r="H635" s="84" t="b">
        <v>0</v>
      </c>
      <c r="I635" s="84" t="b">
        <v>0</v>
      </c>
      <c r="J635" s="84" t="b">
        <v>0</v>
      </c>
      <c r="K635" s="84" t="b">
        <v>0</v>
      </c>
      <c r="L635" s="84" t="b">
        <v>0</v>
      </c>
    </row>
    <row r="636" spans="1:12" ht="15">
      <c r="A636" s="84" t="s">
        <v>2885</v>
      </c>
      <c r="B636" s="84" t="s">
        <v>2650</v>
      </c>
      <c r="C636" s="84">
        <v>2</v>
      </c>
      <c r="D636" s="123">
        <v>0.0012461000280903516</v>
      </c>
      <c r="E636" s="123">
        <v>2.792251571903264</v>
      </c>
      <c r="F636" s="84" t="s">
        <v>2903</v>
      </c>
      <c r="G636" s="84" t="b">
        <v>0</v>
      </c>
      <c r="H636" s="84" t="b">
        <v>0</v>
      </c>
      <c r="I636" s="84" t="b">
        <v>0</v>
      </c>
      <c r="J636" s="84" t="b">
        <v>0</v>
      </c>
      <c r="K636" s="84" t="b">
        <v>0</v>
      </c>
      <c r="L636" s="84" t="b">
        <v>0</v>
      </c>
    </row>
    <row r="637" spans="1:12" ht="15">
      <c r="A637" s="84" t="s">
        <v>2650</v>
      </c>
      <c r="B637" s="84" t="s">
        <v>2886</v>
      </c>
      <c r="C637" s="84">
        <v>2</v>
      </c>
      <c r="D637" s="123">
        <v>0.0012461000280903516</v>
      </c>
      <c r="E637" s="123">
        <v>2.792251571903264</v>
      </c>
      <c r="F637" s="84" t="s">
        <v>2903</v>
      </c>
      <c r="G637" s="84" t="b">
        <v>0</v>
      </c>
      <c r="H637" s="84" t="b">
        <v>0</v>
      </c>
      <c r="I637" s="84" t="b">
        <v>0</v>
      </c>
      <c r="J637" s="84" t="b">
        <v>0</v>
      </c>
      <c r="K637" s="84" t="b">
        <v>0</v>
      </c>
      <c r="L637" s="84" t="b">
        <v>0</v>
      </c>
    </row>
    <row r="638" spans="1:12" ht="15">
      <c r="A638" s="84" t="s">
        <v>2886</v>
      </c>
      <c r="B638" s="84" t="s">
        <v>2703</v>
      </c>
      <c r="C638" s="84">
        <v>2</v>
      </c>
      <c r="D638" s="123">
        <v>0.0012461000280903516</v>
      </c>
      <c r="E638" s="123">
        <v>2.889161584911321</v>
      </c>
      <c r="F638" s="84" t="s">
        <v>2903</v>
      </c>
      <c r="G638" s="84" t="b">
        <v>0</v>
      </c>
      <c r="H638" s="84" t="b">
        <v>0</v>
      </c>
      <c r="I638" s="84" t="b">
        <v>0</v>
      </c>
      <c r="J638" s="84" t="b">
        <v>0</v>
      </c>
      <c r="K638" s="84" t="b">
        <v>0</v>
      </c>
      <c r="L638" s="84" t="b">
        <v>0</v>
      </c>
    </row>
    <row r="639" spans="1:12" ht="15">
      <c r="A639" s="84" t="s">
        <v>2703</v>
      </c>
      <c r="B639" s="84" t="s">
        <v>2887</v>
      </c>
      <c r="C639" s="84">
        <v>2</v>
      </c>
      <c r="D639" s="123">
        <v>0.0012461000280903516</v>
      </c>
      <c r="E639" s="123">
        <v>2.889161584911321</v>
      </c>
      <c r="F639" s="84" t="s">
        <v>2903</v>
      </c>
      <c r="G639" s="84" t="b">
        <v>0</v>
      </c>
      <c r="H639" s="84" t="b">
        <v>0</v>
      </c>
      <c r="I639" s="84" t="b">
        <v>0</v>
      </c>
      <c r="J639" s="84" t="b">
        <v>0</v>
      </c>
      <c r="K639" s="84" t="b">
        <v>0</v>
      </c>
      <c r="L639" s="84" t="b">
        <v>0</v>
      </c>
    </row>
    <row r="640" spans="1:12" ht="15">
      <c r="A640" s="84" t="s">
        <v>2887</v>
      </c>
      <c r="B640" s="84" t="s">
        <v>2888</v>
      </c>
      <c r="C640" s="84">
        <v>2</v>
      </c>
      <c r="D640" s="123">
        <v>0.0012461000280903516</v>
      </c>
      <c r="E640" s="123">
        <v>3.1901915805753016</v>
      </c>
      <c r="F640" s="84" t="s">
        <v>2903</v>
      </c>
      <c r="G640" s="84" t="b">
        <v>0</v>
      </c>
      <c r="H640" s="84" t="b">
        <v>0</v>
      </c>
      <c r="I640" s="84" t="b">
        <v>0</v>
      </c>
      <c r="J640" s="84" t="b">
        <v>0</v>
      </c>
      <c r="K640" s="84" t="b">
        <v>0</v>
      </c>
      <c r="L640" s="84" t="b">
        <v>0</v>
      </c>
    </row>
    <row r="641" spans="1:12" ht="15">
      <c r="A641" s="84" t="s">
        <v>2888</v>
      </c>
      <c r="B641" s="84" t="s">
        <v>2699</v>
      </c>
      <c r="C641" s="84">
        <v>2</v>
      </c>
      <c r="D641" s="123">
        <v>0.0012461000280903516</v>
      </c>
      <c r="E641" s="123">
        <v>2.889161584911321</v>
      </c>
      <c r="F641" s="84" t="s">
        <v>2903</v>
      </c>
      <c r="G641" s="84" t="b">
        <v>0</v>
      </c>
      <c r="H641" s="84" t="b">
        <v>0</v>
      </c>
      <c r="I641" s="84" t="b">
        <v>0</v>
      </c>
      <c r="J641" s="84" t="b">
        <v>0</v>
      </c>
      <c r="K641" s="84" t="b">
        <v>0</v>
      </c>
      <c r="L641" s="84" t="b">
        <v>0</v>
      </c>
    </row>
    <row r="642" spans="1:12" ht="15">
      <c r="A642" s="84" t="s">
        <v>2699</v>
      </c>
      <c r="B642" s="84" t="s">
        <v>2250</v>
      </c>
      <c r="C642" s="84">
        <v>2</v>
      </c>
      <c r="D642" s="123">
        <v>0.0012461000280903516</v>
      </c>
      <c r="E642" s="123">
        <v>0.9597426591970278</v>
      </c>
      <c r="F642" s="84" t="s">
        <v>2903</v>
      </c>
      <c r="G642" s="84" t="b">
        <v>0</v>
      </c>
      <c r="H642" s="84" t="b">
        <v>0</v>
      </c>
      <c r="I642" s="84" t="b">
        <v>0</v>
      </c>
      <c r="J642" s="84" t="b">
        <v>0</v>
      </c>
      <c r="K642" s="84" t="b">
        <v>0</v>
      </c>
      <c r="L642" s="84" t="b">
        <v>0</v>
      </c>
    </row>
    <row r="643" spans="1:12" ht="15">
      <c r="A643" s="84" t="s">
        <v>2889</v>
      </c>
      <c r="B643" s="84" t="s">
        <v>2600</v>
      </c>
      <c r="C643" s="84">
        <v>2</v>
      </c>
      <c r="D643" s="123">
        <v>0.0012461000280903516</v>
      </c>
      <c r="E643" s="123">
        <v>2.491221576239283</v>
      </c>
      <c r="F643" s="84" t="s">
        <v>2903</v>
      </c>
      <c r="G643" s="84" t="b">
        <v>0</v>
      </c>
      <c r="H643" s="84" t="b">
        <v>0</v>
      </c>
      <c r="I643" s="84" t="b">
        <v>0</v>
      </c>
      <c r="J643" s="84" t="b">
        <v>0</v>
      </c>
      <c r="K643" s="84" t="b">
        <v>0</v>
      </c>
      <c r="L643" s="84" t="b">
        <v>0</v>
      </c>
    </row>
    <row r="644" spans="1:12" ht="15">
      <c r="A644" s="84" t="s">
        <v>2600</v>
      </c>
      <c r="B644" s="84" t="s">
        <v>2594</v>
      </c>
      <c r="C644" s="84">
        <v>2</v>
      </c>
      <c r="D644" s="123">
        <v>0.0012461000280903516</v>
      </c>
      <c r="E644" s="123">
        <v>1.8380090624639394</v>
      </c>
      <c r="F644" s="84" t="s">
        <v>2903</v>
      </c>
      <c r="G644" s="84" t="b">
        <v>0</v>
      </c>
      <c r="H644" s="84" t="b">
        <v>0</v>
      </c>
      <c r="I644" s="84" t="b">
        <v>0</v>
      </c>
      <c r="J644" s="84" t="b">
        <v>0</v>
      </c>
      <c r="K644" s="84" t="b">
        <v>0</v>
      </c>
      <c r="L644" s="84" t="b">
        <v>0</v>
      </c>
    </row>
    <row r="645" spans="1:12" ht="15">
      <c r="A645" s="84" t="s">
        <v>2609</v>
      </c>
      <c r="B645" s="84" t="s">
        <v>2890</v>
      </c>
      <c r="C645" s="84">
        <v>2</v>
      </c>
      <c r="D645" s="123">
        <v>0.0012461000280903516</v>
      </c>
      <c r="E645" s="123">
        <v>2.536979066799958</v>
      </c>
      <c r="F645" s="84" t="s">
        <v>2903</v>
      </c>
      <c r="G645" s="84" t="b">
        <v>0</v>
      </c>
      <c r="H645" s="84" t="b">
        <v>0</v>
      </c>
      <c r="I645" s="84" t="b">
        <v>0</v>
      </c>
      <c r="J645" s="84" t="b">
        <v>0</v>
      </c>
      <c r="K645" s="84" t="b">
        <v>0</v>
      </c>
      <c r="L645" s="84" t="b">
        <v>0</v>
      </c>
    </row>
    <row r="646" spans="1:12" ht="15">
      <c r="A646" s="84" t="s">
        <v>2890</v>
      </c>
      <c r="B646" s="84" t="s">
        <v>2250</v>
      </c>
      <c r="C646" s="84">
        <v>2</v>
      </c>
      <c r="D646" s="123">
        <v>0.0012461000280903516</v>
      </c>
      <c r="E646" s="123">
        <v>1.260772654861009</v>
      </c>
      <c r="F646" s="84" t="s">
        <v>2903</v>
      </c>
      <c r="G646" s="84" t="b">
        <v>0</v>
      </c>
      <c r="H646" s="84" t="b">
        <v>0</v>
      </c>
      <c r="I646" s="84" t="b">
        <v>0</v>
      </c>
      <c r="J646" s="84" t="b">
        <v>0</v>
      </c>
      <c r="K646" s="84" t="b">
        <v>0</v>
      </c>
      <c r="L646" s="84" t="b">
        <v>0</v>
      </c>
    </row>
    <row r="647" spans="1:12" ht="15">
      <c r="A647" s="84" t="s">
        <v>2891</v>
      </c>
      <c r="B647" s="84" t="s">
        <v>2704</v>
      </c>
      <c r="C647" s="84">
        <v>2</v>
      </c>
      <c r="D647" s="123">
        <v>0.0012461000280903516</v>
      </c>
      <c r="E647" s="123">
        <v>2.889161584911321</v>
      </c>
      <c r="F647" s="84" t="s">
        <v>2903</v>
      </c>
      <c r="G647" s="84" t="b">
        <v>0</v>
      </c>
      <c r="H647" s="84" t="b">
        <v>0</v>
      </c>
      <c r="I647" s="84" t="b">
        <v>0</v>
      </c>
      <c r="J647" s="84" t="b">
        <v>0</v>
      </c>
      <c r="K647" s="84" t="b">
        <v>0</v>
      </c>
      <c r="L647" s="84" t="b">
        <v>0</v>
      </c>
    </row>
    <row r="648" spans="1:12" ht="15">
      <c r="A648" s="84" t="s">
        <v>2704</v>
      </c>
      <c r="B648" s="84" t="s">
        <v>2892</v>
      </c>
      <c r="C648" s="84">
        <v>2</v>
      </c>
      <c r="D648" s="123">
        <v>0.0012461000280903516</v>
      </c>
      <c r="E648" s="123">
        <v>2.889161584911321</v>
      </c>
      <c r="F648" s="84" t="s">
        <v>2903</v>
      </c>
      <c r="G648" s="84" t="b">
        <v>0</v>
      </c>
      <c r="H648" s="84" t="b">
        <v>0</v>
      </c>
      <c r="I648" s="84" t="b">
        <v>0</v>
      </c>
      <c r="J648" s="84" t="b">
        <v>0</v>
      </c>
      <c r="K648" s="84" t="b">
        <v>0</v>
      </c>
      <c r="L648" s="84" t="b">
        <v>0</v>
      </c>
    </row>
    <row r="649" spans="1:12" ht="15">
      <c r="A649" s="84" t="s">
        <v>2892</v>
      </c>
      <c r="B649" s="84" t="s">
        <v>2893</v>
      </c>
      <c r="C649" s="84">
        <v>2</v>
      </c>
      <c r="D649" s="123">
        <v>0.0012461000280903516</v>
      </c>
      <c r="E649" s="123">
        <v>3.1901915805753016</v>
      </c>
      <c r="F649" s="84" t="s">
        <v>2903</v>
      </c>
      <c r="G649" s="84" t="b">
        <v>0</v>
      </c>
      <c r="H649" s="84" t="b">
        <v>0</v>
      </c>
      <c r="I649" s="84" t="b">
        <v>0</v>
      </c>
      <c r="J649" s="84" t="b">
        <v>0</v>
      </c>
      <c r="K649" s="84" t="b">
        <v>0</v>
      </c>
      <c r="L649" s="84" t="b">
        <v>0</v>
      </c>
    </row>
    <row r="650" spans="1:12" ht="15">
      <c r="A650" s="84" t="s">
        <v>2893</v>
      </c>
      <c r="B650" s="84" t="s">
        <v>2252</v>
      </c>
      <c r="C650" s="84">
        <v>2</v>
      </c>
      <c r="D650" s="123">
        <v>0.0012461000280903516</v>
      </c>
      <c r="E650" s="123">
        <v>1.6918810267857012</v>
      </c>
      <c r="F650" s="84" t="s">
        <v>2903</v>
      </c>
      <c r="G650" s="84" t="b">
        <v>0</v>
      </c>
      <c r="H650" s="84" t="b">
        <v>0</v>
      </c>
      <c r="I650" s="84" t="b">
        <v>0</v>
      </c>
      <c r="J650" s="84" t="b">
        <v>0</v>
      </c>
      <c r="K650" s="84" t="b">
        <v>0</v>
      </c>
      <c r="L650" s="84" t="b">
        <v>0</v>
      </c>
    </row>
    <row r="651" spans="1:12" ht="15">
      <c r="A651" s="84" t="s">
        <v>2593</v>
      </c>
      <c r="B651" s="84" t="s">
        <v>2583</v>
      </c>
      <c r="C651" s="84">
        <v>2</v>
      </c>
      <c r="D651" s="123">
        <v>0.0012461000280903516</v>
      </c>
      <c r="E651" s="123">
        <v>1.709466201586814</v>
      </c>
      <c r="F651" s="84" t="s">
        <v>2903</v>
      </c>
      <c r="G651" s="84" t="b">
        <v>0</v>
      </c>
      <c r="H651" s="84" t="b">
        <v>0</v>
      </c>
      <c r="I651" s="84" t="b">
        <v>0</v>
      </c>
      <c r="J651" s="84" t="b">
        <v>0</v>
      </c>
      <c r="K651" s="84" t="b">
        <v>0</v>
      </c>
      <c r="L651" s="84" t="b">
        <v>0</v>
      </c>
    </row>
    <row r="652" spans="1:12" ht="15">
      <c r="A652" s="84" t="s">
        <v>2583</v>
      </c>
      <c r="B652" s="84" t="s">
        <v>2894</v>
      </c>
      <c r="C652" s="84">
        <v>2</v>
      </c>
      <c r="D652" s="123">
        <v>0.0012461000280903516</v>
      </c>
      <c r="E652" s="123">
        <v>2.412040330191658</v>
      </c>
      <c r="F652" s="84" t="s">
        <v>2903</v>
      </c>
      <c r="G652" s="84" t="b">
        <v>0</v>
      </c>
      <c r="H652" s="84" t="b">
        <v>0</v>
      </c>
      <c r="I652" s="84" t="b">
        <v>0</v>
      </c>
      <c r="J652" s="84" t="b">
        <v>0</v>
      </c>
      <c r="K652" s="84" t="b">
        <v>0</v>
      </c>
      <c r="L652" s="84" t="b">
        <v>0</v>
      </c>
    </row>
    <row r="653" spans="1:12" ht="15">
      <c r="A653" s="84" t="s">
        <v>2894</v>
      </c>
      <c r="B653" s="84" t="s">
        <v>2566</v>
      </c>
      <c r="C653" s="84">
        <v>2</v>
      </c>
      <c r="D653" s="123">
        <v>0.0012461000280903516</v>
      </c>
      <c r="E653" s="123">
        <v>2.235949071135977</v>
      </c>
      <c r="F653" s="84" t="s">
        <v>2903</v>
      </c>
      <c r="G653" s="84" t="b">
        <v>0</v>
      </c>
      <c r="H653" s="84" t="b">
        <v>0</v>
      </c>
      <c r="I653" s="84" t="b">
        <v>0</v>
      </c>
      <c r="J653" s="84" t="b">
        <v>0</v>
      </c>
      <c r="K653" s="84" t="b">
        <v>0</v>
      </c>
      <c r="L653" s="84" t="b">
        <v>0</v>
      </c>
    </row>
    <row r="654" spans="1:12" ht="15">
      <c r="A654" s="84" t="s">
        <v>2566</v>
      </c>
      <c r="B654" s="84" t="s">
        <v>2895</v>
      </c>
      <c r="C654" s="84">
        <v>2</v>
      </c>
      <c r="D654" s="123">
        <v>0.0012461000280903516</v>
      </c>
      <c r="E654" s="123">
        <v>2.235949071135977</v>
      </c>
      <c r="F654" s="84" t="s">
        <v>2903</v>
      </c>
      <c r="G654" s="84" t="b">
        <v>0</v>
      </c>
      <c r="H654" s="84" t="b">
        <v>0</v>
      </c>
      <c r="I654" s="84" t="b">
        <v>0</v>
      </c>
      <c r="J654" s="84" t="b">
        <v>0</v>
      </c>
      <c r="K654" s="84" t="b">
        <v>0</v>
      </c>
      <c r="L654" s="84" t="b">
        <v>0</v>
      </c>
    </row>
    <row r="655" spans="1:12" ht="15">
      <c r="A655" s="84" t="s">
        <v>2895</v>
      </c>
      <c r="B655" s="84" t="s">
        <v>2896</v>
      </c>
      <c r="C655" s="84">
        <v>2</v>
      </c>
      <c r="D655" s="123">
        <v>0.0012461000280903516</v>
      </c>
      <c r="E655" s="123">
        <v>3.1901915805753016</v>
      </c>
      <c r="F655" s="84" t="s">
        <v>2903</v>
      </c>
      <c r="G655" s="84" t="b">
        <v>0</v>
      </c>
      <c r="H655" s="84" t="b">
        <v>0</v>
      </c>
      <c r="I655" s="84" t="b">
        <v>0</v>
      </c>
      <c r="J655" s="84" t="b">
        <v>0</v>
      </c>
      <c r="K655" s="84" t="b">
        <v>0</v>
      </c>
      <c r="L655" s="84" t="b">
        <v>0</v>
      </c>
    </row>
    <row r="656" spans="1:12" ht="15">
      <c r="A656" s="84" t="s">
        <v>2896</v>
      </c>
      <c r="B656" s="84" t="s">
        <v>2704</v>
      </c>
      <c r="C656" s="84">
        <v>2</v>
      </c>
      <c r="D656" s="123">
        <v>0.0012461000280903516</v>
      </c>
      <c r="E656" s="123">
        <v>2.889161584911321</v>
      </c>
      <c r="F656" s="84" t="s">
        <v>2903</v>
      </c>
      <c r="G656" s="84" t="b">
        <v>0</v>
      </c>
      <c r="H656" s="84" t="b">
        <v>0</v>
      </c>
      <c r="I656" s="84" t="b">
        <v>0</v>
      </c>
      <c r="J656" s="84" t="b">
        <v>0</v>
      </c>
      <c r="K656" s="84" t="b">
        <v>0</v>
      </c>
      <c r="L656" s="84" t="b">
        <v>0</v>
      </c>
    </row>
    <row r="657" spans="1:12" ht="15">
      <c r="A657" s="84" t="s">
        <v>2704</v>
      </c>
      <c r="B657" s="84" t="s">
        <v>2558</v>
      </c>
      <c r="C657" s="84">
        <v>2</v>
      </c>
      <c r="D657" s="123">
        <v>0.0012461000280903516</v>
      </c>
      <c r="E657" s="123">
        <v>1.828463744557709</v>
      </c>
      <c r="F657" s="84" t="s">
        <v>2903</v>
      </c>
      <c r="G657" s="84" t="b">
        <v>0</v>
      </c>
      <c r="H657" s="84" t="b">
        <v>0</v>
      </c>
      <c r="I657" s="84" t="b">
        <v>0</v>
      </c>
      <c r="J657" s="84" t="b">
        <v>0</v>
      </c>
      <c r="K657" s="84" t="b">
        <v>0</v>
      </c>
      <c r="L657" s="84" t="b">
        <v>0</v>
      </c>
    </row>
    <row r="658" spans="1:12" ht="15">
      <c r="A658" s="84" t="s">
        <v>2698</v>
      </c>
      <c r="B658" s="84" t="s">
        <v>2593</v>
      </c>
      <c r="C658" s="84">
        <v>2</v>
      </c>
      <c r="D658" s="123">
        <v>0.0012461000280903516</v>
      </c>
      <c r="E658" s="123">
        <v>2.491221576239283</v>
      </c>
      <c r="F658" s="84" t="s">
        <v>2903</v>
      </c>
      <c r="G658" s="84" t="b">
        <v>0</v>
      </c>
      <c r="H658" s="84" t="b">
        <v>0</v>
      </c>
      <c r="I658" s="84" t="b">
        <v>0</v>
      </c>
      <c r="J658" s="84" t="b">
        <v>0</v>
      </c>
      <c r="K658" s="84" t="b">
        <v>0</v>
      </c>
      <c r="L658" s="84" t="b">
        <v>0</v>
      </c>
    </row>
    <row r="659" spans="1:12" ht="15">
      <c r="A659" s="84" t="s">
        <v>2593</v>
      </c>
      <c r="B659" s="84" t="s">
        <v>2897</v>
      </c>
      <c r="C659" s="84">
        <v>2</v>
      </c>
      <c r="D659" s="123">
        <v>0.0012461000280903516</v>
      </c>
      <c r="E659" s="123">
        <v>2.449828891081058</v>
      </c>
      <c r="F659" s="84" t="s">
        <v>2903</v>
      </c>
      <c r="G659" s="84" t="b">
        <v>0</v>
      </c>
      <c r="H659" s="84" t="b">
        <v>0</v>
      </c>
      <c r="I659" s="84" t="b">
        <v>0</v>
      </c>
      <c r="J659" s="84" t="b">
        <v>0</v>
      </c>
      <c r="K659" s="84" t="b">
        <v>0</v>
      </c>
      <c r="L659" s="84" t="b">
        <v>0</v>
      </c>
    </row>
    <row r="660" spans="1:12" ht="15">
      <c r="A660" s="84" t="s">
        <v>2897</v>
      </c>
      <c r="B660" s="84" t="s">
        <v>2700</v>
      </c>
      <c r="C660" s="84">
        <v>2</v>
      </c>
      <c r="D660" s="123">
        <v>0.0012461000280903516</v>
      </c>
      <c r="E660" s="123">
        <v>2.889161584911321</v>
      </c>
      <c r="F660" s="84" t="s">
        <v>2903</v>
      </c>
      <c r="G660" s="84" t="b">
        <v>0</v>
      </c>
      <c r="H660" s="84" t="b">
        <v>0</v>
      </c>
      <c r="I660" s="84" t="b">
        <v>0</v>
      </c>
      <c r="J660" s="84" t="b">
        <v>0</v>
      </c>
      <c r="K660" s="84" t="b">
        <v>0</v>
      </c>
      <c r="L660" s="84" t="b">
        <v>0</v>
      </c>
    </row>
    <row r="661" spans="1:12" ht="15">
      <c r="A661" s="84" t="s">
        <v>2700</v>
      </c>
      <c r="B661" s="84" t="s">
        <v>2701</v>
      </c>
      <c r="C661" s="84">
        <v>2</v>
      </c>
      <c r="D661" s="123">
        <v>0.0012461000280903516</v>
      </c>
      <c r="E661" s="123">
        <v>2.5881315892473395</v>
      </c>
      <c r="F661" s="84" t="s">
        <v>2903</v>
      </c>
      <c r="G661" s="84" t="b">
        <v>0</v>
      </c>
      <c r="H661" s="84" t="b">
        <v>0</v>
      </c>
      <c r="I661" s="84" t="b">
        <v>0</v>
      </c>
      <c r="J661" s="84" t="b">
        <v>0</v>
      </c>
      <c r="K661" s="84" t="b">
        <v>0</v>
      </c>
      <c r="L661" s="84" t="b">
        <v>0</v>
      </c>
    </row>
    <row r="662" spans="1:12" ht="15">
      <c r="A662" s="84" t="s">
        <v>2252</v>
      </c>
      <c r="B662" s="84" t="s">
        <v>2898</v>
      </c>
      <c r="C662" s="84">
        <v>2</v>
      </c>
      <c r="D662" s="123">
        <v>0.0012461000280903516</v>
      </c>
      <c r="E662" s="123">
        <v>1.7353467205667916</v>
      </c>
      <c r="F662" s="84" t="s">
        <v>2903</v>
      </c>
      <c r="G662" s="84" t="b">
        <v>0</v>
      </c>
      <c r="H662" s="84" t="b">
        <v>0</v>
      </c>
      <c r="I662" s="84" t="b">
        <v>0</v>
      </c>
      <c r="J662" s="84" t="b">
        <v>0</v>
      </c>
      <c r="K662" s="84" t="b">
        <v>0</v>
      </c>
      <c r="L662" s="84" t="b">
        <v>0</v>
      </c>
    </row>
    <row r="663" spans="1:12" ht="15">
      <c r="A663" s="84" t="s">
        <v>2898</v>
      </c>
      <c r="B663" s="84" t="s">
        <v>2899</v>
      </c>
      <c r="C663" s="84">
        <v>2</v>
      </c>
      <c r="D663" s="123">
        <v>0.0012461000280903516</v>
      </c>
      <c r="E663" s="123">
        <v>3.1901915805753016</v>
      </c>
      <c r="F663" s="84" t="s">
        <v>2903</v>
      </c>
      <c r="G663" s="84" t="b">
        <v>0</v>
      </c>
      <c r="H663" s="84" t="b">
        <v>0</v>
      </c>
      <c r="I663" s="84" t="b">
        <v>0</v>
      </c>
      <c r="J663" s="84" t="b">
        <v>0</v>
      </c>
      <c r="K663" s="84" t="b">
        <v>0</v>
      </c>
      <c r="L663" s="84" t="b">
        <v>0</v>
      </c>
    </row>
    <row r="664" spans="1:12" ht="15">
      <c r="A664" s="84" t="s">
        <v>2899</v>
      </c>
      <c r="B664" s="84" t="s">
        <v>2703</v>
      </c>
      <c r="C664" s="84">
        <v>2</v>
      </c>
      <c r="D664" s="123">
        <v>0.0012461000280903516</v>
      </c>
      <c r="E664" s="123">
        <v>2.889161584911321</v>
      </c>
      <c r="F664" s="84" t="s">
        <v>2903</v>
      </c>
      <c r="G664" s="84" t="b">
        <v>0</v>
      </c>
      <c r="H664" s="84" t="b">
        <v>0</v>
      </c>
      <c r="I664" s="84" t="b">
        <v>0</v>
      </c>
      <c r="J664" s="84" t="b">
        <v>0</v>
      </c>
      <c r="K664" s="84" t="b">
        <v>0</v>
      </c>
      <c r="L664" s="84" t="b">
        <v>0</v>
      </c>
    </row>
    <row r="665" spans="1:12" ht="15">
      <c r="A665" s="84" t="s">
        <v>2703</v>
      </c>
      <c r="B665" s="84" t="s">
        <v>2900</v>
      </c>
      <c r="C665" s="84">
        <v>2</v>
      </c>
      <c r="D665" s="123">
        <v>0.0012461000280903516</v>
      </c>
      <c r="E665" s="123">
        <v>2.889161584911321</v>
      </c>
      <c r="F665" s="84" t="s">
        <v>2903</v>
      </c>
      <c r="G665" s="84" t="b">
        <v>0</v>
      </c>
      <c r="H665" s="84" t="b">
        <v>0</v>
      </c>
      <c r="I665" s="84" t="b">
        <v>0</v>
      </c>
      <c r="J665" s="84" t="b">
        <v>0</v>
      </c>
      <c r="K665" s="84" t="b">
        <v>0</v>
      </c>
      <c r="L665" s="84" t="b">
        <v>0</v>
      </c>
    </row>
    <row r="666" spans="1:12" ht="15">
      <c r="A666" s="84" t="s">
        <v>2900</v>
      </c>
      <c r="B666" s="84" t="s">
        <v>2581</v>
      </c>
      <c r="C666" s="84">
        <v>2</v>
      </c>
      <c r="D666" s="123">
        <v>0.0012461000280903516</v>
      </c>
      <c r="E666" s="123">
        <v>2.3772782239324464</v>
      </c>
      <c r="F666" s="84" t="s">
        <v>2903</v>
      </c>
      <c r="G666" s="84" t="b">
        <v>0</v>
      </c>
      <c r="H666" s="84" t="b">
        <v>0</v>
      </c>
      <c r="I666" s="84" t="b">
        <v>0</v>
      </c>
      <c r="J666" s="84" t="b">
        <v>0</v>
      </c>
      <c r="K666" s="84" t="b">
        <v>0</v>
      </c>
      <c r="L666" s="84" t="b">
        <v>0</v>
      </c>
    </row>
    <row r="667" spans="1:12" ht="15">
      <c r="A667" s="84" t="s">
        <v>2251</v>
      </c>
      <c r="B667" s="84" t="s">
        <v>2222</v>
      </c>
      <c r="C667" s="84">
        <v>11</v>
      </c>
      <c r="D667" s="123">
        <v>0.005818912526993465</v>
      </c>
      <c r="E667" s="123">
        <v>1.101828191174713</v>
      </c>
      <c r="F667" s="84" t="s">
        <v>2165</v>
      </c>
      <c r="G667" s="84" t="b">
        <v>0</v>
      </c>
      <c r="H667" s="84" t="b">
        <v>0</v>
      </c>
      <c r="I667" s="84" t="b">
        <v>0</v>
      </c>
      <c r="J667" s="84" t="b">
        <v>0</v>
      </c>
      <c r="K667" s="84" t="b">
        <v>0</v>
      </c>
      <c r="L667" s="84" t="b">
        <v>0</v>
      </c>
    </row>
    <row r="668" spans="1:12" ht="15">
      <c r="A668" s="84" t="s">
        <v>2250</v>
      </c>
      <c r="B668" s="84" t="s">
        <v>2257</v>
      </c>
      <c r="C668" s="84">
        <v>10</v>
      </c>
      <c r="D668" s="123">
        <v>0.005483888075890148</v>
      </c>
      <c r="E668" s="123">
        <v>1.2286812320438332</v>
      </c>
      <c r="F668" s="84" t="s">
        <v>2165</v>
      </c>
      <c r="G668" s="84" t="b">
        <v>0</v>
      </c>
      <c r="H668" s="84" t="b">
        <v>0</v>
      </c>
      <c r="I668" s="84" t="b">
        <v>0</v>
      </c>
      <c r="J668" s="84" t="b">
        <v>0</v>
      </c>
      <c r="K668" s="84" t="b">
        <v>0</v>
      </c>
      <c r="L668" s="84" t="b">
        <v>0</v>
      </c>
    </row>
    <row r="669" spans="1:12" ht="15">
      <c r="A669" s="84" t="s">
        <v>2258</v>
      </c>
      <c r="B669" s="84" t="s">
        <v>330</v>
      </c>
      <c r="C669" s="84">
        <v>9</v>
      </c>
      <c r="D669" s="123">
        <v>0.005128478375632939</v>
      </c>
      <c r="E669" s="123">
        <v>1.8160591065579312</v>
      </c>
      <c r="F669" s="84" t="s">
        <v>2165</v>
      </c>
      <c r="G669" s="84" t="b">
        <v>0</v>
      </c>
      <c r="H669" s="84" t="b">
        <v>0</v>
      </c>
      <c r="I669" s="84" t="b">
        <v>0</v>
      </c>
      <c r="J669" s="84" t="b">
        <v>0</v>
      </c>
      <c r="K669" s="84" t="b">
        <v>0</v>
      </c>
      <c r="L669" s="84" t="b">
        <v>0</v>
      </c>
    </row>
    <row r="670" spans="1:12" ht="15">
      <c r="A670" s="84" t="s">
        <v>330</v>
      </c>
      <c r="B670" s="84" t="s">
        <v>2250</v>
      </c>
      <c r="C670" s="84">
        <v>9</v>
      </c>
      <c r="D670" s="123">
        <v>0.005128478375632939</v>
      </c>
      <c r="E670" s="123">
        <v>1.0772901600702447</v>
      </c>
      <c r="F670" s="84" t="s">
        <v>2165</v>
      </c>
      <c r="G670" s="84" t="b">
        <v>0</v>
      </c>
      <c r="H670" s="84" t="b">
        <v>0</v>
      </c>
      <c r="I670" s="84" t="b">
        <v>0</v>
      </c>
      <c r="J670" s="84" t="b">
        <v>0</v>
      </c>
      <c r="K670" s="84" t="b">
        <v>0</v>
      </c>
      <c r="L670" s="84" t="b">
        <v>0</v>
      </c>
    </row>
    <row r="671" spans="1:12" ht="15">
      <c r="A671" s="84" t="s">
        <v>2557</v>
      </c>
      <c r="B671" s="84" t="s">
        <v>2560</v>
      </c>
      <c r="C671" s="84">
        <v>9</v>
      </c>
      <c r="D671" s="123">
        <v>0.005128478375632939</v>
      </c>
      <c r="E671" s="123">
        <v>1.8720105118870811</v>
      </c>
      <c r="F671" s="84" t="s">
        <v>2165</v>
      </c>
      <c r="G671" s="84" t="b">
        <v>0</v>
      </c>
      <c r="H671" s="84" t="b">
        <v>0</v>
      </c>
      <c r="I671" s="84" t="b">
        <v>0</v>
      </c>
      <c r="J671" s="84" t="b">
        <v>0</v>
      </c>
      <c r="K671" s="84" t="b">
        <v>0</v>
      </c>
      <c r="L671" s="84" t="b">
        <v>0</v>
      </c>
    </row>
    <row r="672" spans="1:12" ht="15">
      <c r="A672" s="84" t="s">
        <v>2560</v>
      </c>
      <c r="B672" s="84" t="s">
        <v>2570</v>
      </c>
      <c r="C672" s="84">
        <v>9</v>
      </c>
      <c r="D672" s="123">
        <v>0.005128478375632939</v>
      </c>
      <c r="E672" s="123">
        <v>2.0067090857845375</v>
      </c>
      <c r="F672" s="84" t="s">
        <v>2165</v>
      </c>
      <c r="G672" s="84" t="b">
        <v>0</v>
      </c>
      <c r="H672" s="84" t="b">
        <v>0</v>
      </c>
      <c r="I672" s="84" t="b">
        <v>0</v>
      </c>
      <c r="J672" s="84" t="b">
        <v>0</v>
      </c>
      <c r="K672" s="84" t="b">
        <v>0</v>
      </c>
      <c r="L672" s="84" t="b">
        <v>0</v>
      </c>
    </row>
    <row r="673" spans="1:12" ht="15">
      <c r="A673" s="84" t="s">
        <v>2570</v>
      </c>
      <c r="B673" s="84" t="s">
        <v>2252</v>
      </c>
      <c r="C673" s="84">
        <v>9</v>
      </c>
      <c r="D673" s="123">
        <v>0.005128478375632939</v>
      </c>
      <c r="E673" s="123">
        <v>1.5773606128608757</v>
      </c>
      <c r="F673" s="84" t="s">
        <v>2165</v>
      </c>
      <c r="G673" s="84" t="b">
        <v>0</v>
      </c>
      <c r="H673" s="84" t="b">
        <v>0</v>
      </c>
      <c r="I673" s="84" t="b">
        <v>0</v>
      </c>
      <c r="J673" s="84" t="b">
        <v>0</v>
      </c>
      <c r="K673" s="84" t="b">
        <v>0</v>
      </c>
      <c r="L673" s="84" t="b">
        <v>0</v>
      </c>
    </row>
    <row r="674" spans="1:12" ht="15">
      <c r="A674" s="84" t="s">
        <v>2252</v>
      </c>
      <c r="B674" s="84" t="s">
        <v>2563</v>
      </c>
      <c r="C674" s="84">
        <v>9</v>
      </c>
      <c r="D674" s="123">
        <v>0.005128478375632939</v>
      </c>
      <c r="E674" s="123">
        <v>1.4828444275225487</v>
      </c>
      <c r="F674" s="84" t="s">
        <v>2165</v>
      </c>
      <c r="G674" s="84" t="b">
        <v>0</v>
      </c>
      <c r="H674" s="84" t="b">
        <v>0</v>
      </c>
      <c r="I674" s="84" t="b">
        <v>0</v>
      </c>
      <c r="J674" s="84" t="b">
        <v>0</v>
      </c>
      <c r="K674" s="84" t="b">
        <v>0</v>
      </c>
      <c r="L674" s="84" t="b">
        <v>0</v>
      </c>
    </row>
    <row r="675" spans="1:12" ht="15">
      <c r="A675" s="84" t="s">
        <v>2563</v>
      </c>
      <c r="B675" s="84" t="s">
        <v>2256</v>
      </c>
      <c r="C675" s="84">
        <v>9</v>
      </c>
      <c r="D675" s="123">
        <v>0.005128478375632939</v>
      </c>
      <c r="E675" s="123">
        <v>1.7443658819028565</v>
      </c>
      <c r="F675" s="84" t="s">
        <v>2165</v>
      </c>
      <c r="G675" s="84" t="b">
        <v>0</v>
      </c>
      <c r="H675" s="84" t="b">
        <v>0</v>
      </c>
      <c r="I675" s="84" t="b">
        <v>0</v>
      </c>
      <c r="J675" s="84" t="b">
        <v>0</v>
      </c>
      <c r="K675" s="84" t="b">
        <v>0</v>
      </c>
      <c r="L675" s="84" t="b">
        <v>0</v>
      </c>
    </row>
    <row r="676" spans="1:12" ht="15">
      <c r="A676" s="84" t="s">
        <v>2256</v>
      </c>
      <c r="B676" s="84" t="s">
        <v>2255</v>
      </c>
      <c r="C676" s="84">
        <v>9</v>
      </c>
      <c r="D676" s="123">
        <v>0.005128478375632939</v>
      </c>
      <c r="E676" s="123">
        <v>1.5102826758694883</v>
      </c>
      <c r="F676" s="84" t="s">
        <v>2165</v>
      </c>
      <c r="G676" s="84" t="b">
        <v>0</v>
      </c>
      <c r="H676" s="84" t="b">
        <v>0</v>
      </c>
      <c r="I676" s="84" t="b">
        <v>0</v>
      </c>
      <c r="J676" s="84" t="b">
        <v>0</v>
      </c>
      <c r="K676" s="84" t="b">
        <v>0</v>
      </c>
      <c r="L676" s="84" t="b">
        <v>0</v>
      </c>
    </row>
    <row r="677" spans="1:12" ht="15">
      <c r="A677" s="84" t="s">
        <v>2255</v>
      </c>
      <c r="B677" s="84" t="s">
        <v>2579</v>
      </c>
      <c r="C677" s="84">
        <v>9</v>
      </c>
      <c r="D677" s="123">
        <v>0.005128478375632939</v>
      </c>
      <c r="E677" s="123">
        <v>1.8830058961885445</v>
      </c>
      <c r="F677" s="84" t="s">
        <v>2165</v>
      </c>
      <c r="G677" s="84" t="b">
        <v>0</v>
      </c>
      <c r="H677" s="84" t="b">
        <v>0</v>
      </c>
      <c r="I677" s="84" t="b">
        <v>0</v>
      </c>
      <c r="J677" s="84" t="b">
        <v>0</v>
      </c>
      <c r="K677" s="84" t="b">
        <v>0</v>
      </c>
      <c r="L677" s="84" t="b">
        <v>0</v>
      </c>
    </row>
    <row r="678" spans="1:12" ht="15">
      <c r="A678" s="84" t="s">
        <v>2579</v>
      </c>
      <c r="B678" s="84" t="s">
        <v>2261</v>
      </c>
      <c r="C678" s="84">
        <v>9</v>
      </c>
      <c r="D678" s="123">
        <v>0.005128478375632939</v>
      </c>
      <c r="E678" s="123">
        <v>2.0675303227810886</v>
      </c>
      <c r="F678" s="84" t="s">
        <v>2165</v>
      </c>
      <c r="G678" s="84" t="b">
        <v>0</v>
      </c>
      <c r="H678" s="84" t="b">
        <v>0</v>
      </c>
      <c r="I678" s="84" t="b">
        <v>0</v>
      </c>
      <c r="J678" s="84" t="b">
        <v>0</v>
      </c>
      <c r="K678" s="84" t="b">
        <v>0</v>
      </c>
      <c r="L678" s="84" t="b">
        <v>0</v>
      </c>
    </row>
    <row r="679" spans="1:12" ht="15">
      <c r="A679" s="84" t="s">
        <v>2261</v>
      </c>
      <c r="B679" s="84" t="s">
        <v>2264</v>
      </c>
      <c r="C679" s="84">
        <v>9</v>
      </c>
      <c r="D679" s="123">
        <v>0.005128478375632939</v>
      </c>
      <c r="E679" s="123">
        <v>1.7430192312675845</v>
      </c>
      <c r="F679" s="84" t="s">
        <v>2165</v>
      </c>
      <c r="G679" s="84" t="b">
        <v>0</v>
      </c>
      <c r="H679" s="84" t="b">
        <v>0</v>
      </c>
      <c r="I679" s="84" t="b">
        <v>0</v>
      </c>
      <c r="J679" s="84" t="b">
        <v>0</v>
      </c>
      <c r="K679" s="84" t="b">
        <v>0</v>
      </c>
      <c r="L679" s="84" t="b">
        <v>0</v>
      </c>
    </row>
    <row r="680" spans="1:12" ht="15">
      <c r="A680" s="84" t="s">
        <v>2264</v>
      </c>
      <c r="B680" s="84" t="s">
        <v>2580</v>
      </c>
      <c r="C680" s="84">
        <v>9</v>
      </c>
      <c r="D680" s="123">
        <v>0.005128478375632939</v>
      </c>
      <c r="E680" s="123">
        <v>2.0192256432065334</v>
      </c>
      <c r="F680" s="84" t="s">
        <v>2165</v>
      </c>
      <c r="G680" s="84" t="b">
        <v>0</v>
      </c>
      <c r="H680" s="84" t="b">
        <v>0</v>
      </c>
      <c r="I680" s="84" t="b">
        <v>0</v>
      </c>
      <c r="J680" s="84" t="b">
        <v>0</v>
      </c>
      <c r="K680" s="84" t="b">
        <v>0</v>
      </c>
      <c r="L680" s="84" t="b">
        <v>0</v>
      </c>
    </row>
    <row r="681" spans="1:12" ht="15">
      <c r="A681" s="84" t="s">
        <v>2580</v>
      </c>
      <c r="B681" s="84" t="s">
        <v>2568</v>
      </c>
      <c r="C681" s="84">
        <v>9</v>
      </c>
      <c r="D681" s="123">
        <v>0.005128478375632939</v>
      </c>
      <c r="E681" s="123">
        <v>2.2565865590011374</v>
      </c>
      <c r="F681" s="84" t="s">
        <v>2165</v>
      </c>
      <c r="G681" s="84" t="b">
        <v>0</v>
      </c>
      <c r="H681" s="84" t="b">
        <v>0</v>
      </c>
      <c r="I681" s="84" t="b">
        <v>0</v>
      </c>
      <c r="J681" s="84" t="b">
        <v>0</v>
      </c>
      <c r="K681" s="84" t="b">
        <v>0</v>
      </c>
      <c r="L681" s="84" t="b">
        <v>0</v>
      </c>
    </row>
    <row r="682" spans="1:12" ht="15">
      <c r="A682" s="84" t="s">
        <v>2562</v>
      </c>
      <c r="B682" s="84" t="s">
        <v>2258</v>
      </c>
      <c r="C682" s="84">
        <v>9</v>
      </c>
      <c r="D682" s="123">
        <v>0.005128478375632939</v>
      </c>
      <c r="E682" s="123">
        <v>1.651248857911939</v>
      </c>
      <c r="F682" s="84" t="s">
        <v>2165</v>
      </c>
      <c r="G682" s="84" t="b">
        <v>0</v>
      </c>
      <c r="H682" s="84" t="b">
        <v>0</v>
      </c>
      <c r="I682" s="84" t="b">
        <v>0</v>
      </c>
      <c r="J682" s="84" t="b">
        <v>0</v>
      </c>
      <c r="K682" s="84" t="b">
        <v>0</v>
      </c>
      <c r="L682" s="84" t="b">
        <v>0</v>
      </c>
    </row>
    <row r="683" spans="1:12" ht="15">
      <c r="A683" s="84" t="s">
        <v>2256</v>
      </c>
      <c r="B683" s="84" t="s">
        <v>2577</v>
      </c>
      <c r="C683" s="84">
        <v>8</v>
      </c>
      <c r="D683" s="123">
        <v>0.004750409478549255</v>
      </c>
      <c r="E683" s="123">
        <v>1.9362514081417694</v>
      </c>
      <c r="F683" s="84" t="s">
        <v>2165</v>
      </c>
      <c r="G683" s="84" t="b">
        <v>0</v>
      </c>
      <c r="H683" s="84" t="b">
        <v>0</v>
      </c>
      <c r="I683" s="84" t="b">
        <v>0</v>
      </c>
      <c r="J683" s="84" t="b">
        <v>0</v>
      </c>
      <c r="K683" s="84" t="b">
        <v>0</v>
      </c>
      <c r="L683" s="84" t="b">
        <v>0</v>
      </c>
    </row>
    <row r="684" spans="1:12" ht="15">
      <c r="A684" s="84" t="s">
        <v>2222</v>
      </c>
      <c r="B684" s="84" t="s">
        <v>2250</v>
      </c>
      <c r="C684" s="84">
        <v>8</v>
      </c>
      <c r="D684" s="123">
        <v>0.004750409478549255</v>
      </c>
      <c r="E684" s="123">
        <v>0.5112278220138011</v>
      </c>
      <c r="F684" s="84" t="s">
        <v>2165</v>
      </c>
      <c r="G684" s="84" t="b">
        <v>0</v>
      </c>
      <c r="H684" s="84" t="b">
        <v>0</v>
      </c>
      <c r="I684" s="84" t="b">
        <v>0</v>
      </c>
      <c r="J684" s="84" t="b">
        <v>0</v>
      </c>
      <c r="K684" s="84" t="b">
        <v>0</v>
      </c>
      <c r="L684" s="84" t="b">
        <v>0</v>
      </c>
    </row>
    <row r="685" spans="1:12" ht="15">
      <c r="A685" s="84" t="s">
        <v>2572</v>
      </c>
      <c r="B685" s="84" t="s">
        <v>2564</v>
      </c>
      <c r="C685" s="84">
        <v>8</v>
      </c>
      <c r="D685" s="123">
        <v>0.004750409478549255</v>
      </c>
      <c r="E685" s="123">
        <v>1.8208579894397</v>
      </c>
      <c r="F685" s="84" t="s">
        <v>2165</v>
      </c>
      <c r="G685" s="84" t="b">
        <v>0</v>
      </c>
      <c r="H685" s="84" t="b">
        <v>0</v>
      </c>
      <c r="I685" s="84" t="b">
        <v>0</v>
      </c>
      <c r="J685" s="84" t="b">
        <v>0</v>
      </c>
      <c r="K685" s="84" t="b">
        <v>0</v>
      </c>
      <c r="L685" s="84" t="b">
        <v>0</v>
      </c>
    </row>
    <row r="686" spans="1:12" ht="15">
      <c r="A686" s="84" t="s">
        <v>2564</v>
      </c>
      <c r="B686" s="84" t="s">
        <v>2267</v>
      </c>
      <c r="C686" s="84">
        <v>8</v>
      </c>
      <c r="D686" s="123">
        <v>0.004750409478549255</v>
      </c>
      <c r="E686" s="123">
        <v>1.9177680024477564</v>
      </c>
      <c r="F686" s="84" t="s">
        <v>2165</v>
      </c>
      <c r="G686" s="84" t="b">
        <v>0</v>
      </c>
      <c r="H686" s="84" t="b">
        <v>0</v>
      </c>
      <c r="I686" s="84" t="b">
        <v>0</v>
      </c>
      <c r="J686" s="84" t="b">
        <v>0</v>
      </c>
      <c r="K686" s="84" t="b">
        <v>0</v>
      </c>
      <c r="L686" s="84" t="b">
        <v>0</v>
      </c>
    </row>
    <row r="687" spans="1:12" ht="15">
      <c r="A687" s="84" t="s">
        <v>2255</v>
      </c>
      <c r="B687" s="84" t="s">
        <v>2560</v>
      </c>
      <c r="C687" s="84">
        <v>7</v>
      </c>
      <c r="D687" s="123">
        <v>0.004346834923929195</v>
      </c>
      <c r="E687" s="123">
        <v>1.5239839535468764</v>
      </c>
      <c r="F687" s="84" t="s">
        <v>2165</v>
      </c>
      <c r="G687" s="84" t="b">
        <v>0</v>
      </c>
      <c r="H687" s="84" t="b">
        <v>0</v>
      </c>
      <c r="I687" s="84" t="b">
        <v>0</v>
      </c>
      <c r="J687" s="84" t="b">
        <v>0</v>
      </c>
      <c r="K687" s="84" t="b">
        <v>0</v>
      </c>
      <c r="L687" s="84" t="b">
        <v>0</v>
      </c>
    </row>
    <row r="688" spans="1:12" ht="15">
      <c r="A688" s="84" t="s">
        <v>2251</v>
      </c>
      <c r="B688" s="84" t="s">
        <v>2566</v>
      </c>
      <c r="C688" s="84">
        <v>7</v>
      </c>
      <c r="D688" s="123">
        <v>0.004346834923929195</v>
      </c>
      <c r="E688" s="123">
        <v>1.507593537358707</v>
      </c>
      <c r="F688" s="84" t="s">
        <v>2165</v>
      </c>
      <c r="G688" s="84" t="b">
        <v>0</v>
      </c>
      <c r="H688" s="84" t="b">
        <v>0</v>
      </c>
      <c r="I688" s="84" t="b">
        <v>0</v>
      </c>
      <c r="J688" s="84" t="b">
        <v>0</v>
      </c>
      <c r="K688" s="84" t="b">
        <v>0</v>
      </c>
      <c r="L688" s="84" t="b">
        <v>0</v>
      </c>
    </row>
    <row r="689" spans="1:12" ht="15">
      <c r="A689" s="84" t="s">
        <v>2251</v>
      </c>
      <c r="B689" s="84" t="s">
        <v>2252</v>
      </c>
      <c r="C689" s="84">
        <v>7</v>
      </c>
      <c r="D689" s="123">
        <v>0.004346834923929195</v>
      </c>
      <c r="E689" s="123">
        <v>0.8283675912184454</v>
      </c>
      <c r="F689" s="84" t="s">
        <v>2165</v>
      </c>
      <c r="G689" s="84" t="b">
        <v>0</v>
      </c>
      <c r="H689" s="84" t="b">
        <v>0</v>
      </c>
      <c r="I689" s="84" t="b">
        <v>0</v>
      </c>
      <c r="J689" s="84" t="b">
        <v>0</v>
      </c>
      <c r="K689" s="84" t="b">
        <v>0</v>
      </c>
      <c r="L689" s="84" t="b">
        <v>0</v>
      </c>
    </row>
    <row r="690" spans="1:12" ht="15">
      <c r="A690" s="84" t="s">
        <v>2562</v>
      </c>
      <c r="B690" s="84" t="s">
        <v>2259</v>
      </c>
      <c r="C690" s="84">
        <v>7</v>
      </c>
      <c r="D690" s="123">
        <v>0.004346834923929195</v>
      </c>
      <c r="E690" s="123">
        <v>1.6602037005648655</v>
      </c>
      <c r="F690" s="84" t="s">
        <v>2165</v>
      </c>
      <c r="G690" s="84" t="b">
        <v>0</v>
      </c>
      <c r="H690" s="84" t="b">
        <v>0</v>
      </c>
      <c r="I690" s="84" t="b">
        <v>0</v>
      </c>
      <c r="J690" s="84" t="b">
        <v>0</v>
      </c>
      <c r="K690" s="84" t="b">
        <v>0</v>
      </c>
      <c r="L690" s="84" t="b">
        <v>0</v>
      </c>
    </row>
    <row r="691" spans="1:12" ht="15">
      <c r="A691" s="84" t="s">
        <v>2587</v>
      </c>
      <c r="B691" s="84" t="s">
        <v>2265</v>
      </c>
      <c r="C691" s="84">
        <v>6</v>
      </c>
      <c r="D691" s="123">
        <v>0.003914087530491042</v>
      </c>
      <c r="E691" s="123">
        <v>2.0938592615034377</v>
      </c>
      <c r="F691" s="84" t="s">
        <v>2165</v>
      </c>
      <c r="G691" s="84" t="b">
        <v>0</v>
      </c>
      <c r="H691" s="84" t="b">
        <v>0</v>
      </c>
      <c r="I691" s="84" t="b">
        <v>0</v>
      </c>
      <c r="J691" s="84" t="b">
        <v>0</v>
      </c>
      <c r="K691" s="84" t="b">
        <v>0</v>
      </c>
      <c r="L691" s="84" t="b">
        <v>0</v>
      </c>
    </row>
    <row r="692" spans="1:12" ht="15">
      <c r="A692" s="84" t="s">
        <v>2265</v>
      </c>
      <c r="B692" s="84" t="s">
        <v>2558</v>
      </c>
      <c r="C692" s="84">
        <v>6</v>
      </c>
      <c r="D692" s="123">
        <v>0.003914087530491042</v>
      </c>
      <c r="E692" s="123">
        <v>1.6678905292311563</v>
      </c>
      <c r="F692" s="84" t="s">
        <v>2165</v>
      </c>
      <c r="G692" s="84" t="b">
        <v>0</v>
      </c>
      <c r="H692" s="84" t="b">
        <v>0</v>
      </c>
      <c r="I692" s="84" t="b">
        <v>0</v>
      </c>
      <c r="J692" s="84" t="b">
        <v>0</v>
      </c>
      <c r="K692" s="84" t="b">
        <v>0</v>
      </c>
      <c r="L692" s="84" t="b">
        <v>0</v>
      </c>
    </row>
    <row r="693" spans="1:12" ht="15">
      <c r="A693" s="84" t="s">
        <v>2558</v>
      </c>
      <c r="B693" s="84" t="s">
        <v>2574</v>
      </c>
      <c r="C693" s="84">
        <v>6</v>
      </c>
      <c r="D693" s="123">
        <v>0.003914087530491042</v>
      </c>
      <c r="E693" s="123">
        <v>2.0938592615034377</v>
      </c>
      <c r="F693" s="84" t="s">
        <v>2165</v>
      </c>
      <c r="G693" s="84" t="b">
        <v>0</v>
      </c>
      <c r="H693" s="84" t="b">
        <v>0</v>
      </c>
      <c r="I693" s="84" t="b">
        <v>0</v>
      </c>
      <c r="J693" s="84" t="b">
        <v>0</v>
      </c>
      <c r="K693" s="84" t="b">
        <v>0</v>
      </c>
      <c r="L693" s="84" t="b">
        <v>0</v>
      </c>
    </row>
    <row r="694" spans="1:12" ht="15">
      <c r="A694" s="84" t="s">
        <v>2574</v>
      </c>
      <c r="B694" s="84" t="s">
        <v>2255</v>
      </c>
      <c r="C694" s="84">
        <v>6</v>
      </c>
      <c r="D694" s="123">
        <v>0.003914087530491042</v>
      </c>
      <c r="E694" s="123">
        <v>1.7928292658394565</v>
      </c>
      <c r="F694" s="84" t="s">
        <v>2165</v>
      </c>
      <c r="G694" s="84" t="b">
        <v>0</v>
      </c>
      <c r="H694" s="84" t="b">
        <v>0</v>
      </c>
      <c r="I694" s="84" t="b">
        <v>0</v>
      </c>
      <c r="J694" s="84" t="b">
        <v>0</v>
      </c>
      <c r="K694" s="84" t="b">
        <v>0</v>
      </c>
      <c r="L694" s="84" t="b">
        <v>0</v>
      </c>
    </row>
    <row r="695" spans="1:12" ht="15">
      <c r="A695" s="84" t="s">
        <v>2255</v>
      </c>
      <c r="B695" s="84" t="s">
        <v>2588</v>
      </c>
      <c r="C695" s="84">
        <v>6</v>
      </c>
      <c r="D695" s="123">
        <v>0.003914087530491042</v>
      </c>
      <c r="E695" s="123">
        <v>1.8830058961885443</v>
      </c>
      <c r="F695" s="84" t="s">
        <v>2165</v>
      </c>
      <c r="G695" s="84" t="b">
        <v>0</v>
      </c>
      <c r="H695" s="84" t="b">
        <v>0</v>
      </c>
      <c r="I695" s="84" t="b">
        <v>0</v>
      </c>
      <c r="J695" s="84" t="b">
        <v>0</v>
      </c>
      <c r="K695" s="84" t="b">
        <v>0</v>
      </c>
      <c r="L695" s="84" t="b">
        <v>0</v>
      </c>
    </row>
    <row r="696" spans="1:12" ht="15">
      <c r="A696" s="84" t="s">
        <v>2588</v>
      </c>
      <c r="B696" s="84" t="s">
        <v>2256</v>
      </c>
      <c r="C696" s="84">
        <v>6</v>
      </c>
      <c r="D696" s="123">
        <v>0.003914087530491042</v>
      </c>
      <c r="E696" s="123">
        <v>1.9362514081417694</v>
      </c>
      <c r="F696" s="84" t="s">
        <v>2165</v>
      </c>
      <c r="G696" s="84" t="b">
        <v>0</v>
      </c>
      <c r="H696" s="84" t="b">
        <v>0</v>
      </c>
      <c r="I696" s="84" t="b">
        <v>0</v>
      </c>
      <c r="J696" s="84" t="b">
        <v>0</v>
      </c>
      <c r="K696" s="84" t="b">
        <v>0</v>
      </c>
      <c r="L696" s="84" t="b">
        <v>0</v>
      </c>
    </row>
    <row r="697" spans="1:12" ht="15">
      <c r="A697" s="84" t="s">
        <v>2577</v>
      </c>
      <c r="B697" s="84" t="s">
        <v>2221</v>
      </c>
      <c r="C697" s="84">
        <v>6</v>
      </c>
      <c r="D697" s="123">
        <v>0.003914087530491042</v>
      </c>
      <c r="E697" s="123">
        <v>2.0938592615034377</v>
      </c>
      <c r="F697" s="84" t="s">
        <v>2165</v>
      </c>
      <c r="G697" s="84" t="b">
        <v>0</v>
      </c>
      <c r="H697" s="84" t="b">
        <v>0</v>
      </c>
      <c r="I697" s="84" t="b">
        <v>0</v>
      </c>
      <c r="J697" s="84" t="b">
        <v>0</v>
      </c>
      <c r="K697" s="84" t="b">
        <v>0</v>
      </c>
      <c r="L697" s="84" t="b">
        <v>0</v>
      </c>
    </row>
    <row r="698" spans="1:12" ht="15">
      <c r="A698" s="84" t="s">
        <v>2221</v>
      </c>
      <c r="B698" s="84" t="s">
        <v>2591</v>
      </c>
      <c r="C698" s="84">
        <v>6</v>
      </c>
      <c r="D698" s="123">
        <v>0.003914087530491042</v>
      </c>
      <c r="E698" s="123">
        <v>2.2187979981117376</v>
      </c>
      <c r="F698" s="84" t="s">
        <v>2165</v>
      </c>
      <c r="G698" s="84" t="b">
        <v>0</v>
      </c>
      <c r="H698" s="84" t="b">
        <v>0</v>
      </c>
      <c r="I698" s="84" t="b">
        <v>0</v>
      </c>
      <c r="J698" s="84" t="b">
        <v>0</v>
      </c>
      <c r="K698" s="84" t="b">
        <v>0</v>
      </c>
      <c r="L698" s="84" t="b">
        <v>0</v>
      </c>
    </row>
    <row r="699" spans="1:12" ht="15">
      <c r="A699" s="84" t="s">
        <v>2591</v>
      </c>
      <c r="B699" s="84" t="s">
        <v>2582</v>
      </c>
      <c r="C699" s="84">
        <v>6</v>
      </c>
      <c r="D699" s="123">
        <v>0.003914087530491042</v>
      </c>
      <c r="E699" s="123">
        <v>2.394889257167419</v>
      </c>
      <c r="F699" s="84" t="s">
        <v>2165</v>
      </c>
      <c r="G699" s="84" t="b">
        <v>0</v>
      </c>
      <c r="H699" s="84" t="b">
        <v>0</v>
      </c>
      <c r="I699" s="84" t="b">
        <v>0</v>
      </c>
      <c r="J699" s="84" t="b">
        <v>0</v>
      </c>
      <c r="K699" s="84" t="b">
        <v>0</v>
      </c>
      <c r="L699" s="84" t="b">
        <v>0</v>
      </c>
    </row>
    <row r="700" spans="1:12" ht="15">
      <c r="A700" s="84" t="s">
        <v>2582</v>
      </c>
      <c r="B700" s="84" t="s">
        <v>2251</v>
      </c>
      <c r="C700" s="84">
        <v>6</v>
      </c>
      <c r="D700" s="123">
        <v>0.003914087530491042</v>
      </c>
      <c r="E700" s="123">
        <v>1.4917992701754752</v>
      </c>
      <c r="F700" s="84" t="s">
        <v>2165</v>
      </c>
      <c r="G700" s="84" t="b">
        <v>0</v>
      </c>
      <c r="H700" s="84" t="b">
        <v>0</v>
      </c>
      <c r="I700" s="84" t="b">
        <v>0</v>
      </c>
      <c r="J700" s="84" t="b">
        <v>0</v>
      </c>
      <c r="K700" s="84" t="b">
        <v>0</v>
      </c>
      <c r="L700" s="84" t="b">
        <v>0</v>
      </c>
    </row>
    <row r="701" spans="1:12" ht="15">
      <c r="A701" s="84" t="s">
        <v>2251</v>
      </c>
      <c r="B701" s="84" t="s">
        <v>2569</v>
      </c>
      <c r="C701" s="84">
        <v>6</v>
      </c>
      <c r="D701" s="123">
        <v>0.003914087530491042</v>
      </c>
      <c r="E701" s="123">
        <v>1.3534965720091938</v>
      </c>
      <c r="F701" s="84" t="s">
        <v>2165</v>
      </c>
      <c r="G701" s="84" t="b">
        <v>0</v>
      </c>
      <c r="H701" s="84" t="b">
        <v>0</v>
      </c>
      <c r="I701" s="84" t="b">
        <v>0</v>
      </c>
      <c r="J701" s="84" t="b">
        <v>0</v>
      </c>
      <c r="K701" s="84" t="b">
        <v>0</v>
      </c>
      <c r="L701" s="84" t="b">
        <v>0</v>
      </c>
    </row>
    <row r="702" spans="1:12" ht="15">
      <c r="A702" s="84" t="s">
        <v>2569</v>
      </c>
      <c r="B702" s="84" t="s">
        <v>2576</v>
      </c>
      <c r="C702" s="84">
        <v>6</v>
      </c>
      <c r="D702" s="123">
        <v>0.003914087530491042</v>
      </c>
      <c r="E702" s="123">
        <v>2.080495299945456</v>
      </c>
      <c r="F702" s="84" t="s">
        <v>2165</v>
      </c>
      <c r="G702" s="84" t="b">
        <v>0</v>
      </c>
      <c r="H702" s="84" t="b">
        <v>0</v>
      </c>
      <c r="I702" s="84" t="b">
        <v>0</v>
      </c>
      <c r="J702" s="84" t="b">
        <v>0</v>
      </c>
      <c r="K702" s="84" t="b">
        <v>0</v>
      </c>
      <c r="L702" s="84" t="b">
        <v>0</v>
      </c>
    </row>
    <row r="703" spans="1:12" ht="15">
      <c r="A703" s="84" t="s">
        <v>2576</v>
      </c>
      <c r="B703" s="84" t="s">
        <v>2265</v>
      </c>
      <c r="C703" s="84">
        <v>6</v>
      </c>
      <c r="D703" s="123">
        <v>0.003914087530491042</v>
      </c>
      <c r="E703" s="123">
        <v>1.9177680024477564</v>
      </c>
      <c r="F703" s="84" t="s">
        <v>2165</v>
      </c>
      <c r="G703" s="84" t="b">
        <v>0</v>
      </c>
      <c r="H703" s="84" t="b">
        <v>0</v>
      </c>
      <c r="I703" s="84" t="b">
        <v>0</v>
      </c>
      <c r="J703" s="84" t="b">
        <v>0</v>
      </c>
      <c r="K703" s="84" t="b">
        <v>0</v>
      </c>
      <c r="L703" s="84" t="b">
        <v>0</v>
      </c>
    </row>
    <row r="704" spans="1:12" ht="15">
      <c r="A704" s="84" t="s">
        <v>2265</v>
      </c>
      <c r="B704" s="84" t="s">
        <v>2250</v>
      </c>
      <c r="C704" s="84">
        <v>6</v>
      </c>
      <c r="D704" s="123">
        <v>0.003914087530491042</v>
      </c>
      <c r="E704" s="123">
        <v>0.7384716035168637</v>
      </c>
      <c r="F704" s="84" t="s">
        <v>2165</v>
      </c>
      <c r="G704" s="84" t="b">
        <v>0</v>
      </c>
      <c r="H704" s="84" t="b">
        <v>0</v>
      </c>
      <c r="I704" s="84" t="b">
        <v>0</v>
      </c>
      <c r="J704" s="84" t="b">
        <v>0</v>
      </c>
      <c r="K704" s="84" t="b">
        <v>0</v>
      </c>
      <c r="L704" s="84" t="b">
        <v>0</v>
      </c>
    </row>
    <row r="705" spans="1:12" ht="15">
      <c r="A705" s="84" t="s">
        <v>2257</v>
      </c>
      <c r="B705" s="84" t="s">
        <v>2592</v>
      </c>
      <c r="C705" s="84">
        <v>6</v>
      </c>
      <c r="D705" s="123">
        <v>0.003914087530491042</v>
      </c>
      <c r="E705" s="123">
        <v>1.9362514081417694</v>
      </c>
      <c r="F705" s="84" t="s">
        <v>2165</v>
      </c>
      <c r="G705" s="84" t="b">
        <v>0</v>
      </c>
      <c r="H705" s="84" t="b">
        <v>0</v>
      </c>
      <c r="I705" s="84" t="b">
        <v>0</v>
      </c>
      <c r="J705" s="84" t="b">
        <v>0</v>
      </c>
      <c r="K705" s="84" t="b">
        <v>0</v>
      </c>
      <c r="L705" s="84" t="b">
        <v>0</v>
      </c>
    </row>
    <row r="706" spans="1:12" ht="15">
      <c r="A706" s="84" t="s">
        <v>2252</v>
      </c>
      <c r="B706" s="84" t="s">
        <v>2250</v>
      </c>
      <c r="C706" s="84">
        <v>6</v>
      </c>
      <c r="D706" s="123">
        <v>0.003914087530491042</v>
      </c>
      <c r="E706" s="123">
        <v>0.319342295774888</v>
      </c>
      <c r="F706" s="84" t="s">
        <v>2165</v>
      </c>
      <c r="G706" s="84" t="b">
        <v>0</v>
      </c>
      <c r="H706" s="84" t="b">
        <v>0</v>
      </c>
      <c r="I706" s="84" t="b">
        <v>0</v>
      </c>
      <c r="J706" s="84" t="b">
        <v>0</v>
      </c>
      <c r="K706" s="84" t="b">
        <v>0</v>
      </c>
      <c r="L706" s="84" t="b">
        <v>0</v>
      </c>
    </row>
    <row r="707" spans="1:12" ht="15">
      <c r="A707" s="84" t="s">
        <v>2594</v>
      </c>
      <c r="B707" s="84" t="s">
        <v>2562</v>
      </c>
      <c r="C707" s="84">
        <v>6</v>
      </c>
      <c r="D707" s="123">
        <v>0.003914087530491042</v>
      </c>
      <c r="E707" s="123">
        <v>1.797376893590177</v>
      </c>
      <c r="F707" s="84" t="s">
        <v>2165</v>
      </c>
      <c r="G707" s="84" t="b">
        <v>0</v>
      </c>
      <c r="H707" s="84" t="b">
        <v>0</v>
      </c>
      <c r="I707" s="84" t="b">
        <v>0</v>
      </c>
      <c r="J707" s="84" t="b">
        <v>0</v>
      </c>
      <c r="K707" s="84" t="b">
        <v>0</v>
      </c>
      <c r="L707" s="84" t="b">
        <v>0</v>
      </c>
    </row>
    <row r="708" spans="1:12" ht="15">
      <c r="A708" s="84" t="s">
        <v>2644</v>
      </c>
      <c r="B708" s="84" t="s">
        <v>2645</v>
      </c>
      <c r="C708" s="84">
        <v>6</v>
      </c>
      <c r="D708" s="123">
        <v>0.00476046989880589</v>
      </c>
      <c r="E708" s="123">
        <v>2.519827993775719</v>
      </c>
      <c r="F708" s="84" t="s">
        <v>2165</v>
      </c>
      <c r="G708" s="84" t="b">
        <v>0</v>
      </c>
      <c r="H708" s="84" t="b">
        <v>0</v>
      </c>
      <c r="I708" s="84" t="b">
        <v>0</v>
      </c>
      <c r="J708" s="84" t="b">
        <v>0</v>
      </c>
      <c r="K708" s="84" t="b">
        <v>0</v>
      </c>
      <c r="L708" s="84" t="b">
        <v>0</v>
      </c>
    </row>
    <row r="709" spans="1:12" ht="15">
      <c r="A709" s="84" t="s">
        <v>2585</v>
      </c>
      <c r="B709" s="84" t="s">
        <v>2633</v>
      </c>
      <c r="C709" s="84">
        <v>6</v>
      </c>
      <c r="D709" s="123">
        <v>0.00440918947722679</v>
      </c>
      <c r="E709" s="123">
        <v>2.2565865590011374</v>
      </c>
      <c r="F709" s="84" t="s">
        <v>2165</v>
      </c>
      <c r="G709" s="84" t="b">
        <v>0</v>
      </c>
      <c r="H709" s="84" t="b">
        <v>0</v>
      </c>
      <c r="I709" s="84" t="b">
        <v>0</v>
      </c>
      <c r="J709" s="84" t="b">
        <v>0</v>
      </c>
      <c r="K709" s="84" t="b">
        <v>0</v>
      </c>
      <c r="L709" s="84" t="b">
        <v>0</v>
      </c>
    </row>
    <row r="710" spans="1:12" ht="15">
      <c r="A710" s="84" t="s">
        <v>2633</v>
      </c>
      <c r="B710" s="84" t="s">
        <v>2634</v>
      </c>
      <c r="C710" s="84">
        <v>6</v>
      </c>
      <c r="D710" s="123">
        <v>0.00440918947722679</v>
      </c>
      <c r="E710" s="123">
        <v>2.519827993775719</v>
      </c>
      <c r="F710" s="84" t="s">
        <v>2165</v>
      </c>
      <c r="G710" s="84" t="b">
        <v>0</v>
      </c>
      <c r="H710" s="84" t="b">
        <v>0</v>
      </c>
      <c r="I710" s="84" t="b">
        <v>0</v>
      </c>
      <c r="J710" s="84" t="b">
        <v>0</v>
      </c>
      <c r="K710" s="84" t="b">
        <v>0</v>
      </c>
      <c r="L710" s="84" t="b">
        <v>0</v>
      </c>
    </row>
    <row r="711" spans="1:12" ht="15">
      <c r="A711" s="84" t="s">
        <v>2221</v>
      </c>
      <c r="B711" s="84" t="s">
        <v>2250</v>
      </c>
      <c r="C711" s="84">
        <v>5</v>
      </c>
      <c r="D711" s="123">
        <v>0.003447262678207447</v>
      </c>
      <c r="E711" s="123">
        <v>0.7842290940775388</v>
      </c>
      <c r="F711" s="84" t="s">
        <v>2165</v>
      </c>
      <c r="G711" s="84" t="b">
        <v>0</v>
      </c>
      <c r="H711" s="84" t="b">
        <v>0</v>
      </c>
      <c r="I711" s="84" t="b">
        <v>0</v>
      </c>
      <c r="J711" s="84" t="b">
        <v>0</v>
      </c>
      <c r="K711" s="84" t="b">
        <v>0</v>
      </c>
      <c r="L711" s="84" t="b">
        <v>0</v>
      </c>
    </row>
    <row r="712" spans="1:12" ht="15">
      <c r="A712" s="84" t="s">
        <v>2252</v>
      </c>
      <c r="B712" s="84" t="s">
        <v>2251</v>
      </c>
      <c r="C712" s="84">
        <v>5</v>
      </c>
      <c r="D712" s="123">
        <v>0.003447262678207447</v>
      </c>
      <c r="E712" s="123">
        <v>0.6924587207218935</v>
      </c>
      <c r="F712" s="84" t="s">
        <v>2165</v>
      </c>
      <c r="G712" s="84" t="b">
        <v>0</v>
      </c>
      <c r="H712" s="84" t="b">
        <v>0</v>
      </c>
      <c r="I712" s="84" t="b">
        <v>0</v>
      </c>
      <c r="J712" s="84" t="b">
        <v>0</v>
      </c>
      <c r="K712" s="84" t="b">
        <v>0</v>
      </c>
      <c r="L712" s="84" t="b">
        <v>0</v>
      </c>
    </row>
    <row r="713" spans="1:12" ht="15">
      <c r="A713" s="84" t="s">
        <v>2561</v>
      </c>
      <c r="B713" s="84" t="s">
        <v>2262</v>
      </c>
      <c r="C713" s="84">
        <v>5</v>
      </c>
      <c r="D713" s="123">
        <v>0.003447262678207447</v>
      </c>
      <c r="E713" s="123">
        <v>1.8763753172895312</v>
      </c>
      <c r="F713" s="84" t="s">
        <v>2165</v>
      </c>
      <c r="G713" s="84" t="b">
        <v>0</v>
      </c>
      <c r="H713" s="84" t="b">
        <v>0</v>
      </c>
      <c r="I713" s="84" t="b">
        <v>0</v>
      </c>
      <c r="J713" s="84" t="b">
        <v>0</v>
      </c>
      <c r="K713" s="84" t="b">
        <v>0</v>
      </c>
      <c r="L713" s="84" t="b">
        <v>0</v>
      </c>
    </row>
    <row r="714" spans="1:12" ht="15">
      <c r="A714" s="84" t="s">
        <v>2262</v>
      </c>
      <c r="B714" s="84" t="s">
        <v>2252</v>
      </c>
      <c r="C714" s="84">
        <v>5</v>
      </c>
      <c r="D714" s="123">
        <v>0.003447262678207447</v>
      </c>
      <c r="E714" s="123">
        <v>1.2842995468681697</v>
      </c>
      <c r="F714" s="84" t="s">
        <v>2165</v>
      </c>
      <c r="G714" s="84" t="b">
        <v>0</v>
      </c>
      <c r="H714" s="84" t="b">
        <v>0</v>
      </c>
      <c r="I714" s="84" t="b">
        <v>0</v>
      </c>
      <c r="J714" s="84" t="b">
        <v>0</v>
      </c>
      <c r="K714" s="84" t="b">
        <v>0</v>
      </c>
      <c r="L714" s="84" t="b">
        <v>0</v>
      </c>
    </row>
    <row r="715" spans="1:12" ht="15">
      <c r="A715" s="84" t="s">
        <v>2252</v>
      </c>
      <c r="B715" s="84" t="s">
        <v>2578</v>
      </c>
      <c r="C715" s="84">
        <v>5</v>
      </c>
      <c r="D715" s="123">
        <v>0.003447262678207447</v>
      </c>
      <c r="E715" s="123">
        <v>1.674729953761462</v>
      </c>
      <c r="F715" s="84" t="s">
        <v>2165</v>
      </c>
      <c r="G715" s="84" t="b">
        <v>0</v>
      </c>
      <c r="H715" s="84" t="b">
        <v>0</v>
      </c>
      <c r="I715" s="84" t="b">
        <v>0</v>
      </c>
      <c r="J715" s="84" t="b">
        <v>0</v>
      </c>
      <c r="K715" s="84" t="b">
        <v>0</v>
      </c>
      <c r="L715" s="84" t="b">
        <v>0</v>
      </c>
    </row>
    <row r="716" spans="1:12" ht="15">
      <c r="A716" s="84" t="s">
        <v>2578</v>
      </c>
      <c r="B716" s="84" t="s">
        <v>2567</v>
      </c>
      <c r="C716" s="84">
        <v>5</v>
      </c>
      <c r="D716" s="123">
        <v>0.003447262678207447</v>
      </c>
      <c r="E716" s="123">
        <v>2.394889257167419</v>
      </c>
      <c r="F716" s="84" t="s">
        <v>2165</v>
      </c>
      <c r="G716" s="84" t="b">
        <v>0</v>
      </c>
      <c r="H716" s="84" t="b">
        <v>0</v>
      </c>
      <c r="I716" s="84" t="b">
        <v>0</v>
      </c>
      <c r="J716" s="84" t="b">
        <v>0</v>
      </c>
      <c r="K716" s="84" t="b">
        <v>0</v>
      </c>
      <c r="L716" s="84" t="b">
        <v>0</v>
      </c>
    </row>
    <row r="717" spans="1:12" ht="15">
      <c r="A717" s="84" t="s">
        <v>2567</v>
      </c>
      <c r="B717" s="84" t="s">
        <v>2251</v>
      </c>
      <c r="C717" s="84">
        <v>5</v>
      </c>
      <c r="D717" s="123">
        <v>0.003447262678207447</v>
      </c>
      <c r="E717" s="123">
        <v>1.4126180241278503</v>
      </c>
      <c r="F717" s="84" t="s">
        <v>2165</v>
      </c>
      <c r="G717" s="84" t="b">
        <v>0</v>
      </c>
      <c r="H717" s="84" t="b">
        <v>0</v>
      </c>
      <c r="I717" s="84" t="b">
        <v>0</v>
      </c>
      <c r="J717" s="84" t="b">
        <v>0</v>
      </c>
      <c r="K717" s="84" t="b">
        <v>0</v>
      </c>
      <c r="L717" s="84" t="b">
        <v>0</v>
      </c>
    </row>
    <row r="718" spans="1:12" ht="15">
      <c r="A718" s="84" t="s">
        <v>2566</v>
      </c>
      <c r="B718" s="84" t="s">
        <v>2250</v>
      </c>
      <c r="C718" s="84">
        <v>5</v>
      </c>
      <c r="D718" s="123">
        <v>0.003447262678207447</v>
      </c>
      <c r="E718" s="123">
        <v>0.9091678306858387</v>
      </c>
      <c r="F718" s="84" t="s">
        <v>2165</v>
      </c>
      <c r="G718" s="84" t="b">
        <v>0</v>
      </c>
      <c r="H718" s="84" t="b">
        <v>0</v>
      </c>
      <c r="I718" s="84" t="b">
        <v>0</v>
      </c>
      <c r="J718" s="84" t="b">
        <v>0</v>
      </c>
      <c r="K718" s="84" t="b">
        <v>0</v>
      </c>
      <c r="L718" s="84" t="b">
        <v>0</v>
      </c>
    </row>
    <row r="719" spans="1:12" ht="15">
      <c r="A719" s="84" t="s">
        <v>2250</v>
      </c>
      <c r="B719" s="84" t="s">
        <v>2261</v>
      </c>
      <c r="C719" s="84">
        <v>5</v>
      </c>
      <c r="D719" s="123">
        <v>0.003447262678207447</v>
      </c>
      <c r="E719" s="123">
        <v>1.0589301510191709</v>
      </c>
      <c r="F719" s="84" t="s">
        <v>2165</v>
      </c>
      <c r="G719" s="84" t="b">
        <v>0</v>
      </c>
      <c r="H719" s="84" t="b">
        <v>0</v>
      </c>
      <c r="I719" s="84" t="b">
        <v>0</v>
      </c>
      <c r="J719" s="84" t="b">
        <v>0</v>
      </c>
      <c r="K719" s="84" t="b">
        <v>0</v>
      </c>
      <c r="L719" s="84" t="b">
        <v>0</v>
      </c>
    </row>
    <row r="720" spans="1:12" ht="15">
      <c r="A720" s="84" t="s">
        <v>2261</v>
      </c>
      <c r="B720" s="84" t="s">
        <v>2263</v>
      </c>
      <c r="C720" s="84">
        <v>5</v>
      </c>
      <c r="D720" s="123">
        <v>0.003447262678207447</v>
      </c>
      <c r="E720" s="123">
        <v>1.6525569748102704</v>
      </c>
      <c r="F720" s="84" t="s">
        <v>2165</v>
      </c>
      <c r="G720" s="84" t="b">
        <v>0</v>
      </c>
      <c r="H720" s="84" t="b">
        <v>0</v>
      </c>
      <c r="I720" s="84" t="b">
        <v>0</v>
      </c>
      <c r="J720" s="84" t="b">
        <v>0</v>
      </c>
      <c r="K720" s="84" t="b">
        <v>0</v>
      </c>
      <c r="L720" s="84" t="b">
        <v>0</v>
      </c>
    </row>
    <row r="721" spans="1:12" ht="15">
      <c r="A721" s="84" t="s">
        <v>2263</v>
      </c>
      <c r="B721" s="84" t="s">
        <v>251</v>
      </c>
      <c r="C721" s="84">
        <v>5</v>
      </c>
      <c r="D721" s="123">
        <v>0.003447262678207447</v>
      </c>
      <c r="E721" s="123">
        <v>2.184035891852526</v>
      </c>
      <c r="F721" s="84" t="s">
        <v>2165</v>
      </c>
      <c r="G721" s="84" t="b">
        <v>0</v>
      </c>
      <c r="H721" s="84" t="b">
        <v>0</v>
      </c>
      <c r="I721" s="84" t="b">
        <v>0</v>
      </c>
      <c r="J721" s="84" t="b">
        <v>0</v>
      </c>
      <c r="K721" s="84" t="b">
        <v>0</v>
      </c>
      <c r="L721" s="84" t="b">
        <v>0</v>
      </c>
    </row>
    <row r="722" spans="1:12" ht="15">
      <c r="A722" s="84" t="s">
        <v>251</v>
      </c>
      <c r="B722" s="84" t="s">
        <v>250</v>
      </c>
      <c r="C722" s="84">
        <v>5</v>
      </c>
      <c r="D722" s="123">
        <v>0.003447262678207447</v>
      </c>
      <c r="E722" s="123">
        <v>2.5990092398233435</v>
      </c>
      <c r="F722" s="84" t="s">
        <v>2165</v>
      </c>
      <c r="G722" s="84" t="b">
        <v>0</v>
      </c>
      <c r="H722" s="84" t="b">
        <v>0</v>
      </c>
      <c r="I722" s="84" t="b">
        <v>0</v>
      </c>
      <c r="J722" s="84" t="b">
        <v>0</v>
      </c>
      <c r="K722" s="84" t="b">
        <v>0</v>
      </c>
      <c r="L722" s="84" t="b">
        <v>0</v>
      </c>
    </row>
    <row r="723" spans="1:12" ht="15">
      <c r="A723" s="84" t="s">
        <v>250</v>
      </c>
      <c r="B723" s="84" t="s">
        <v>2586</v>
      </c>
      <c r="C723" s="84">
        <v>5</v>
      </c>
      <c r="D723" s="123">
        <v>0.003447262678207447</v>
      </c>
      <c r="E723" s="123">
        <v>2.4528812041451054</v>
      </c>
      <c r="F723" s="84" t="s">
        <v>2165</v>
      </c>
      <c r="G723" s="84" t="b">
        <v>0</v>
      </c>
      <c r="H723" s="84" t="b">
        <v>0</v>
      </c>
      <c r="I723" s="84" t="b">
        <v>0</v>
      </c>
      <c r="J723" s="84" t="b">
        <v>0</v>
      </c>
      <c r="K723" s="84" t="b">
        <v>0</v>
      </c>
      <c r="L723" s="84" t="b">
        <v>0</v>
      </c>
    </row>
    <row r="724" spans="1:12" ht="15">
      <c r="A724" s="84" t="s">
        <v>2586</v>
      </c>
      <c r="B724" s="84" t="s">
        <v>2262</v>
      </c>
      <c r="C724" s="84">
        <v>5</v>
      </c>
      <c r="D724" s="123">
        <v>0.003447262678207447</v>
      </c>
      <c r="E724" s="123">
        <v>2.0726699624334994</v>
      </c>
      <c r="F724" s="84" t="s">
        <v>2165</v>
      </c>
      <c r="G724" s="84" t="b">
        <v>0</v>
      </c>
      <c r="H724" s="84" t="b">
        <v>0</v>
      </c>
      <c r="I724" s="84" t="b">
        <v>0</v>
      </c>
      <c r="J724" s="84" t="b">
        <v>0</v>
      </c>
      <c r="K724" s="84" t="b">
        <v>0</v>
      </c>
      <c r="L724" s="84" t="b">
        <v>0</v>
      </c>
    </row>
    <row r="725" spans="1:12" ht="15">
      <c r="A725" s="84" t="s">
        <v>2262</v>
      </c>
      <c r="B725" s="84" t="s">
        <v>2601</v>
      </c>
      <c r="C725" s="84">
        <v>5</v>
      </c>
      <c r="D725" s="123">
        <v>0.003447262678207447</v>
      </c>
      <c r="E725" s="123">
        <v>2.2187979981117376</v>
      </c>
      <c r="F725" s="84" t="s">
        <v>2165</v>
      </c>
      <c r="G725" s="84" t="b">
        <v>0</v>
      </c>
      <c r="H725" s="84" t="b">
        <v>0</v>
      </c>
      <c r="I725" s="84" t="b">
        <v>0</v>
      </c>
      <c r="J725" s="84" t="b">
        <v>0</v>
      </c>
      <c r="K725" s="84" t="b">
        <v>0</v>
      </c>
      <c r="L725" s="84" t="b">
        <v>0</v>
      </c>
    </row>
    <row r="726" spans="1:12" ht="15">
      <c r="A726" s="84" t="s">
        <v>2601</v>
      </c>
      <c r="B726" s="84" t="s">
        <v>2602</v>
      </c>
      <c r="C726" s="84">
        <v>5</v>
      </c>
      <c r="D726" s="123">
        <v>0.003447262678207447</v>
      </c>
      <c r="E726" s="123">
        <v>2.5990092398233435</v>
      </c>
      <c r="F726" s="84" t="s">
        <v>2165</v>
      </c>
      <c r="G726" s="84" t="b">
        <v>0</v>
      </c>
      <c r="H726" s="84" t="b">
        <v>0</v>
      </c>
      <c r="I726" s="84" t="b">
        <v>0</v>
      </c>
      <c r="J726" s="84" t="b">
        <v>0</v>
      </c>
      <c r="K726" s="84" t="b">
        <v>0</v>
      </c>
      <c r="L726" s="84" t="b">
        <v>0</v>
      </c>
    </row>
    <row r="727" spans="1:12" ht="15">
      <c r="A727" s="84" t="s">
        <v>2602</v>
      </c>
      <c r="B727" s="84" t="s">
        <v>2603</v>
      </c>
      <c r="C727" s="84">
        <v>5</v>
      </c>
      <c r="D727" s="123">
        <v>0.003447262678207447</v>
      </c>
      <c r="E727" s="123">
        <v>2.5990092398233435</v>
      </c>
      <c r="F727" s="84" t="s">
        <v>2165</v>
      </c>
      <c r="G727" s="84" t="b">
        <v>0</v>
      </c>
      <c r="H727" s="84" t="b">
        <v>0</v>
      </c>
      <c r="I727" s="84" t="b">
        <v>0</v>
      </c>
      <c r="J727" s="84" t="b">
        <v>0</v>
      </c>
      <c r="K727" s="84" t="b">
        <v>0</v>
      </c>
      <c r="L727" s="84" t="b">
        <v>0</v>
      </c>
    </row>
    <row r="728" spans="1:12" ht="15">
      <c r="A728" s="84" t="s">
        <v>2603</v>
      </c>
      <c r="B728" s="84" t="s">
        <v>2264</v>
      </c>
      <c r="C728" s="84">
        <v>5</v>
      </c>
      <c r="D728" s="123">
        <v>0.003447262678207447</v>
      </c>
      <c r="E728" s="123">
        <v>2.0192256432065334</v>
      </c>
      <c r="F728" s="84" t="s">
        <v>2165</v>
      </c>
      <c r="G728" s="84" t="b">
        <v>0</v>
      </c>
      <c r="H728" s="84" t="b">
        <v>0</v>
      </c>
      <c r="I728" s="84" t="b">
        <v>0</v>
      </c>
      <c r="J728" s="84" t="b">
        <v>0</v>
      </c>
      <c r="K728" s="84" t="b">
        <v>0</v>
      </c>
      <c r="L728" s="84" t="b">
        <v>0</v>
      </c>
    </row>
    <row r="729" spans="1:12" ht="15">
      <c r="A729" s="84" t="s">
        <v>2264</v>
      </c>
      <c r="B729" s="84" t="s">
        <v>2604</v>
      </c>
      <c r="C729" s="84">
        <v>5</v>
      </c>
      <c r="D729" s="123">
        <v>0.003447262678207447</v>
      </c>
      <c r="E729" s="123">
        <v>2.0192256432065334</v>
      </c>
      <c r="F729" s="84" t="s">
        <v>2165</v>
      </c>
      <c r="G729" s="84" t="b">
        <v>0</v>
      </c>
      <c r="H729" s="84" t="b">
        <v>0</v>
      </c>
      <c r="I729" s="84" t="b">
        <v>0</v>
      </c>
      <c r="J729" s="84" t="b">
        <v>0</v>
      </c>
      <c r="K729" s="84" t="b">
        <v>0</v>
      </c>
      <c r="L729" s="84" t="b">
        <v>0</v>
      </c>
    </row>
    <row r="730" spans="1:12" ht="15">
      <c r="A730" s="84" t="s">
        <v>2604</v>
      </c>
      <c r="B730" s="84" t="s">
        <v>2251</v>
      </c>
      <c r="C730" s="84">
        <v>5</v>
      </c>
      <c r="D730" s="123">
        <v>0.003447262678207447</v>
      </c>
      <c r="E730" s="123">
        <v>1.616738006783775</v>
      </c>
      <c r="F730" s="84" t="s">
        <v>2165</v>
      </c>
      <c r="G730" s="84" t="b">
        <v>0</v>
      </c>
      <c r="H730" s="84" t="b">
        <v>0</v>
      </c>
      <c r="I730" s="84" t="b">
        <v>0</v>
      </c>
      <c r="J730" s="84" t="b">
        <v>0</v>
      </c>
      <c r="K730" s="84" t="b">
        <v>0</v>
      </c>
      <c r="L730" s="84" t="b">
        <v>0</v>
      </c>
    </row>
    <row r="731" spans="1:12" ht="15">
      <c r="A731" s="84" t="s">
        <v>2288</v>
      </c>
      <c r="B731" s="84" t="s">
        <v>2289</v>
      </c>
      <c r="C731" s="84">
        <v>5</v>
      </c>
      <c r="D731" s="123">
        <v>0.003447262678207447</v>
      </c>
      <c r="E731" s="123">
        <v>1.9477312258251995</v>
      </c>
      <c r="F731" s="84" t="s">
        <v>2165</v>
      </c>
      <c r="G731" s="84" t="b">
        <v>0</v>
      </c>
      <c r="H731" s="84" t="b">
        <v>0</v>
      </c>
      <c r="I731" s="84" t="b">
        <v>0</v>
      </c>
      <c r="J731" s="84" t="b">
        <v>0</v>
      </c>
      <c r="K731" s="84" t="b">
        <v>0</v>
      </c>
      <c r="L731" s="84" t="b">
        <v>0</v>
      </c>
    </row>
    <row r="732" spans="1:12" ht="15">
      <c r="A732" s="84" t="s">
        <v>241</v>
      </c>
      <c r="B732" s="84" t="s">
        <v>261</v>
      </c>
      <c r="C732" s="84">
        <v>5</v>
      </c>
      <c r="D732" s="123">
        <v>0.003447262678207447</v>
      </c>
      <c r="E732" s="123">
        <v>2.1518512084811245</v>
      </c>
      <c r="F732" s="84" t="s">
        <v>2165</v>
      </c>
      <c r="G732" s="84" t="b">
        <v>0</v>
      </c>
      <c r="H732" s="84" t="b">
        <v>0</v>
      </c>
      <c r="I732" s="84" t="b">
        <v>0</v>
      </c>
      <c r="J732" s="84" t="b">
        <v>0</v>
      </c>
      <c r="K732" s="84" t="b">
        <v>0</v>
      </c>
      <c r="L732" s="84" t="b">
        <v>0</v>
      </c>
    </row>
    <row r="733" spans="1:12" ht="15">
      <c r="A733" s="84" t="s">
        <v>2560</v>
      </c>
      <c r="B733" s="84" t="s">
        <v>2572</v>
      </c>
      <c r="C733" s="84">
        <v>5</v>
      </c>
      <c r="D733" s="123">
        <v>0.003447262678207447</v>
      </c>
      <c r="E733" s="123">
        <v>1.616738006783775</v>
      </c>
      <c r="F733" s="84" t="s">
        <v>2165</v>
      </c>
      <c r="G733" s="84" t="b">
        <v>0</v>
      </c>
      <c r="H733" s="84" t="b">
        <v>0</v>
      </c>
      <c r="I733" s="84" t="b">
        <v>0</v>
      </c>
      <c r="J733" s="84" t="b">
        <v>0</v>
      </c>
      <c r="K733" s="84" t="b">
        <v>0</v>
      </c>
      <c r="L733" s="84" t="b">
        <v>0</v>
      </c>
    </row>
    <row r="734" spans="1:12" ht="15">
      <c r="A734" s="84" t="s">
        <v>2564</v>
      </c>
      <c r="B734" s="84" t="s">
        <v>2259</v>
      </c>
      <c r="C734" s="84">
        <v>5</v>
      </c>
      <c r="D734" s="123">
        <v>0.003447262678207447</v>
      </c>
      <c r="E734" s="123">
        <v>1.5887092831835314</v>
      </c>
      <c r="F734" s="84" t="s">
        <v>2165</v>
      </c>
      <c r="G734" s="84" t="b">
        <v>0</v>
      </c>
      <c r="H734" s="84" t="b">
        <v>0</v>
      </c>
      <c r="I734" s="84" t="b">
        <v>0</v>
      </c>
      <c r="J734" s="84" t="b">
        <v>0</v>
      </c>
      <c r="K734" s="84" t="b">
        <v>0</v>
      </c>
      <c r="L734" s="84" t="b">
        <v>0</v>
      </c>
    </row>
    <row r="735" spans="1:12" ht="15">
      <c r="A735" s="84" t="s">
        <v>2259</v>
      </c>
      <c r="B735" s="84" t="s">
        <v>2222</v>
      </c>
      <c r="C735" s="84">
        <v>5</v>
      </c>
      <c r="D735" s="123">
        <v>0.003447262678207447</v>
      </c>
      <c r="E735" s="123">
        <v>1.1184274529941747</v>
      </c>
      <c r="F735" s="84" t="s">
        <v>2165</v>
      </c>
      <c r="G735" s="84" t="b">
        <v>0</v>
      </c>
      <c r="H735" s="84" t="b">
        <v>0</v>
      </c>
      <c r="I735" s="84" t="b">
        <v>0</v>
      </c>
      <c r="J735" s="84" t="b">
        <v>0</v>
      </c>
      <c r="K735" s="84" t="b">
        <v>0</v>
      </c>
      <c r="L735" s="84" t="b">
        <v>0</v>
      </c>
    </row>
    <row r="736" spans="1:12" ht="15">
      <c r="A736" s="84" t="s">
        <v>2222</v>
      </c>
      <c r="B736" s="84" t="s">
        <v>2618</v>
      </c>
      <c r="C736" s="84">
        <v>5</v>
      </c>
      <c r="D736" s="123">
        <v>0.003447262678207447</v>
      </c>
      <c r="E736" s="123">
        <v>1.5375567607361502</v>
      </c>
      <c r="F736" s="84" t="s">
        <v>2165</v>
      </c>
      <c r="G736" s="84" t="b">
        <v>0</v>
      </c>
      <c r="H736" s="84" t="b">
        <v>0</v>
      </c>
      <c r="I736" s="84" t="b">
        <v>0</v>
      </c>
      <c r="J736" s="84" t="b">
        <v>0</v>
      </c>
      <c r="K736" s="84" t="b">
        <v>0</v>
      </c>
      <c r="L736" s="84" t="b">
        <v>0</v>
      </c>
    </row>
    <row r="737" spans="1:12" ht="15">
      <c r="A737" s="84" t="s">
        <v>259</v>
      </c>
      <c r="B737" s="84" t="s">
        <v>2557</v>
      </c>
      <c r="C737" s="84">
        <v>5</v>
      </c>
      <c r="D737" s="123">
        <v>0.003447262678207447</v>
      </c>
      <c r="E737" s="123">
        <v>1.616738006783775</v>
      </c>
      <c r="F737" s="84" t="s">
        <v>2165</v>
      </c>
      <c r="G737" s="84" t="b">
        <v>0</v>
      </c>
      <c r="H737" s="84" t="b">
        <v>0</v>
      </c>
      <c r="I737" s="84" t="b">
        <v>0</v>
      </c>
      <c r="J737" s="84" t="b">
        <v>0</v>
      </c>
      <c r="K737" s="84" t="b">
        <v>0</v>
      </c>
      <c r="L737" s="84" t="b">
        <v>0</v>
      </c>
    </row>
    <row r="738" spans="1:12" ht="15">
      <c r="A738" s="84" t="s">
        <v>2279</v>
      </c>
      <c r="B738" s="84" t="s">
        <v>2275</v>
      </c>
      <c r="C738" s="84">
        <v>4</v>
      </c>
      <c r="D738" s="123">
        <v>0.0029394596514845267</v>
      </c>
      <c r="E738" s="123">
        <v>2.201069231151306</v>
      </c>
      <c r="F738" s="84" t="s">
        <v>2165</v>
      </c>
      <c r="G738" s="84" t="b">
        <v>0</v>
      </c>
      <c r="H738" s="84" t="b">
        <v>0</v>
      </c>
      <c r="I738" s="84" t="b">
        <v>0</v>
      </c>
      <c r="J738" s="84" t="b">
        <v>0</v>
      </c>
      <c r="K738" s="84" t="b">
        <v>0</v>
      </c>
      <c r="L738" s="84" t="b">
        <v>0</v>
      </c>
    </row>
    <row r="739" spans="1:12" ht="15">
      <c r="A739" s="84" t="s">
        <v>2581</v>
      </c>
      <c r="B739" s="84" t="s">
        <v>2250</v>
      </c>
      <c r="C739" s="84">
        <v>4</v>
      </c>
      <c r="D739" s="123">
        <v>0.0029394596514845267</v>
      </c>
      <c r="E739" s="123">
        <v>0.9214022871028503</v>
      </c>
      <c r="F739" s="84" t="s">
        <v>2165</v>
      </c>
      <c r="G739" s="84" t="b">
        <v>0</v>
      </c>
      <c r="H739" s="84" t="b">
        <v>0</v>
      </c>
      <c r="I739" s="84" t="b">
        <v>0</v>
      </c>
      <c r="J739" s="84" t="b">
        <v>0</v>
      </c>
      <c r="K739" s="84" t="b">
        <v>0</v>
      </c>
      <c r="L739" s="84" t="b">
        <v>0</v>
      </c>
    </row>
    <row r="740" spans="1:12" ht="15">
      <c r="A740" s="84" t="s">
        <v>2701</v>
      </c>
      <c r="B740" s="84" t="s">
        <v>2702</v>
      </c>
      <c r="C740" s="84">
        <v>4</v>
      </c>
      <c r="D740" s="123">
        <v>0.0029394596514845267</v>
      </c>
      <c r="E740" s="123">
        <v>2.6959192528313998</v>
      </c>
      <c r="F740" s="84" t="s">
        <v>2165</v>
      </c>
      <c r="G740" s="84" t="b">
        <v>0</v>
      </c>
      <c r="H740" s="84" t="b">
        <v>0</v>
      </c>
      <c r="I740" s="84" t="b">
        <v>0</v>
      </c>
      <c r="J740" s="84" t="b">
        <v>0</v>
      </c>
      <c r="K740" s="84" t="b">
        <v>0</v>
      </c>
      <c r="L740" s="84" t="b">
        <v>0</v>
      </c>
    </row>
    <row r="741" spans="1:12" ht="15">
      <c r="A741" s="84" t="s">
        <v>2702</v>
      </c>
      <c r="B741" s="84" t="s">
        <v>2558</v>
      </c>
      <c r="C741" s="84">
        <v>4</v>
      </c>
      <c r="D741" s="123">
        <v>0.0029394596514845267</v>
      </c>
      <c r="E741" s="123">
        <v>2.0938592615034377</v>
      </c>
      <c r="F741" s="84" t="s">
        <v>2165</v>
      </c>
      <c r="G741" s="84" t="b">
        <v>0</v>
      </c>
      <c r="H741" s="84" t="b">
        <v>0</v>
      </c>
      <c r="I741" s="84" t="b">
        <v>0</v>
      </c>
      <c r="J741" s="84" t="b">
        <v>0</v>
      </c>
      <c r="K741" s="84" t="b">
        <v>0</v>
      </c>
      <c r="L741" s="84" t="b">
        <v>0</v>
      </c>
    </row>
    <row r="742" spans="1:12" ht="15">
      <c r="A742" s="84" t="s">
        <v>2558</v>
      </c>
      <c r="B742" s="84" t="s">
        <v>2250</v>
      </c>
      <c r="C742" s="84">
        <v>4</v>
      </c>
      <c r="D742" s="123">
        <v>0.0029394596514845267</v>
      </c>
      <c r="E742" s="123">
        <v>0.5623803444611825</v>
      </c>
      <c r="F742" s="84" t="s">
        <v>2165</v>
      </c>
      <c r="G742" s="84" t="b">
        <v>0</v>
      </c>
      <c r="H742" s="84" t="b">
        <v>0</v>
      </c>
      <c r="I742" s="84" t="b">
        <v>0</v>
      </c>
      <c r="J742" s="84" t="b">
        <v>0</v>
      </c>
      <c r="K742" s="84" t="b">
        <v>0</v>
      </c>
      <c r="L742" s="84" t="b">
        <v>0</v>
      </c>
    </row>
    <row r="743" spans="1:12" ht="15">
      <c r="A743" s="84" t="s">
        <v>2695</v>
      </c>
      <c r="B743" s="84" t="s">
        <v>2696</v>
      </c>
      <c r="C743" s="84">
        <v>4</v>
      </c>
      <c r="D743" s="123">
        <v>0.0029394596514845267</v>
      </c>
      <c r="E743" s="123">
        <v>2.6959192528313998</v>
      </c>
      <c r="F743" s="84" t="s">
        <v>2165</v>
      </c>
      <c r="G743" s="84" t="b">
        <v>0</v>
      </c>
      <c r="H743" s="84" t="b">
        <v>0</v>
      </c>
      <c r="I743" s="84" t="b">
        <v>0</v>
      </c>
      <c r="J743" s="84" t="b">
        <v>0</v>
      </c>
      <c r="K743" s="84" t="b">
        <v>0</v>
      </c>
      <c r="L743" s="84" t="b">
        <v>0</v>
      </c>
    </row>
    <row r="744" spans="1:12" ht="15">
      <c r="A744" s="84" t="s">
        <v>2696</v>
      </c>
      <c r="B744" s="84" t="s">
        <v>2697</v>
      </c>
      <c r="C744" s="84">
        <v>4</v>
      </c>
      <c r="D744" s="123">
        <v>0.0029394596514845267</v>
      </c>
      <c r="E744" s="123">
        <v>2.6959192528313998</v>
      </c>
      <c r="F744" s="84" t="s">
        <v>2165</v>
      </c>
      <c r="G744" s="84" t="b">
        <v>0</v>
      </c>
      <c r="H744" s="84" t="b">
        <v>0</v>
      </c>
      <c r="I744" s="84" t="b">
        <v>0</v>
      </c>
      <c r="J744" s="84" t="b">
        <v>0</v>
      </c>
      <c r="K744" s="84" t="b">
        <v>0</v>
      </c>
      <c r="L744" s="84" t="b">
        <v>0</v>
      </c>
    </row>
    <row r="745" spans="1:12" ht="15">
      <c r="A745" s="84" t="s">
        <v>2697</v>
      </c>
      <c r="B745" s="84" t="s">
        <v>2251</v>
      </c>
      <c r="C745" s="84">
        <v>4</v>
      </c>
      <c r="D745" s="123">
        <v>0.0029394596514845267</v>
      </c>
      <c r="E745" s="123">
        <v>1.616738006783775</v>
      </c>
      <c r="F745" s="84" t="s">
        <v>2165</v>
      </c>
      <c r="G745" s="84" t="b">
        <v>0</v>
      </c>
      <c r="H745" s="84" t="b">
        <v>0</v>
      </c>
      <c r="I745" s="84" t="b">
        <v>0</v>
      </c>
      <c r="J745" s="84" t="b">
        <v>0</v>
      </c>
      <c r="K745" s="84" t="b">
        <v>0</v>
      </c>
      <c r="L745" s="84" t="b">
        <v>0</v>
      </c>
    </row>
    <row r="746" spans="1:12" ht="15">
      <c r="A746" s="84" t="s">
        <v>2258</v>
      </c>
      <c r="B746" s="84" t="s">
        <v>2289</v>
      </c>
      <c r="C746" s="84">
        <v>4</v>
      </c>
      <c r="D746" s="123">
        <v>0.0029394596514845267</v>
      </c>
      <c r="E746" s="123">
        <v>1.4316919050751675</v>
      </c>
      <c r="F746" s="84" t="s">
        <v>2165</v>
      </c>
      <c r="G746" s="84" t="b">
        <v>0</v>
      </c>
      <c r="H746" s="84" t="b">
        <v>0</v>
      </c>
      <c r="I746" s="84" t="b">
        <v>0</v>
      </c>
      <c r="J746" s="84" t="b">
        <v>0</v>
      </c>
      <c r="K746" s="84" t="b">
        <v>0</v>
      </c>
      <c r="L746" s="84" t="b">
        <v>0</v>
      </c>
    </row>
    <row r="747" spans="1:12" ht="15">
      <c r="A747" s="84" t="s">
        <v>2568</v>
      </c>
      <c r="B747" s="84" t="s">
        <v>2610</v>
      </c>
      <c r="C747" s="84">
        <v>4</v>
      </c>
      <c r="D747" s="123">
        <v>0.0029394596514845267</v>
      </c>
      <c r="E747" s="123">
        <v>2.519827993775719</v>
      </c>
      <c r="F747" s="84" t="s">
        <v>2165</v>
      </c>
      <c r="G747" s="84" t="b">
        <v>0</v>
      </c>
      <c r="H747" s="84" t="b">
        <v>0</v>
      </c>
      <c r="I747" s="84" t="b">
        <v>0</v>
      </c>
      <c r="J747" s="84" t="b">
        <v>0</v>
      </c>
      <c r="K747" s="84" t="b">
        <v>0</v>
      </c>
      <c r="L747" s="84" t="b">
        <v>0</v>
      </c>
    </row>
    <row r="748" spans="1:12" ht="15">
      <c r="A748" s="84" t="s">
        <v>2610</v>
      </c>
      <c r="B748" s="84" t="s">
        <v>2611</v>
      </c>
      <c r="C748" s="84">
        <v>4</v>
      </c>
      <c r="D748" s="123">
        <v>0.0029394596514845267</v>
      </c>
      <c r="E748" s="123">
        <v>2.6959192528313998</v>
      </c>
      <c r="F748" s="84" t="s">
        <v>2165</v>
      </c>
      <c r="G748" s="84" t="b">
        <v>0</v>
      </c>
      <c r="H748" s="84" t="b">
        <v>0</v>
      </c>
      <c r="I748" s="84" t="b">
        <v>0</v>
      </c>
      <c r="J748" s="84" t="b">
        <v>0</v>
      </c>
      <c r="K748" s="84" t="b">
        <v>0</v>
      </c>
      <c r="L748" s="84" t="b">
        <v>0</v>
      </c>
    </row>
    <row r="749" spans="1:12" ht="15">
      <c r="A749" s="84" t="s">
        <v>2611</v>
      </c>
      <c r="B749" s="84" t="s">
        <v>2250</v>
      </c>
      <c r="C749" s="84">
        <v>4</v>
      </c>
      <c r="D749" s="123">
        <v>0.0029394596514845267</v>
      </c>
      <c r="E749" s="123">
        <v>1.1644403357891449</v>
      </c>
      <c r="F749" s="84" t="s">
        <v>2165</v>
      </c>
      <c r="G749" s="84" t="b">
        <v>0</v>
      </c>
      <c r="H749" s="84" t="b">
        <v>0</v>
      </c>
      <c r="I749" s="84" t="b">
        <v>0</v>
      </c>
      <c r="J749" s="84" t="b">
        <v>0</v>
      </c>
      <c r="K749" s="84" t="b">
        <v>0</v>
      </c>
      <c r="L749" s="84" t="b">
        <v>0</v>
      </c>
    </row>
    <row r="750" spans="1:12" ht="15">
      <c r="A750" s="84" t="s">
        <v>2257</v>
      </c>
      <c r="B750" s="84" t="s">
        <v>2612</v>
      </c>
      <c r="C750" s="84">
        <v>4</v>
      </c>
      <c r="D750" s="123">
        <v>0.0029394596514845267</v>
      </c>
      <c r="E750" s="123">
        <v>1.9362514081417694</v>
      </c>
      <c r="F750" s="84" t="s">
        <v>2165</v>
      </c>
      <c r="G750" s="84" t="b">
        <v>0</v>
      </c>
      <c r="H750" s="84" t="b">
        <v>0</v>
      </c>
      <c r="I750" s="84" t="b">
        <v>0</v>
      </c>
      <c r="J750" s="84" t="b">
        <v>0</v>
      </c>
      <c r="K750" s="84" t="b">
        <v>0</v>
      </c>
      <c r="L750" s="84" t="b">
        <v>0</v>
      </c>
    </row>
    <row r="751" spans="1:12" ht="15">
      <c r="A751" s="84" t="s">
        <v>2617</v>
      </c>
      <c r="B751" s="84" t="s">
        <v>2250</v>
      </c>
      <c r="C751" s="84">
        <v>4</v>
      </c>
      <c r="D751" s="123">
        <v>0.0029394596514845267</v>
      </c>
      <c r="E751" s="123">
        <v>0.8634103401251636</v>
      </c>
      <c r="F751" s="84" t="s">
        <v>2165</v>
      </c>
      <c r="G751" s="84" t="b">
        <v>0</v>
      </c>
      <c r="H751" s="84" t="b">
        <v>0</v>
      </c>
      <c r="I751" s="84" t="b">
        <v>0</v>
      </c>
      <c r="J751" s="84" t="b">
        <v>0</v>
      </c>
      <c r="K751" s="84" t="b">
        <v>0</v>
      </c>
      <c r="L751" s="84" t="b">
        <v>0</v>
      </c>
    </row>
    <row r="752" spans="1:12" ht="15">
      <c r="A752" s="84" t="s">
        <v>2631</v>
      </c>
      <c r="B752" s="84" t="s">
        <v>2265</v>
      </c>
      <c r="C752" s="84">
        <v>4</v>
      </c>
      <c r="D752" s="123">
        <v>0.0029394596514845267</v>
      </c>
      <c r="E752" s="123">
        <v>1.9177680024477564</v>
      </c>
      <c r="F752" s="84" t="s">
        <v>2165</v>
      </c>
      <c r="G752" s="84" t="b">
        <v>0</v>
      </c>
      <c r="H752" s="84" t="b">
        <v>0</v>
      </c>
      <c r="I752" s="84" t="b">
        <v>0</v>
      </c>
      <c r="J752" s="84" t="b">
        <v>0</v>
      </c>
      <c r="K752" s="84" t="b">
        <v>0</v>
      </c>
      <c r="L752" s="84" t="b">
        <v>0</v>
      </c>
    </row>
    <row r="753" spans="1:12" ht="15">
      <c r="A753" s="84" t="s">
        <v>259</v>
      </c>
      <c r="B753" s="84" t="s">
        <v>2255</v>
      </c>
      <c r="C753" s="84">
        <v>4</v>
      </c>
      <c r="D753" s="123">
        <v>0.0029394596514845267</v>
      </c>
      <c r="E753" s="123">
        <v>1.1396167520641127</v>
      </c>
      <c r="F753" s="84" t="s">
        <v>2165</v>
      </c>
      <c r="G753" s="84" t="b">
        <v>0</v>
      </c>
      <c r="H753" s="84" t="b">
        <v>0</v>
      </c>
      <c r="I753" s="84" t="b">
        <v>0</v>
      </c>
      <c r="J753" s="84" t="b">
        <v>0</v>
      </c>
      <c r="K753" s="84" t="b">
        <v>0</v>
      </c>
      <c r="L753" s="84" t="b">
        <v>0</v>
      </c>
    </row>
    <row r="754" spans="1:12" ht="15">
      <c r="A754" s="84" t="s">
        <v>2673</v>
      </c>
      <c r="B754" s="84" t="s">
        <v>2674</v>
      </c>
      <c r="C754" s="84">
        <v>4</v>
      </c>
      <c r="D754" s="123">
        <v>0.0029394596514845267</v>
      </c>
      <c r="E754" s="123">
        <v>2.6959192528313998</v>
      </c>
      <c r="F754" s="84" t="s">
        <v>2165</v>
      </c>
      <c r="G754" s="84" t="b">
        <v>0</v>
      </c>
      <c r="H754" s="84" t="b">
        <v>0</v>
      </c>
      <c r="I754" s="84" t="b">
        <v>0</v>
      </c>
      <c r="J754" s="84" t="b">
        <v>0</v>
      </c>
      <c r="K754" s="84" t="b">
        <v>0</v>
      </c>
      <c r="L754" s="84" t="b">
        <v>0</v>
      </c>
    </row>
    <row r="755" spans="1:12" ht="15">
      <c r="A755" s="84" t="s">
        <v>2637</v>
      </c>
      <c r="B755" s="84" t="s">
        <v>2608</v>
      </c>
      <c r="C755" s="84">
        <v>4</v>
      </c>
      <c r="D755" s="123">
        <v>0.0029394596514845267</v>
      </c>
      <c r="E755" s="123">
        <v>2.4528812041451054</v>
      </c>
      <c r="F755" s="84" t="s">
        <v>2165</v>
      </c>
      <c r="G755" s="84" t="b">
        <v>0</v>
      </c>
      <c r="H755" s="84" t="b">
        <v>0</v>
      </c>
      <c r="I755" s="84" t="b">
        <v>0</v>
      </c>
      <c r="J755" s="84" t="b">
        <v>0</v>
      </c>
      <c r="K755" s="84" t="b">
        <v>0</v>
      </c>
      <c r="L755" s="84" t="b">
        <v>0</v>
      </c>
    </row>
    <row r="756" spans="1:12" ht="15">
      <c r="A756" s="84" t="s">
        <v>2608</v>
      </c>
      <c r="B756" s="84" t="s">
        <v>2599</v>
      </c>
      <c r="C756" s="84">
        <v>4</v>
      </c>
      <c r="D756" s="123">
        <v>0.0029394596514845267</v>
      </c>
      <c r="E756" s="123">
        <v>2.1518512084811245</v>
      </c>
      <c r="F756" s="84" t="s">
        <v>2165</v>
      </c>
      <c r="G756" s="84" t="b">
        <v>0</v>
      </c>
      <c r="H756" s="84" t="b">
        <v>0</v>
      </c>
      <c r="I756" s="84" t="b">
        <v>0</v>
      </c>
      <c r="J756" s="84" t="b">
        <v>0</v>
      </c>
      <c r="K756" s="84" t="b">
        <v>0</v>
      </c>
      <c r="L756" s="84" t="b">
        <v>0</v>
      </c>
    </row>
    <row r="757" spans="1:12" ht="15">
      <c r="A757" s="84" t="s">
        <v>2599</v>
      </c>
      <c r="B757" s="84" t="s">
        <v>2638</v>
      </c>
      <c r="C757" s="84">
        <v>4</v>
      </c>
      <c r="D757" s="123">
        <v>0.0029394596514845267</v>
      </c>
      <c r="E757" s="123">
        <v>2.3948892571674185</v>
      </c>
      <c r="F757" s="84" t="s">
        <v>2165</v>
      </c>
      <c r="G757" s="84" t="b">
        <v>0</v>
      </c>
      <c r="H757" s="84" t="b">
        <v>0</v>
      </c>
      <c r="I757" s="84" t="b">
        <v>0</v>
      </c>
      <c r="J757" s="84" t="b">
        <v>0</v>
      </c>
      <c r="K757" s="84" t="b">
        <v>0</v>
      </c>
      <c r="L757" s="84" t="b">
        <v>0</v>
      </c>
    </row>
    <row r="758" spans="1:12" ht="15">
      <c r="A758" s="84" t="s">
        <v>2638</v>
      </c>
      <c r="B758" s="84" t="s">
        <v>2639</v>
      </c>
      <c r="C758" s="84">
        <v>4</v>
      </c>
      <c r="D758" s="123">
        <v>0.0029394596514845267</v>
      </c>
      <c r="E758" s="123">
        <v>2.6959192528313998</v>
      </c>
      <c r="F758" s="84" t="s">
        <v>2165</v>
      </c>
      <c r="G758" s="84" t="b">
        <v>0</v>
      </c>
      <c r="H758" s="84" t="b">
        <v>0</v>
      </c>
      <c r="I758" s="84" t="b">
        <v>0</v>
      </c>
      <c r="J758" s="84" t="b">
        <v>0</v>
      </c>
      <c r="K758" s="84" t="b">
        <v>0</v>
      </c>
      <c r="L758" s="84" t="b">
        <v>0</v>
      </c>
    </row>
    <row r="759" spans="1:12" ht="15">
      <c r="A759" s="84" t="s">
        <v>2639</v>
      </c>
      <c r="B759" s="84" t="s">
        <v>2621</v>
      </c>
      <c r="C759" s="84">
        <v>4</v>
      </c>
      <c r="D759" s="123">
        <v>0.0029394596514845267</v>
      </c>
      <c r="E759" s="123">
        <v>2.5990092398233435</v>
      </c>
      <c r="F759" s="84" t="s">
        <v>2165</v>
      </c>
      <c r="G759" s="84" t="b">
        <v>0</v>
      </c>
      <c r="H759" s="84" t="b">
        <v>0</v>
      </c>
      <c r="I759" s="84" t="b">
        <v>0</v>
      </c>
      <c r="J759" s="84" t="b">
        <v>0</v>
      </c>
      <c r="K759" s="84" t="b">
        <v>0</v>
      </c>
      <c r="L759" s="84" t="b">
        <v>0</v>
      </c>
    </row>
    <row r="760" spans="1:12" ht="15">
      <c r="A760" s="84" t="s">
        <v>2621</v>
      </c>
      <c r="B760" s="84" t="s">
        <v>2600</v>
      </c>
      <c r="C760" s="84">
        <v>4</v>
      </c>
      <c r="D760" s="123">
        <v>0.0029394596514845267</v>
      </c>
      <c r="E760" s="123">
        <v>2.2979792441593623</v>
      </c>
      <c r="F760" s="84" t="s">
        <v>2165</v>
      </c>
      <c r="G760" s="84" t="b">
        <v>0</v>
      </c>
      <c r="H760" s="84" t="b">
        <v>0</v>
      </c>
      <c r="I760" s="84" t="b">
        <v>0</v>
      </c>
      <c r="J760" s="84" t="b">
        <v>0</v>
      </c>
      <c r="K760" s="84" t="b">
        <v>0</v>
      </c>
      <c r="L760" s="84" t="b">
        <v>0</v>
      </c>
    </row>
    <row r="761" spans="1:12" ht="15">
      <c r="A761" s="84" t="s">
        <v>2600</v>
      </c>
      <c r="B761" s="84" t="s">
        <v>2222</v>
      </c>
      <c r="C761" s="84">
        <v>4</v>
      </c>
      <c r="D761" s="123">
        <v>0.0029394596514845267</v>
      </c>
      <c r="E761" s="123">
        <v>1.440646747728094</v>
      </c>
      <c r="F761" s="84" t="s">
        <v>2165</v>
      </c>
      <c r="G761" s="84" t="b">
        <v>0</v>
      </c>
      <c r="H761" s="84" t="b">
        <v>0</v>
      </c>
      <c r="I761" s="84" t="b">
        <v>0</v>
      </c>
      <c r="J761" s="84" t="b">
        <v>0</v>
      </c>
      <c r="K761" s="84" t="b">
        <v>0</v>
      </c>
      <c r="L761" s="84" t="b">
        <v>0</v>
      </c>
    </row>
    <row r="762" spans="1:12" ht="15">
      <c r="A762" s="84" t="s">
        <v>2222</v>
      </c>
      <c r="B762" s="84" t="s">
        <v>2640</v>
      </c>
      <c r="C762" s="84">
        <v>4</v>
      </c>
      <c r="D762" s="123">
        <v>0.0029394596514845267</v>
      </c>
      <c r="E762" s="123">
        <v>1.741676743392075</v>
      </c>
      <c r="F762" s="84" t="s">
        <v>2165</v>
      </c>
      <c r="G762" s="84" t="b">
        <v>0</v>
      </c>
      <c r="H762" s="84" t="b">
        <v>0</v>
      </c>
      <c r="I762" s="84" t="b">
        <v>0</v>
      </c>
      <c r="J762" s="84" t="b">
        <v>0</v>
      </c>
      <c r="K762" s="84" t="b">
        <v>0</v>
      </c>
      <c r="L762" s="84" t="b">
        <v>0</v>
      </c>
    </row>
    <row r="763" spans="1:12" ht="15">
      <c r="A763" s="84" t="s">
        <v>2640</v>
      </c>
      <c r="B763" s="84" t="s">
        <v>2641</v>
      </c>
      <c r="C763" s="84">
        <v>4</v>
      </c>
      <c r="D763" s="123">
        <v>0.0029394596514845267</v>
      </c>
      <c r="E763" s="123">
        <v>2.6959192528313998</v>
      </c>
      <c r="F763" s="84" t="s">
        <v>2165</v>
      </c>
      <c r="G763" s="84" t="b">
        <v>0</v>
      </c>
      <c r="H763" s="84" t="b">
        <v>0</v>
      </c>
      <c r="I763" s="84" t="b">
        <v>0</v>
      </c>
      <c r="J763" s="84" t="b">
        <v>0</v>
      </c>
      <c r="K763" s="84" t="b">
        <v>0</v>
      </c>
      <c r="L763" s="84" t="b">
        <v>0</v>
      </c>
    </row>
    <row r="764" spans="1:12" ht="15">
      <c r="A764" s="84" t="s">
        <v>2641</v>
      </c>
      <c r="B764" s="84" t="s">
        <v>2642</v>
      </c>
      <c r="C764" s="84">
        <v>4</v>
      </c>
      <c r="D764" s="123">
        <v>0.0029394596514845267</v>
      </c>
      <c r="E764" s="123">
        <v>2.6959192528313998</v>
      </c>
      <c r="F764" s="84" t="s">
        <v>2165</v>
      </c>
      <c r="G764" s="84" t="b">
        <v>0</v>
      </c>
      <c r="H764" s="84" t="b">
        <v>0</v>
      </c>
      <c r="I764" s="84" t="b">
        <v>0</v>
      </c>
      <c r="J764" s="84" t="b">
        <v>0</v>
      </c>
      <c r="K764" s="84" t="b">
        <v>0</v>
      </c>
      <c r="L764" s="84" t="b">
        <v>0</v>
      </c>
    </row>
    <row r="765" spans="1:12" ht="15">
      <c r="A765" s="84" t="s">
        <v>2642</v>
      </c>
      <c r="B765" s="84" t="s">
        <v>2264</v>
      </c>
      <c r="C765" s="84">
        <v>4</v>
      </c>
      <c r="D765" s="123">
        <v>0.0029394596514845267</v>
      </c>
      <c r="E765" s="123">
        <v>2.0192256432065334</v>
      </c>
      <c r="F765" s="84" t="s">
        <v>2165</v>
      </c>
      <c r="G765" s="84" t="b">
        <v>0</v>
      </c>
      <c r="H765" s="84" t="b">
        <v>0</v>
      </c>
      <c r="I765" s="84" t="b">
        <v>0</v>
      </c>
      <c r="J765" s="84" t="b">
        <v>0</v>
      </c>
      <c r="K765" s="84" t="b">
        <v>0</v>
      </c>
      <c r="L765" s="84" t="b">
        <v>0</v>
      </c>
    </row>
    <row r="766" spans="1:12" ht="15">
      <c r="A766" s="84" t="s">
        <v>2264</v>
      </c>
      <c r="B766" s="84" t="s">
        <v>2643</v>
      </c>
      <c r="C766" s="84">
        <v>4</v>
      </c>
      <c r="D766" s="123">
        <v>0.0029394596514845267</v>
      </c>
      <c r="E766" s="123">
        <v>2.0192256432065334</v>
      </c>
      <c r="F766" s="84" t="s">
        <v>2165</v>
      </c>
      <c r="G766" s="84" t="b">
        <v>0</v>
      </c>
      <c r="H766" s="84" t="b">
        <v>0</v>
      </c>
      <c r="I766" s="84" t="b">
        <v>0</v>
      </c>
      <c r="J766" s="84" t="b">
        <v>0</v>
      </c>
      <c r="K766" s="84" t="b">
        <v>0</v>
      </c>
      <c r="L766" s="84" t="b">
        <v>0</v>
      </c>
    </row>
    <row r="767" spans="1:12" ht="15">
      <c r="A767" s="84" t="s">
        <v>2643</v>
      </c>
      <c r="B767" s="84" t="s">
        <v>2678</v>
      </c>
      <c r="C767" s="84">
        <v>4</v>
      </c>
      <c r="D767" s="123">
        <v>0.0029394596514845267</v>
      </c>
      <c r="E767" s="123">
        <v>2.6959192528313998</v>
      </c>
      <c r="F767" s="84" t="s">
        <v>2165</v>
      </c>
      <c r="G767" s="84" t="b">
        <v>0</v>
      </c>
      <c r="H767" s="84" t="b">
        <v>0</v>
      </c>
      <c r="I767" s="84" t="b">
        <v>0</v>
      </c>
      <c r="J767" s="84" t="b">
        <v>0</v>
      </c>
      <c r="K767" s="84" t="b">
        <v>0</v>
      </c>
      <c r="L767" s="84" t="b">
        <v>0</v>
      </c>
    </row>
    <row r="768" spans="1:12" ht="15">
      <c r="A768" s="84" t="s">
        <v>2678</v>
      </c>
      <c r="B768" s="84" t="s">
        <v>2572</v>
      </c>
      <c r="C768" s="84">
        <v>4</v>
      </c>
      <c r="D768" s="123">
        <v>0.0029394596514845267</v>
      </c>
      <c r="E768" s="123">
        <v>2.121887985103681</v>
      </c>
      <c r="F768" s="84" t="s">
        <v>2165</v>
      </c>
      <c r="G768" s="84" t="b">
        <v>0</v>
      </c>
      <c r="H768" s="84" t="b">
        <v>0</v>
      </c>
      <c r="I768" s="84" t="b">
        <v>0</v>
      </c>
      <c r="J768" s="84" t="b">
        <v>0</v>
      </c>
      <c r="K768" s="84" t="b">
        <v>0</v>
      </c>
      <c r="L768" s="84" t="b">
        <v>0</v>
      </c>
    </row>
    <row r="769" spans="1:12" ht="15">
      <c r="A769" s="84" t="s">
        <v>2572</v>
      </c>
      <c r="B769" s="84" t="s">
        <v>2594</v>
      </c>
      <c r="C769" s="84">
        <v>4</v>
      </c>
      <c r="D769" s="123">
        <v>0.0029394596514845267</v>
      </c>
      <c r="E769" s="123">
        <v>1.7697054669923185</v>
      </c>
      <c r="F769" s="84" t="s">
        <v>2165</v>
      </c>
      <c r="G769" s="84" t="b">
        <v>0</v>
      </c>
      <c r="H769" s="84" t="b">
        <v>0</v>
      </c>
      <c r="I769" s="84" t="b">
        <v>0</v>
      </c>
      <c r="J769" s="84" t="b">
        <v>0</v>
      </c>
      <c r="K769" s="84" t="b">
        <v>0</v>
      </c>
      <c r="L769" s="84" t="b">
        <v>0</v>
      </c>
    </row>
    <row r="770" spans="1:12" ht="15">
      <c r="A770" s="84" t="s">
        <v>2259</v>
      </c>
      <c r="B770" s="84" t="s">
        <v>2679</v>
      </c>
      <c r="C770" s="84">
        <v>4</v>
      </c>
      <c r="D770" s="123">
        <v>0.0029394596514845267</v>
      </c>
      <c r="E770" s="123">
        <v>1.975759949425443</v>
      </c>
      <c r="F770" s="84" t="s">
        <v>2165</v>
      </c>
      <c r="G770" s="84" t="b">
        <v>0</v>
      </c>
      <c r="H770" s="84" t="b">
        <v>0</v>
      </c>
      <c r="I770" s="84" t="b">
        <v>0</v>
      </c>
      <c r="J770" s="84" t="b">
        <v>0</v>
      </c>
      <c r="K770" s="84" t="b">
        <v>0</v>
      </c>
      <c r="L770" s="84" t="b">
        <v>0</v>
      </c>
    </row>
    <row r="771" spans="1:12" ht="15">
      <c r="A771" s="84" t="s">
        <v>2679</v>
      </c>
      <c r="B771" s="84" t="s">
        <v>2599</v>
      </c>
      <c r="C771" s="84">
        <v>4</v>
      </c>
      <c r="D771" s="123">
        <v>0.0029394596514845267</v>
      </c>
      <c r="E771" s="123">
        <v>2.3948892571674185</v>
      </c>
      <c r="F771" s="84" t="s">
        <v>2165</v>
      </c>
      <c r="G771" s="84" t="b">
        <v>0</v>
      </c>
      <c r="H771" s="84" t="b">
        <v>0</v>
      </c>
      <c r="I771" s="84" t="b">
        <v>0</v>
      </c>
      <c r="J771" s="84" t="b">
        <v>0</v>
      </c>
      <c r="K771" s="84" t="b">
        <v>0</v>
      </c>
      <c r="L771" s="84" t="b">
        <v>0</v>
      </c>
    </row>
    <row r="772" spans="1:12" ht="15">
      <c r="A772" s="84" t="s">
        <v>2599</v>
      </c>
      <c r="B772" s="84" t="s">
        <v>2680</v>
      </c>
      <c r="C772" s="84">
        <v>4</v>
      </c>
      <c r="D772" s="123">
        <v>0.0029394596514845267</v>
      </c>
      <c r="E772" s="123">
        <v>2.3948892571674185</v>
      </c>
      <c r="F772" s="84" t="s">
        <v>2165</v>
      </c>
      <c r="G772" s="84" t="b">
        <v>0</v>
      </c>
      <c r="H772" s="84" t="b">
        <v>0</v>
      </c>
      <c r="I772" s="84" t="b">
        <v>0</v>
      </c>
      <c r="J772" s="84" t="b">
        <v>0</v>
      </c>
      <c r="K772" s="84" t="b">
        <v>0</v>
      </c>
      <c r="L772" s="84" t="b">
        <v>0</v>
      </c>
    </row>
    <row r="773" spans="1:12" ht="15">
      <c r="A773" s="84" t="s">
        <v>2680</v>
      </c>
      <c r="B773" s="84" t="s">
        <v>2250</v>
      </c>
      <c r="C773" s="84">
        <v>4</v>
      </c>
      <c r="D773" s="123">
        <v>0.0029394596514845267</v>
      </c>
      <c r="E773" s="123">
        <v>1.1644403357891449</v>
      </c>
      <c r="F773" s="84" t="s">
        <v>2165</v>
      </c>
      <c r="G773" s="84" t="b">
        <v>0</v>
      </c>
      <c r="H773" s="84" t="b">
        <v>0</v>
      </c>
      <c r="I773" s="84" t="b">
        <v>0</v>
      </c>
      <c r="J773" s="84" t="b">
        <v>0</v>
      </c>
      <c r="K773" s="84" t="b">
        <v>0</v>
      </c>
      <c r="L773" s="84" t="b">
        <v>0</v>
      </c>
    </row>
    <row r="774" spans="1:12" ht="15">
      <c r="A774" s="84" t="s">
        <v>2250</v>
      </c>
      <c r="B774" s="84" t="s">
        <v>280</v>
      </c>
      <c r="C774" s="84">
        <v>4</v>
      </c>
      <c r="D774" s="123">
        <v>0.0029394596514845267</v>
      </c>
      <c r="E774" s="123">
        <v>1.590409068061426</v>
      </c>
      <c r="F774" s="84" t="s">
        <v>2165</v>
      </c>
      <c r="G774" s="84" t="b">
        <v>0</v>
      </c>
      <c r="H774" s="84" t="b">
        <v>0</v>
      </c>
      <c r="I774" s="84" t="b">
        <v>0</v>
      </c>
      <c r="J774" s="84" t="b">
        <v>0</v>
      </c>
      <c r="K774" s="84" t="b">
        <v>0</v>
      </c>
      <c r="L774" s="84" t="b">
        <v>0</v>
      </c>
    </row>
    <row r="775" spans="1:12" ht="15">
      <c r="A775" s="84" t="s">
        <v>2634</v>
      </c>
      <c r="B775" s="84" t="s">
        <v>2672</v>
      </c>
      <c r="C775" s="84">
        <v>4</v>
      </c>
      <c r="D775" s="123">
        <v>0.0029394596514845267</v>
      </c>
      <c r="E775" s="123">
        <v>2.519827993775719</v>
      </c>
      <c r="F775" s="84" t="s">
        <v>2165</v>
      </c>
      <c r="G775" s="84" t="b">
        <v>0</v>
      </c>
      <c r="H775" s="84" t="b">
        <v>0</v>
      </c>
      <c r="I775" s="84" t="b">
        <v>0</v>
      </c>
      <c r="J775" s="84" t="b">
        <v>0</v>
      </c>
      <c r="K775" s="84" t="b">
        <v>0</v>
      </c>
      <c r="L775" s="84" t="b">
        <v>0</v>
      </c>
    </row>
    <row r="776" spans="1:12" ht="15">
      <c r="A776" s="84" t="s">
        <v>2618</v>
      </c>
      <c r="B776" s="84" t="s">
        <v>2585</v>
      </c>
      <c r="C776" s="84">
        <v>4</v>
      </c>
      <c r="D776" s="123">
        <v>0.003503714563694426</v>
      </c>
      <c r="E776" s="123">
        <v>1.9757599494254432</v>
      </c>
      <c r="F776" s="84" t="s">
        <v>2165</v>
      </c>
      <c r="G776" s="84" t="b">
        <v>0</v>
      </c>
      <c r="H776" s="84" t="b">
        <v>0</v>
      </c>
      <c r="I776" s="84" t="b">
        <v>0</v>
      </c>
      <c r="J776" s="84" t="b">
        <v>0</v>
      </c>
      <c r="K776" s="84" t="b">
        <v>0</v>
      </c>
      <c r="L776" s="84" t="b">
        <v>0</v>
      </c>
    </row>
    <row r="777" spans="1:12" ht="15">
      <c r="A777" s="84" t="s">
        <v>2276</v>
      </c>
      <c r="B777" s="84" t="s">
        <v>2277</v>
      </c>
      <c r="C777" s="84">
        <v>3</v>
      </c>
      <c r="D777" s="123">
        <v>0.002380234949402945</v>
      </c>
      <c r="E777" s="123">
        <v>2.2979792441593623</v>
      </c>
      <c r="F777" s="84" t="s">
        <v>2165</v>
      </c>
      <c r="G777" s="84" t="b">
        <v>0</v>
      </c>
      <c r="H777" s="84" t="b">
        <v>0</v>
      </c>
      <c r="I777" s="84" t="b">
        <v>0</v>
      </c>
      <c r="J777" s="84" t="b">
        <v>0</v>
      </c>
      <c r="K777" s="84" t="b">
        <v>0</v>
      </c>
      <c r="L777" s="84" t="b">
        <v>0</v>
      </c>
    </row>
    <row r="778" spans="1:12" ht="15">
      <c r="A778" s="84" t="s">
        <v>2277</v>
      </c>
      <c r="B778" s="84" t="s">
        <v>2273</v>
      </c>
      <c r="C778" s="84">
        <v>3</v>
      </c>
      <c r="D778" s="123">
        <v>0.002380234949402945</v>
      </c>
      <c r="E778" s="123">
        <v>2.4528812041451054</v>
      </c>
      <c r="F778" s="84" t="s">
        <v>2165</v>
      </c>
      <c r="G778" s="84" t="b">
        <v>0</v>
      </c>
      <c r="H778" s="84" t="b">
        <v>0</v>
      </c>
      <c r="I778" s="84" t="b">
        <v>0</v>
      </c>
      <c r="J778" s="84" t="b">
        <v>0</v>
      </c>
      <c r="K778" s="84" t="b">
        <v>0</v>
      </c>
      <c r="L778" s="84" t="b">
        <v>0</v>
      </c>
    </row>
    <row r="779" spans="1:12" ht="15">
      <c r="A779" s="84" t="s">
        <v>2273</v>
      </c>
      <c r="B779" s="84" t="s">
        <v>2278</v>
      </c>
      <c r="C779" s="84">
        <v>3</v>
      </c>
      <c r="D779" s="123">
        <v>0.002380234949402945</v>
      </c>
      <c r="E779" s="123">
        <v>2.4528812041451054</v>
      </c>
      <c r="F779" s="84" t="s">
        <v>2165</v>
      </c>
      <c r="G779" s="84" t="b">
        <v>0</v>
      </c>
      <c r="H779" s="84" t="b">
        <v>0</v>
      </c>
      <c r="I779" s="84" t="b">
        <v>0</v>
      </c>
      <c r="J779" s="84" t="b">
        <v>0</v>
      </c>
      <c r="K779" s="84" t="b">
        <v>0</v>
      </c>
      <c r="L779" s="84" t="b">
        <v>0</v>
      </c>
    </row>
    <row r="780" spans="1:12" ht="15">
      <c r="A780" s="84" t="s">
        <v>2278</v>
      </c>
      <c r="B780" s="84" t="s">
        <v>2272</v>
      </c>
      <c r="C780" s="84">
        <v>3</v>
      </c>
      <c r="D780" s="123">
        <v>0.002380234949402945</v>
      </c>
      <c r="E780" s="123">
        <v>2.394889257167419</v>
      </c>
      <c r="F780" s="84" t="s">
        <v>2165</v>
      </c>
      <c r="G780" s="84" t="b">
        <v>0</v>
      </c>
      <c r="H780" s="84" t="b">
        <v>0</v>
      </c>
      <c r="I780" s="84" t="b">
        <v>0</v>
      </c>
      <c r="J780" s="84" t="b">
        <v>0</v>
      </c>
      <c r="K780" s="84" t="b">
        <v>0</v>
      </c>
      <c r="L780" s="84" t="b">
        <v>0</v>
      </c>
    </row>
    <row r="781" spans="1:12" ht="15">
      <c r="A781" s="84" t="s">
        <v>2272</v>
      </c>
      <c r="B781" s="84" t="s">
        <v>2279</v>
      </c>
      <c r="C781" s="84">
        <v>3</v>
      </c>
      <c r="D781" s="123">
        <v>0.002380234949402945</v>
      </c>
      <c r="E781" s="123">
        <v>2.1730405075510624</v>
      </c>
      <c r="F781" s="84" t="s">
        <v>2165</v>
      </c>
      <c r="G781" s="84" t="b">
        <v>0</v>
      </c>
      <c r="H781" s="84" t="b">
        <v>0</v>
      </c>
      <c r="I781" s="84" t="b">
        <v>0</v>
      </c>
      <c r="J781" s="84" t="b">
        <v>0</v>
      </c>
      <c r="K781" s="84" t="b">
        <v>0</v>
      </c>
      <c r="L781" s="84" t="b">
        <v>0</v>
      </c>
    </row>
    <row r="782" spans="1:12" ht="15">
      <c r="A782" s="84" t="s">
        <v>2605</v>
      </c>
      <c r="B782" s="84" t="s">
        <v>2606</v>
      </c>
      <c r="C782" s="84">
        <v>3</v>
      </c>
      <c r="D782" s="123">
        <v>0.002380234949402945</v>
      </c>
      <c r="E782" s="123">
        <v>2.8208579894397</v>
      </c>
      <c r="F782" s="84" t="s">
        <v>2165</v>
      </c>
      <c r="G782" s="84" t="b">
        <v>0</v>
      </c>
      <c r="H782" s="84" t="b">
        <v>0</v>
      </c>
      <c r="I782" s="84" t="b">
        <v>0</v>
      </c>
      <c r="J782" s="84" t="b">
        <v>0</v>
      </c>
      <c r="K782" s="84" t="b">
        <v>0</v>
      </c>
      <c r="L782" s="84" t="b">
        <v>0</v>
      </c>
    </row>
    <row r="783" spans="1:12" ht="15">
      <c r="A783" s="84" t="s">
        <v>2257</v>
      </c>
      <c r="B783" s="84" t="s">
        <v>2250</v>
      </c>
      <c r="C783" s="84">
        <v>3</v>
      </c>
      <c r="D783" s="123">
        <v>0.002380234949402945</v>
      </c>
      <c r="E783" s="123">
        <v>0.27983375449121445</v>
      </c>
      <c r="F783" s="84" t="s">
        <v>2165</v>
      </c>
      <c r="G783" s="84" t="b">
        <v>0</v>
      </c>
      <c r="H783" s="84" t="b">
        <v>0</v>
      </c>
      <c r="I783" s="84" t="b">
        <v>0</v>
      </c>
      <c r="J783" s="84" t="b">
        <v>0</v>
      </c>
      <c r="K783" s="84" t="b">
        <v>0</v>
      </c>
      <c r="L783" s="84" t="b">
        <v>0</v>
      </c>
    </row>
    <row r="784" spans="1:12" ht="15">
      <c r="A784" s="84" t="s">
        <v>2562</v>
      </c>
      <c r="B784" s="84" t="s">
        <v>2563</v>
      </c>
      <c r="C784" s="84">
        <v>3</v>
      </c>
      <c r="D784" s="123">
        <v>0.002380234949402945</v>
      </c>
      <c r="E784" s="123">
        <v>1.3502188622479578</v>
      </c>
      <c r="F784" s="84" t="s">
        <v>2165</v>
      </c>
      <c r="G784" s="84" t="b">
        <v>0</v>
      </c>
      <c r="H784" s="84" t="b">
        <v>0</v>
      </c>
      <c r="I784" s="84" t="b">
        <v>0</v>
      </c>
      <c r="J784" s="84" t="b">
        <v>0</v>
      </c>
      <c r="K784" s="84" t="b">
        <v>0</v>
      </c>
      <c r="L784" s="84" t="b">
        <v>0</v>
      </c>
    </row>
    <row r="785" spans="1:12" ht="15">
      <c r="A785" s="84" t="s">
        <v>2563</v>
      </c>
      <c r="B785" s="84" t="s">
        <v>2258</v>
      </c>
      <c r="C785" s="84">
        <v>3</v>
      </c>
      <c r="D785" s="123">
        <v>0.002380234949402945</v>
      </c>
      <c r="E785" s="123">
        <v>1.3067531684668676</v>
      </c>
      <c r="F785" s="84" t="s">
        <v>2165</v>
      </c>
      <c r="G785" s="84" t="b">
        <v>0</v>
      </c>
      <c r="H785" s="84" t="b">
        <v>0</v>
      </c>
      <c r="I785" s="84" t="b">
        <v>0</v>
      </c>
      <c r="J785" s="84" t="b">
        <v>0</v>
      </c>
      <c r="K785" s="84" t="b">
        <v>0</v>
      </c>
      <c r="L785" s="84" t="b">
        <v>0</v>
      </c>
    </row>
    <row r="786" spans="1:12" ht="15">
      <c r="A786" s="84" t="s">
        <v>2289</v>
      </c>
      <c r="B786" s="84" t="s">
        <v>2609</v>
      </c>
      <c r="C786" s="84">
        <v>3</v>
      </c>
      <c r="D786" s="123">
        <v>0.002380234949402945</v>
      </c>
      <c r="E786" s="123">
        <v>1.78387442318653</v>
      </c>
      <c r="F786" s="84" t="s">
        <v>2165</v>
      </c>
      <c r="G786" s="84" t="b">
        <v>0</v>
      </c>
      <c r="H786" s="84" t="b">
        <v>0</v>
      </c>
      <c r="I786" s="84" t="b">
        <v>0</v>
      </c>
      <c r="J786" s="84" t="b">
        <v>0</v>
      </c>
      <c r="K786" s="84" t="b">
        <v>0</v>
      </c>
      <c r="L786" s="84" t="b">
        <v>0</v>
      </c>
    </row>
    <row r="787" spans="1:12" ht="15">
      <c r="A787" s="84" t="s">
        <v>2735</v>
      </c>
      <c r="B787" s="84" t="s">
        <v>2658</v>
      </c>
      <c r="C787" s="84">
        <v>3</v>
      </c>
      <c r="D787" s="123">
        <v>0.002380234949402945</v>
      </c>
      <c r="E787" s="123">
        <v>2.5990092398233435</v>
      </c>
      <c r="F787" s="84" t="s">
        <v>2165</v>
      </c>
      <c r="G787" s="84" t="b">
        <v>0</v>
      </c>
      <c r="H787" s="84" t="b">
        <v>0</v>
      </c>
      <c r="I787" s="84" t="b">
        <v>0</v>
      </c>
      <c r="J787" s="84" t="b">
        <v>0</v>
      </c>
      <c r="K787" s="84" t="b">
        <v>0</v>
      </c>
      <c r="L787" s="84" t="b">
        <v>0</v>
      </c>
    </row>
    <row r="788" spans="1:12" ht="15">
      <c r="A788" s="84" t="s">
        <v>2658</v>
      </c>
      <c r="B788" s="84" t="s">
        <v>2252</v>
      </c>
      <c r="C788" s="84">
        <v>3</v>
      </c>
      <c r="D788" s="123">
        <v>0.002380234949402945</v>
      </c>
      <c r="E788" s="123">
        <v>1.4426620389634195</v>
      </c>
      <c r="F788" s="84" t="s">
        <v>2165</v>
      </c>
      <c r="G788" s="84" t="b">
        <v>0</v>
      </c>
      <c r="H788" s="84" t="b">
        <v>0</v>
      </c>
      <c r="I788" s="84" t="b">
        <v>0</v>
      </c>
      <c r="J788" s="84" t="b">
        <v>0</v>
      </c>
      <c r="K788" s="84" t="b">
        <v>0</v>
      </c>
      <c r="L788" s="84" t="b">
        <v>0</v>
      </c>
    </row>
    <row r="789" spans="1:12" ht="15">
      <c r="A789" s="84" t="s">
        <v>2252</v>
      </c>
      <c r="B789" s="84" t="s">
        <v>2567</v>
      </c>
      <c r="C789" s="84">
        <v>3</v>
      </c>
      <c r="D789" s="123">
        <v>0.002380234949402945</v>
      </c>
      <c r="E789" s="123">
        <v>1.2487612214891808</v>
      </c>
      <c r="F789" s="84" t="s">
        <v>2165</v>
      </c>
      <c r="G789" s="84" t="b">
        <v>0</v>
      </c>
      <c r="H789" s="84" t="b">
        <v>0</v>
      </c>
      <c r="I789" s="84" t="b">
        <v>0</v>
      </c>
      <c r="J789" s="84" t="b">
        <v>0</v>
      </c>
      <c r="K789" s="84" t="b">
        <v>0</v>
      </c>
      <c r="L789" s="84" t="b">
        <v>0</v>
      </c>
    </row>
    <row r="790" spans="1:12" ht="15">
      <c r="A790" s="84" t="s">
        <v>2567</v>
      </c>
      <c r="B790" s="84" t="s">
        <v>2250</v>
      </c>
      <c r="C790" s="84">
        <v>3</v>
      </c>
      <c r="D790" s="123">
        <v>0.002380234949402945</v>
      </c>
      <c r="E790" s="123">
        <v>0.7384716035168637</v>
      </c>
      <c r="F790" s="84" t="s">
        <v>2165</v>
      </c>
      <c r="G790" s="84" t="b">
        <v>0</v>
      </c>
      <c r="H790" s="84" t="b">
        <v>0</v>
      </c>
      <c r="I790" s="84" t="b">
        <v>0</v>
      </c>
      <c r="J790" s="84" t="b">
        <v>0</v>
      </c>
      <c r="K790" s="84" t="b">
        <v>0</v>
      </c>
      <c r="L790" s="84" t="b">
        <v>0</v>
      </c>
    </row>
    <row r="791" spans="1:12" ht="15">
      <c r="A791" s="84" t="s">
        <v>2292</v>
      </c>
      <c r="B791" s="84" t="s">
        <v>2572</v>
      </c>
      <c r="C791" s="84">
        <v>3</v>
      </c>
      <c r="D791" s="123">
        <v>0.002380234949402945</v>
      </c>
      <c r="E791" s="123">
        <v>1.996949248495381</v>
      </c>
      <c r="F791" s="84" t="s">
        <v>2165</v>
      </c>
      <c r="G791" s="84" t="b">
        <v>0</v>
      </c>
      <c r="H791" s="84" t="b">
        <v>0</v>
      </c>
      <c r="I791" s="84" t="b">
        <v>0</v>
      </c>
      <c r="J791" s="84" t="b">
        <v>0</v>
      </c>
      <c r="K791" s="84" t="b">
        <v>0</v>
      </c>
      <c r="L791" s="84" t="b">
        <v>0</v>
      </c>
    </row>
    <row r="792" spans="1:12" ht="15">
      <c r="A792" s="84" t="s">
        <v>2267</v>
      </c>
      <c r="B792" s="84" t="s">
        <v>259</v>
      </c>
      <c r="C792" s="84">
        <v>3</v>
      </c>
      <c r="D792" s="123">
        <v>0.002380234949402945</v>
      </c>
      <c r="E792" s="123">
        <v>1.9969492484953812</v>
      </c>
      <c r="F792" s="84" t="s">
        <v>2165</v>
      </c>
      <c r="G792" s="84" t="b">
        <v>0</v>
      </c>
      <c r="H792" s="84" t="b">
        <v>0</v>
      </c>
      <c r="I792" s="84" t="b">
        <v>0</v>
      </c>
      <c r="J792" s="84" t="b">
        <v>0</v>
      </c>
      <c r="K792" s="84" t="b">
        <v>0</v>
      </c>
      <c r="L792" s="84" t="b">
        <v>0</v>
      </c>
    </row>
    <row r="793" spans="1:12" ht="15">
      <c r="A793" s="84" t="s">
        <v>2255</v>
      </c>
      <c r="B793" s="84" t="s">
        <v>2562</v>
      </c>
      <c r="C793" s="84">
        <v>3</v>
      </c>
      <c r="D793" s="123">
        <v>0.002380234949402945</v>
      </c>
      <c r="E793" s="123">
        <v>1.0813735499553778</v>
      </c>
      <c r="F793" s="84" t="s">
        <v>2165</v>
      </c>
      <c r="G793" s="84" t="b">
        <v>0</v>
      </c>
      <c r="H793" s="84" t="b">
        <v>0</v>
      </c>
      <c r="I793" s="84" t="b">
        <v>0</v>
      </c>
      <c r="J793" s="84" t="b">
        <v>0</v>
      </c>
      <c r="K793" s="84" t="b">
        <v>0</v>
      </c>
      <c r="L793" s="84" t="b">
        <v>0</v>
      </c>
    </row>
    <row r="794" spans="1:12" ht="15">
      <c r="A794" s="84" t="s">
        <v>2258</v>
      </c>
      <c r="B794" s="84" t="s">
        <v>2222</v>
      </c>
      <c r="C794" s="84">
        <v>3</v>
      </c>
      <c r="D794" s="123">
        <v>0.002380234949402945</v>
      </c>
      <c r="E794" s="123">
        <v>0.8965787033778182</v>
      </c>
      <c r="F794" s="84" t="s">
        <v>2165</v>
      </c>
      <c r="G794" s="84" t="b">
        <v>0</v>
      </c>
      <c r="H794" s="84" t="b">
        <v>0</v>
      </c>
      <c r="I794" s="84" t="b">
        <v>0</v>
      </c>
      <c r="J794" s="84" t="b">
        <v>0</v>
      </c>
      <c r="K794" s="84" t="b">
        <v>0</v>
      </c>
      <c r="L794" s="84" t="b">
        <v>0</v>
      </c>
    </row>
    <row r="795" spans="1:12" ht="15">
      <c r="A795" s="84" t="s">
        <v>2251</v>
      </c>
      <c r="B795" s="84" t="s">
        <v>2736</v>
      </c>
      <c r="C795" s="84">
        <v>3</v>
      </c>
      <c r="D795" s="123">
        <v>0.002380234949402945</v>
      </c>
      <c r="E795" s="123">
        <v>1.616738006783775</v>
      </c>
      <c r="F795" s="84" t="s">
        <v>2165</v>
      </c>
      <c r="G795" s="84" t="b">
        <v>0</v>
      </c>
      <c r="H795" s="84" t="b">
        <v>0</v>
      </c>
      <c r="I795" s="84" t="b">
        <v>0</v>
      </c>
      <c r="J795" s="84" t="b">
        <v>0</v>
      </c>
      <c r="K795" s="84" t="b">
        <v>0</v>
      </c>
      <c r="L795" s="84" t="b">
        <v>0</v>
      </c>
    </row>
    <row r="796" spans="1:12" ht="15">
      <c r="A796" s="84" t="s">
        <v>2736</v>
      </c>
      <c r="B796" s="84" t="s">
        <v>2222</v>
      </c>
      <c r="C796" s="84">
        <v>3</v>
      </c>
      <c r="D796" s="123">
        <v>0.002380234949402945</v>
      </c>
      <c r="E796" s="123">
        <v>1.741676743392075</v>
      </c>
      <c r="F796" s="84" t="s">
        <v>2165</v>
      </c>
      <c r="G796" s="84" t="b">
        <v>0</v>
      </c>
      <c r="H796" s="84" t="b">
        <v>0</v>
      </c>
      <c r="I796" s="84" t="b">
        <v>0</v>
      </c>
      <c r="J796" s="84" t="b">
        <v>0</v>
      </c>
      <c r="K796" s="84" t="b">
        <v>0</v>
      </c>
      <c r="L796" s="84" t="b">
        <v>0</v>
      </c>
    </row>
    <row r="797" spans="1:12" ht="15">
      <c r="A797" s="84" t="s">
        <v>2681</v>
      </c>
      <c r="B797" s="84" t="s">
        <v>2682</v>
      </c>
      <c r="C797" s="84">
        <v>3</v>
      </c>
      <c r="D797" s="123">
        <v>0.002380234949402945</v>
      </c>
      <c r="E797" s="123">
        <v>2.8208579894397</v>
      </c>
      <c r="F797" s="84" t="s">
        <v>2165</v>
      </c>
      <c r="G797" s="84" t="b">
        <v>0</v>
      </c>
      <c r="H797" s="84" t="b">
        <v>0</v>
      </c>
      <c r="I797" s="84" t="b">
        <v>0</v>
      </c>
      <c r="J797" s="84" t="b">
        <v>0</v>
      </c>
      <c r="K797" s="84" t="b">
        <v>0</v>
      </c>
      <c r="L797" s="84" t="b">
        <v>0</v>
      </c>
    </row>
    <row r="798" spans="1:12" ht="15">
      <c r="A798" s="84" t="s">
        <v>2682</v>
      </c>
      <c r="B798" s="84" t="s">
        <v>2683</v>
      </c>
      <c r="C798" s="84">
        <v>3</v>
      </c>
      <c r="D798" s="123">
        <v>0.002380234949402945</v>
      </c>
      <c r="E798" s="123">
        <v>2.8208579894397</v>
      </c>
      <c r="F798" s="84" t="s">
        <v>2165</v>
      </c>
      <c r="G798" s="84" t="b">
        <v>0</v>
      </c>
      <c r="H798" s="84" t="b">
        <v>0</v>
      </c>
      <c r="I798" s="84" t="b">
        <v>0</v>
      </c>
      <c r="J798" s="84" t="b">
        <v>0</v>
      </c>
      <c r="K798" s="84" t="b">
        <v>0</v>
      </c>
      <c r="L798" s="84" t="b">
        <v>0</v>
      </c>
    </row>
    <row r="799" spans="1:12" ht="15">
      <c r="A799" s="84" t="s">
        <v>2683</v>
      </c>
      <c r="B799" s="84" t="s">
        <v>2684</v>
      </c>
      <c r="C799" s="84">
        <v>3</v>
      </c>
      <c r="D799" s="123">
        <v>0.002380234949402945</v>
      </c>
      <c r="E799" s="123">
        <v>2.8208579894397</v>
      </c>
      <c r="F799" s="84" t="s">
        <v>2165</v>
      </c>
      <c r="G799" s="84" t="b">
        <v>0</v>
      </c>
      <c r="H799" s="84" t="b">
        <v>0</v>
      </c>
      <c r="I799" s="84" t="b">
        <v>0</v>
      </c>
      <c r="J799" s="84" t="b">
        <v>0</v>
      </c>
      <c r="K799" s="84" t="b">
        <v>0</v>
      </c>
      <c r="L799" s="84" t="b">
        <v>0</v>
      </c>
    </row>
    <row r="800" spans="1:12" ht="15">
      <c r="A800" s="84" t="s">
        <v>2684</v>
      </c>
      <c r="B800" s="84" t="s">
        <v>2685</v>
      </c>
      <c r="C800" s="84">
        <v>3</v>
      </c>
      <c r="D800" s="123">
        <v>0.002380234949402945</v>
      </c>
      <c r="E800" s="123">
        <v>2.8208579894397</v>
      </c>
      <c r="F800" s="84" t="s">
        <v>2165</v>
      </c>
      <c r="G800" s="84" t="b">
        <v>0</v>
      </c>
      <c r="H800" s="84" t="b">
        <v>0</v>
      </c>
      <c r="I800" s="84" t="b">
        <v>0</v>
      </c>
      <c r="J800" s="84" t="b">
        <v>0</v>
      </c>
      <c r="K800" s="84" t="b">
        <v>0</v>
      </c>
      <c r="L800" s="84" t="b">
        <v>0</v>
      </c>
    </row>
    <row r="801" spans="1:12" ht="15">
      <c r="A801" s="84" t="s">
        <v>2685</v>
      </c>
      <c r="B801" s="84" t="s">
        <v>2686</v>
      </c>
      <c r="C801" s="84">
        <v>3</v>
      </c>
      <c r="D801" s="123">
        <v>0.002380234949402945</v>
      </c>
      <c r="E801" s="123">
        <v>2.8208579894397</v>
      </c>
      <c r="F801" s="84" t="s">
        <v>2165</v>
      </c>
      <c r="G801" s="84" t="b">
        <v>0</v>
      </c>
      <c r="H801" s="84" t="b">
        <v>0</v>
      </c>
      <c r="I801" s="84" t="b">
        <v>0</v>
      </c>
      <c r="J801" s="84" t="b">
        <v>0</v>
      </c>
      <c r="K801" s="84" t="b">
        <v>0</v>
      </c>
      <c r="L801" s="84" t="b">
        <v>0</v>
      </c>
    </row>
    <row r="802" spans="1:12" ht="15">
      <c r="A802" s="84" t="s">
        <v>2686</v>
      </c>
      <c r="B802" s="84" t="s">
        <v>2687</v>
      </c>
      <c r="C802" s="84">
        <v>3</v>
      </c>
      <c r="D802" s="123">
        <v>0.002380234949402945</v>
      </c>
      <c r="E802" s="123">
        <v>2.8208579894397</v>
      </c>
      <c r="F802" s="84" t="s">
        <v>2165</v>
      </c>
      <c r="G802" s="84" t="b">
        <v>0</v>
      </c>
      <c r="H802" s="84" t="b">
        <v>0</v>
      </c>
      <c r="I802" s="84" t="b">
        <v>0</v>
      </c>
      <c r="J802" s="84" t="b">
        <v>0</v>
      </c>
      <c r="K802" s="84" t="b">
        <v>0</v>
      </c>
      <c r="L802" s="84" t="b">
        <v>0</v>
      </c>
    </row>
    <row r="803" spans="1:12" ht="15">
      <c r="A803" s="84" t="s">
        <v>2687</v>
      </c>
      <c r="B803" s="84" t="s">
        <v>2564</v>
      </c>
      <c r="C803" s="84">
        <v>3</v>
      </c>
      <c r="D803" s="123">
        <v>0.002380234949402945</v>
      </c>
      <c r="E803" s="123">
        <v>2.0938592615034377</v>
      </c>
      <c r="F803" s="84" t="s">
        <v>2165</v>
      </c>
      <c r="G803" s="84" t="b">
        <v>0</v>
      </c>
      <c r="H803" s="84" t="b">
        <v>0</v>
      </c>
      <c r="I803" s="84" t="b">
        <v>0</v>
      </c>
      <c r="J803" s="84" t="b">
        <v>0</v>
      </c>
      <c r="K803" s="84" t="b">
        <v>0</v>
      </c>
      <c r="L803" s="84" t="b">
        <v>0</v>
      </c>
    </row>
    <row r="804" spans="1:12" ht="15">
      <c r="A804" s="84" t="s">
        <v>2564</v>
      </c>
      <c r="B804" s="84" t="s">
        <v>2688</v>
      </c>
      <c r="C804" s="84">
        <v>3</v>
      </c>
      <c r="D804" s="123">
        <v>0.002380234949402945</v>
      </c>
      <c r="E804" s="123">
        <v>2.0938592615034377</v>
      </c>
      <c r="F804" s="84" t="s">
        <v>2165</v>
      </c>
      <c r="G804" s="84" t="b">
        <v>0</v>
      </c>
      <c r="H804" s="84" t="b">
        <v>0</v>
      </c>
      <c r="I804" s="84" t="b">
        <v>0</v>
      </c>
      <c r="J804" s="84" t="b">
        <v>0</v>
      </c>
      <c r="K804" s="84" t="b">
        <v>0</v>
      </c>
      <c r="L804" s="84" t="b">
        <v>0</v>
      </c>
    </row>
    <row r="805" spans="1:12" ht="15">
      <c r="A805" s="84" t="s">
        <v>2688</v>
      </c>
      <c r="B805" s="84" t="s">
        <v>2689</v>
      </c>
      <c r="C805" s="84">
        <v>3</v>
      </c>
      <c r="D805" s="123">
        <v>0.002380234949402945</v>
      </c>
      <c r="E805" s="123">
        <v>2.8208579894397</v>
      </c>
      <c r="F805" s="84" t="s">
        <v>2165</v>
      </c>
      <c r="G805" s="84" t="b">
        <v>0</v>
      </c>
      <c r="H805" s="84" t="b">
        <v>0</v>
      </c>
      <c r="I805" s="84" t="b">
        <v>0</v>
      </c>
      <c r="J805" s="84" t="b">
        <v>0</v>
      </c>
      <c r="K805" s="84" t="b">
        <v>0</v>
      </c>
      <c r="L805" s="84" t="b">
        <v>0</v>
      </c>
    </row>
    <row r="806" spans="1:12" ht="15">
      <c r="A806" s="84" t="s">
        <v>2689</v>
      </c>
      <c r="B806" s="84" t="s">
        <v>2690</v>
      </c>
      <c r="C806" s="84">
        <v>3</v>
      </c>
      <c r="D806" s="123">
        <v>0.002380234949402945</v>
      </c>
      <c r="E806" s="123">
        <v>2.8208579894397</v>
      </c>
      <c r="F806" s="84" t="s">
        <v>2165</v>
      </c>
      <c r="G806" s="84" t="b">
        <v>0</v>
      </c>
      <c r="H806" s="84" t="b">
        <v>0</v>
      </c>
      <c r="I806" s="84" t="b">
        <v>0</v>
      </c>
      <c r="J806" s="84" t="b">
        <v>0</v>
      </c>
      <c r="K806" s="84" t="b">
        <v>0</v>
      </c>
      <c r="L806" s="84" t="b">
        <v>0</v>
      </c>
    </row>
    <row r="807" spans="1:12" ht="15">
      <c r="A807" s="84" t="s">
        <v>2690</v>
      </c>
      <c r="B807" s="84" t="s">
        <v>2691</v>
      </c>
      <c r="C807" s="84">
        <v>3</v>
      </c>
      <c r="D807" s="123">
        <v>0.002380234949402945</v>
      </c>
      <c r="E807" s="123">
        <v>2.8208579894397</v>
      </c>
      <c r="F807" s="84" t="s">
        <v>2165</v>
      </c>
      <c r="G807" s="84" t="b">
        <v>0</v>
      </c>
      <c r="H807" s="84" t="b">
        <v>0</v>
      </c>
      <c r="I807" s="84" t="b">
        <v>0</v>
      </c>
      <c r="J807" s="84" t="b">
        <v>0</v>
      </c>
      <c r="K807" s="84" t="b">
        <v>0</v>
      </c>
      <c r="L807" s="84" t="b">
        <v>0</v>
      </c>
    </row>
    <row r="808" spans="1:12" ht="15">
      <c r="A808" s="84" t="s">
        <v>2691</v>
      </c>
      <c r="B808" s="84" t="s">
        <v>2692</v>
      </c>
      <c r="C808" s="84">
        <v>3</v>
      </c>
      <c r="D808" s="123">
        <v>0.002380234949402945</v>
      </c>
      <c r="E808" s="123">
        <v>2.8208579894397</v>
      </c>
      <c r="F808" s="84" t="s">
        <v>2165</v>
      </c>
      <c r="G808" s="84" t="b">
        <v>0</v>
      </c>
      <c r="H808" s="84" t="b">
        <v>0</v>
      </c>
      <c r="I808" s="84" t="b">
        <v>0</v>
      </c>
      <c r="J808" s="84" t="b">
        <v>0</v>
      </c>
      <c r="K808" s="84" t="b">
        <v>0</v>
      </c>
      <c r="L808" s="84" t="b">
        <v>0</v>
      </c>
    </row>
    <row r="809" spans="1:12" ht="15">
      <c r="A809" s="84" t="s">
        <v>2692</v>
      </c>
      <c r="B809" s="84" t="s">
        <v>2620</v>
      </c>
      <c r="C809" s="84">
        <v>3</v>
      </c>
      <c r="D809" s="123">
        <v>0.002380234949402945</v>
      </c>
      <c r="E809" s="123">
        <v>2.519827993775719</v>
      </c>
      <c r="F809" s="84" t="s">
        <v>2165</v>
      </c>
      <c r="G809" s="84" t="b">
        <v>0</v>
      </c>
      <c r="H809" s="84" t="b">
        <v>0</v>
      </c>
      <c r="I809" s="84" t="b">
        <v>0</v>
      </c>
      <c r="J809" s="84" t="b">
        <v>0</v>
      </c>
      <c r="K809" s="84" t="b">
        <v>0</v>
      </c>
      <c r="L809" s="84" t="b">
        <v>0</v>
      </c>
    </row>
    <row r="810" spans="1:12" ht="15">
      <c r="A810" s="84" t="s">
        <v>2620</v>
      </c>
      <c r="B810" s="84" t="s">
        <v>2693</v>
      </c>
      <c r="C810" s="84">
        <v>3</v>
      </c>
      <c r="D810" s="123">
        <v>0.002380234949402945</v>
      </c>
      <c r="E810" s="123">
        <v>2.519827993775719</v>
      </c>
      <c r="F810" s="84" t="s">
        <v>2165</v>
      </c>
      <c r="G810" s="84" t="b">
        <v>0</v>
      </c>
      <c r="H810" s="84" t="b">
        <v>0</v>
      </c>
      <c r="I810" s="84" t="b">
        <v>0</v>
      </c>
      <c r="J810" s="84" t="b">
        <v>0</v>
      </c>
      <c r="K810" s="84" t="b">
        <v>0</v>
      </c>
      <c r="L810" s="84" t="b">
        <v>0</v>
      </c>
    </row>
    <row r="811" spans="1:12" ht="15">
      <c r="A811" s="84" t="s">
        <v>2253</v>
      </c>
      <c r="B811" s="84" t="s">
        <v>2575</v>
      </c>
      <c r="C811" s="84">
        <v>3</v>
      </c>
      <c r="D811" s="123">
        <v>0.002380234949402945</v>
      </c>
      <c r="E811" s="123">
        <v>1.9425915861727885</v>
      </c>
      <c r="F811" s="84" t="s">
        <v>2165</v>
      </c>
      <c r="G811" s="84" t="b">
        <v>0</v>
      </c>
      <c r="H811" s="84" t="b">
        <v>0</v>
      </c>
      <c r="I811" s="84" t="b">
        <v>0</v>
      </c>
      <c r="J811" s="84" t="b">
        <v>0</v>
      </c>
      <c r="K811" s="84" t="b">
        <v>0</v>
      </c>
      <c r="L811" s="84" t="b">
        <v>0</v>
      </c>
    </row>
    <row r="812" spans="1:12" ht="15">
      <c r="A812" s="84" t="s">
        <v>2719</v>
      </c>
      <c r="B812" s="84" t="s">
        <v>2276</v>
      </c>
      <c r="C812" s="84">
        <v>3</v>
      </c>
      <c r="D812" s="123">
        <v>0.002380234949402945</v>
      </c>
      <c r="E812" s="123">
        <v>2.6959192528313998</v>
      </c>
      <c r="F812" s="84" t="s">
        <v>2165</v>
      </c>
      <c r="G812" s="84" t="b">
        <v>0</v>
      </c>
      <c r="H812" s="84" t="b">
        <v>0</v>
      </c>
      <c r="I812" s="84" t="b">
        <v>0</v>
      </c>
      <c r="J812" s="84" t="b">
        <v>0</v>
      </c>
      <c r="K812" s="84" t="b">
        <v>0</v>
      </c>
      <c r="L812" s="84" t="b">
        <v>0</v>
      </c>
    </row>
    <row r="813" spans="1:12" ht="15">
      <c r="A813" s="84" t="s">
        <v>2276</v>
      </c>
      <c r="B813" s="84" t="s">
        <v>2653</v>
      </c>
      <c r="C813" s="84">
        <v>3</v>
      </c>
      <c r="D813" s="123">
        <v>0.002380234949402945</v>
      </c>
      <c r="E813" s="123">
        <v>2.076130494543006</v>
      </c>
      <c r="F813" s="84" t="s">
        <v>2165</v>
      </c>
      <c r="G813" s="84" t="b">
        <v>0</v>
      </c>
      <c r="H813" s="84" t="b">
        <v>0</v>
      </c>
      <c r="I813" s="84" t="b">
        <v>0</v>
      </c>
      <c r="J813" s="84" t="b">
        <v>0</v>
      </c>
      <c r="K813" s="84" t="b">
        <v>0</v>
      </c>
      <c r="L813" s="84" t="b">
        <v>0</v>
      </c>
    </row>
    <row r="814" spans="1:12" ht="15">
      <c r="A814" s="84" t="s">
        <v>2653</v>
      </c>
      <c r="B814" s="84" t="s">
        <v>2259</v>
      </c>
      <c r="C814" s="84">
        <v>3</v>
      </c>
      <c r="D814" s="123">
        <v>0.002380234949402945</v>
      </c>
      <c r="E814" s="123">
        <v>1.8720105118870813</v>
      </c>
      <c r="F814" s="84" t="s">
        <v>2165</v>
      </c>
      <c r="G814" s="84" t="b">
        <v>0</v>
      </c>
      <c r="H814" s="84" t="b">
        <v>0</v>
      </c>
      <c r="I814" s="84" t="b">
        <v>0</v>
      </c>
      <c r="J814" s="84" t="b">
        <v>0</v>
      </c>
      <c r="K814" s="84" t="b">
        <v>0</v>
      </c>
      <c r="L814" s="84" t="b">
        <v>0</v>
      </c>
    </row>
    <row r="815" spans="1:12" ht="15">
      <c r="A815" s="84" t="s">
        <v>2259</v>
      </c>
      <c r="B815" s="84" t="s">
        <v>2644</v>
      </c>
      <c r="C815" s="84">
        <v>3</v>
      </c>
      <c r="D815" s="123">
        <v>0.002380234949402945</v>
      </c>
      <c r="E815" s="123">
        <v>1.674729953761462</v>
      </c>
      <c r="F815" s="84" t="s">
        <v>2165</v>
      </c>
      <c r="G815" s="84" t="b">
        <v>0</v>
      </c>
      <c r="H815" s="84" t="b">
        <v>0</v>
      </c>
      <c r="I815" s="84" t="b">
        <v>0</v>
      </c>
      <c r="J815" s="84" t="b">
        <v>0</v>
      </c>
      <c r="K815" s="84" t="b">
        <v>0</v>
      </c>
      <c r="L815" s="84" t="b">
        <v>0</v>
      </c>
    </row>
    <row r="816" spans="1:12" ht="15">
      <c r="A816" s="84" t="s">
        <v>2645</v>
      </c>
      <c r="B816" s="84" t="s">
        <v>2636</v>
      </c>
      <c r="C816" s="84">
        <v>3</v>
      </c>
      <c r="D816" s="123">
        <v>0.002380234949402945</v>
      </c>
      <c r="E816" s="123">
        <v>2.2187979981117376</v>
      </c>
      <c r="F816" s="84" t="s">
        <v>2165</v>
      </c>
      <c r="G816" s="84" t="b">
        <v>0</v>
      </c>
      <c r="H816" s="84" t="b">
        <v>0</v>
      </c>
      <c r="I816" s="84" t="b">
        <v>0</v>
      </c>
      <c r="J816" s="84" t="b">
        <v>0</v>
      </c>
      <c r="K816" s="84" t="b">
        <v>0</v>
      </c>
      <c r="L816" s="84" t="b">
        <v>0</v>
      </c>
    </row>
    <row r="817" spans="1:12" ht="15">
      <c r="A817" s="84" t="s">
        <v>2636</v>
      </c>
      <c r="B817" s="84" t="s">
        <v>2284</v>
      </c>
      <c r="C817" s="84">
        <v>3</v>
      </c>
      <c r="D817" s="123">
        <v>0.002380234949402945</v>
      </c>
      <c r="E817" s="123">
        <v>2.2187979981117376</v>
      </c>
      <c r="F817" s="84" t="s">
        <v>2165</v>
      </c>
      <c r="G817" s="84" t="b">
        <v>0</v>
      </c>
      <c r="H817" s="84" t="b">
        <v>0</v>
      </c>
      <c r="I817" s="84" t="b">
        <v>0</v>
      </c>
      <c r="J817" s="84" t="b">
        <v>0</v>
      </c>
      <c r="K817" s="84" t="b">
        <v>0</v>
      </c>
      <c r="L817" s="84" t="b">
        <v>0</v>
      </c>
    </row>
    <row r="818" spans="1:12" ht="15">
      <c r="A818" s="84" t="s">
        <v>2284</v>
      </c>
      <c r="B818" s="84" t="s">
        <v>2720</v>
      </c>
      <c r="C818" s="84">
        <v>3</v>
      </c>
      <c r="D818" s="123">
        <v>0.002380234949402945</v>
      </c>
      <c r="E818" s="123">
        <v>2.519827993775719</v>
      </c>
      <c r="F818" s="84" t="s">
        <v>2165</v>
      </c>
      <c r="G818" s="84" t="b">
        <v>0</v>
      </c>
      <c r="H818" s="84" t="b">
        <v>0</v>
      </c>
      <c r="I818" s="84" t="b">
        <v>0</v>
      </c>
      <c r="J818" s="84" t="b">
        <v>0</v>
      </c>
      <c r="K818" s="84" t="b">
        <v>0</v>
      </c>
      <c r="L818" s="84" t="b">
        <v>0</v>
      </c>
    </row>
    <row r="819" spans="1:12" ht="15">
      <c r="A819" s="84" t="s">
        <v>2720</v>
      </c>
      <c r="B819" s="84" t="s">
        <v>2222</v>
      </c>
      <c r="C819" s="84">
        <v>3</v>
      </c>
      <c r="D819" s="123">
        <v>0.002380234949402945</v>
      </c>
      <c r="E819" s="123">
        <v>1.741676743392075</v>
      </c>
      <c r="F819" s="84" t="s">
        <v>2165</v>
      </c>
      <c r="G819" s="84" t="b">
        <v>0</v>
      </c>
      <c r="H819" s="84" t="b">
        <v>0</v>
      </c>
      <c r="I819" s="84" t="b">
        <v>0</v>
      </c>
      <c r="J819" s="84" t="b">
        <v>0</v>
      </c>
      <c r="K819" s="84" t="b">
        <v>0</v>
      </c>
      <c r="L819" s="84" t="b">
        <v>0</v>
      </c>
    </row>
    <row r="820" spans="1:12" ht="15">
      <c r="A820" s="84" t="s">
        <v>2222</v>
      </c>
      <c r="B820" s="84" t="s">
        <v>2217</v>
      </c>
      <c r="C820" s="84">
        <v>3</v>
      </c>
      <c r="D820" s="123">
        <v>0.002380234949402945</v>
      </c>
      <c r="E820" s="123">
        <v>1.5198279937757186</v>
      </c>
      <c r="F820" s="84" t="s">
        <v>2165</v>
      </c>
      <c r="G820" s="84" t="b">
        <v>0</v>
      </c>
      <c r="H820" s="84" t="b">
        <v>0</v>
      </c>
      <c r="I820" s="84" t="b">
        <v>0</v>
      </c>
      <c r="J820" s="84" t="b">
        <v>0</v>
      </c>
      <c r="K820" s="84" t="b">
        <v>0</v>
      </c>
      <c r="L820" s="84" t="b">
        <v>0</v>
      </c>
    </row>
    <row r="821" spans="1:12" ht="15">
      <c r="A821" s="84" t="s">
        <v>2217</v>
      </c>
      <c r="B821" s="84" t="s">
        <v>2569</v>
      </c>
      <c r="C821" s="84">
        <v>3</v>
      </c>
      <c r="D821" s="123">
        <v>0.002380234949402945</v>
      </c>
      <c r="E821" s="123">
        <v>2.0347378093847808</v>
      </c>
      <c r="F821" s="84" t="s">
        <v>2165</v>
      </c>
      <c r="G821" s="84" t="b">
        <v>0</v>
      </c>
      <c r="H821" s="84" t="b">
        <v>0</v>
      </c>
      <c r="I821" s="84" t="b">
        <v>0</v>
      </c>
      <c r="J821" s="84" t="b">
        <v>0</v>
      </c>
      <c r="K821" s="84" t="b">
        <v>0</v>
      </c>
      <c r="L821" s="84" t="b">
        <v>0</v>
      </c>
    </row>
    <row r="822" spans="1:12" ht="15">
      <c r="A822" s="84" t="s">
        <v>2569</v>
      </c>
      <c r="B822" s="84" t="s">
        <v>2644</v>
      </c>
      <c r="C822" s="84">
        <v>3</v>
      </c>
      <c r="D822" s="123">
        <v>0.002380234949402945</v>
      </c>
      <c r="E822" s="123">
        <v>1.955556563337156</v>
      </c>
      <c r="F822" s="84" t="s">
        <v>2165</v>
      </c>
      <c r="G822" s="84" t="b">
        <v>0</v>
      </c>
      <c r="H822" s="84" t="b">
        <v>0</v>
      </c>
      <c r="I822" s="84" t="b">
        <v>0</v>
      </c>
      <c r="J822" s="84" t="b">
        <v>0</v>
      </c>
      <c r="K822" s="84" t="b">
        <v>0</v>
      </c>
      <c r="L822" s="84" t="b">
        <v>0</v>
      </c>
    </row>
    <row r="823" spans="1:12" ht="15">
      <c r="A823" s="84" t="s">
        <v>2645</v>
      </c>
      <c r="B823" s="84" t="s">
        <v>2280</v>
      </c>
      <c r="C823" s="84">
        <v>3</v>
      </c>
      <c r="D823" s="123">
        <v>0.002380234949402945</v>
      </c>
      <c r="E823" s="123">
        <v>2.2979792441593623</v>
      </c>
      <c r="F823" s="84" t="s">
        <v>2165</v>
      </c>
      <c r="G823" s="84" t="b">
        <v>0</v>
      </c>
      <c r="H823" s="84" t="b">
        <v>0</v>
      </c>
      <c r="I823" s="84" t="b">
        <v>0</v>
      </c>
      <c r="J823" s="84" t="b">
        <v>0</v>
      </c>
      <c r="K823" s="84" t="b">
        <v>0</v>
      </c>
      <c r="L823" s="84" t="b">
        <v>0</v>
      </c>
    </row>
    <row r="824" spans="1:12" ht="15">
      <c r="A824" s="84" t="s">
        <v>2280</v>
      </c>
      <c r="B824" s="84" t="s">
        <v>2721</v>
      </c>
      <c r="C824" s="84">
        <v>3</v>
      </c>
      <c r="D824" s="123">
        <v>0.002380234949402945</v>
      </c>
      <c r="E824" s="123">
        <v>2.5990092398233435</v>
      </c>
      <c r="F824" s="84" t="s">
        <v>2165</v>
      </c>
      <c r="G824" s="84" t="b">
        <v>0</v>
      </c>
      <c r="H824" s="84" t="b">
        <v>0</v>
      </c>
      <c r="I824" s="84" t="b">
        <v>0</v>
      </c>
      <c r="J824" s="84" t="b">
        <v>0</v>
      </c>
      <c r="K824" s="84" t="b">
        <v>0</v>
      </c>
      <c r="L824" s="84" t="b">
        <v>0</v>
      </c>
    </row>
    <row r="825" spans="1:12" ht="15">
      <c r="A825" s="84" t="s">
        <v>2721</v>
      </c>
      <c r="B825" s="84" t="s">
        <v>2661</v>
      </c>
      <c r="C825" s="84">
        <v>3</v>
      </c>
      <c r="D825" s="123">
        <v>0.002380234949402945</v>
      </c>
      <c r="E825" s="123">
        <v>2.6959192528313998</v>
      </c>
      <c r="F825" s="84" t="s">
        <v>2165</v>
      </c>
      <c r="G825" s="84" t="b">
        <v>0</v>
      </c>
      <c r="H825" s="84" t="b">
        <v>0</v>
      </c>
      <c r="I825" s="84" t="b">
        <v>0</v>
      </c>
      <c r="J825" s="84" t="b">
        <v>0</v>
      </c>
      <c r="K825" s="84" t="b">
        <v>0</v>
      </c>
      <c r="L825" s="84" t="b">
        <v>0</v>
      </c>
    </row>
    <row r="826" spans="1:12" ht="15">
      <c r="A826" s="84" t="s">
        <v>2661</v>
      </c>
      <c r="B826" s="84" t="s">
        <v>2722</v>
      </c>
      <c r="C826" s="84">
        <v>3</v>
      </c>
      <c r="D826" s="123">
        <v>0.002380234949402945</v>
      </c>
      <c r="E826" s="123">
        <v>2.6959192528313998</v>
      </c>
      <c r="F826" s="84" t="s">
        <v>2165</v>
      </c>
      <c r="G826" s="84" t="b">
        <v>0</v>
      </c>
      <c r="H826" s="84" t="b">
        <v>0</v>
      </c>
      <c r="I826" s="84" t="b">
        <v>0</v>
      </c>
      <c r="J826" s="84" t="b">
        <v>0</v>
      </c>
      <c r="K826" s="84" t="b">
        <v>0</v>
      </c>
      <c r="L826" s="84" t="b">
        <v>0</v>
      </c>
    </row>
    <row r="827" spans="1:12" ht="15">
      <c r="A827" s="84" t="s">
        <v>2722</v>
      </c>
      <c r="B827" s="84" t="s">
        <v>2288</v>
      </c>
      <c r="C827" s="84">
        <v>3</v>
      </c>
      <c r="D827" s="123">
        <v>0.002380234949402945</v>
      </c>
      <c r="E827" s="123">
        <v>2.394889257167419</v>
      </c>
      <c r="F827" s="84" t="s">
        <v>2165</v>
      </c>
      <c r="G827" s="84" t="b">
        <v>0</v>
      </c>
      <c r="H827" s="84" t="b">
        <v>0</v>
      </c>
      <c r="I827" s="84" t="b">
        <v>0</v>
      </c>
      <c r="J827" s="84" t="b">
        <v>0</v>
      </c>
      <c r="K827" s="84" t="b">
        <v>0</v>
      </c>
      <c r="L827" s="84" t="b">
        <v>0</v>
      </c>
    </row>
    <row r="828" spans="1:12" ht="15">
      <c r="A828" s="84" t="s">
        <v>2289</v>
      </c>
      <c r="B828" s="84" t="s">
        <v>2723</v>
      </c>
      <c r="C828" s="84">
        <v>3</v>
      </c>
      <c r="D828" s="123">
        <v>0.002380234949402945</v>
      </c>
      <c r="E828" s="123">
        <v>2.1518512084811245</v>
      </c>
      <c r="F828" s="84" t="s">
        <v>2165</v>
      </c>
      <c r="G828" s="84" t="b">
        <v>0</v>
      </c>
      <c r="H828" s="84" t="b">
        <v>0</v>
      </c>
      <c r="I828" s="84" t="b">
        <v>0</v>
      </c>
      <c r="J828" s="84" t="b">
        <v>0</v>
      </c>
      <c r="K828" s="84" t="b">
        <v>0</v>
      </c>
      <c r="L828" s="84" t="b">
        <v>0</v>
      </c>
    </row>
    <row r="829" spans="1:12" ht="15">
      <c r="A829" s="84" t="s">
        <v>2723</v>
      </c>
      <c r="B829" s="84" t="s">
        <v>2270</v>
      </c>
      <c r="C829" s="84">
        <v>3</v>
      </c>
      <c r="D829" s="123">
        <v>0.002380234949402945</v>
      </c>
      <c r="E829" s="123">
        <v>2.3437367347200375</v>
      </c>
      <c r="F829" s="84" t="s">
        <v>2165</v>
      </c>
      <c r="G829" s="84" t="b">
        <v>0</v>
      </c>
      <c r="H829" s="84" t="b">
        <v>0</v>
      </c>
      <c r="I829" s="84" t="b">
        <v>0</v>
      </c>
      <c r="J829" s="84" t="b">
        <v>0</v>
      </c>
      <c r="K829" s="84" t="b">
        <v>0</v>
      </c>
      <c r="L829" s="84" t="b">
        <v>0</v>
      </c>
    </row>
    <row r="830" spans="1:12" ht="15">
      <c r="A830" s="84" t="s">
        <v>2270</v>
      </c>
      <c r="B830" s="84" t="s">
        <v>2564</v>
      </c>
      <c r="C830" s="84">
        <v>3</v>
      </c>
      <c r="D830" s="123">
        <v>0.002380234949402945</v>
      </c>
      <c r="E830" s="123">
        <v>1.616738006783775</v>
      </c>
      <c r="F830" s="84" t="s">
        <v>2165</v>
      </c>
      <c r="G830" s="84" t="b">
        <v>0</v>
      </c>
      <c r="H830" s="84" t="b">
        <v>0</v>
      </c>
      <c r="I830" s="84" t="b">
        <v>0</v>
      </c>
      <c r="J830" s="84" t="b">
        <v>0</v>
      </c>
      <c r="K830" s="84" t="b">
        <v>0</v>
      </c>
      <c r="L830" s="84" t="b">
        <v>0</v>
      </c>
    </row>
    <row r="831" spans="1:12" ht="15">
      <c r="A831" s="84" t="s">
        <v>2267</v>
      </c>
      <c r="B831" s="84" t="s">
        <v>273</v>
      </c>
      <c r="C831" s="84">
        <v>3</v>
      </c>
      <c r="D831" s="123">
        <v>0.002380234949402945</v>
      </c>
      <c r="E831" s="123">
        <v>1.9969492484953812</v>
      </c>
      <c r="F831" s="84" t="s">
        <v>2165</v>
      </c>
      <c r="G831" s="84" t="b">
        <v>0</v>
      </c>
      <c r="H831" s="84" t="b">
        <v>0</v>
      </c>
      <c r="I831" s="84" t="b">
        <v>0</v>
      </c>
      <c r="J831" s="84" t="b">
        <v>0</v>
      </c>
      <c r="K831" s="84" t="b">
        <v>0</v>
      </c>
      <c r="L831" s="84" t="b">
        <v>0</v>
      </c>
    </row>
    <row r="832" spans="1:12" ht="15">
      <c r="A832" s="84" t="s">
        <v>273</v>
      </c>
      <c r="B832" s="84" t="s">
        <v>2250</v>
      </c>
      <c r="C832" s="84">
        <v>3</v>
      </c>
      <c r="D832" s="123">
        <v>0.002380234949402945</v>
      </c>
      <c r="E832" s="123">
        <v>0.9425915861727885</v>
      </c>
      <c r="F832" s="84" t="s">
        <v>2165</v>
      </c>
      <c r="G832" s="84" t="b">
        <v>0</v>
      </c>
      <c r="H832" s="84" t="b">
        <v>0</v>
      </c>
      <c r="I832" s="84" t="b">
        <v>0</v>
      </c>
      <c r="J832" s="84" t="b">
        <v>0</v>
      </c>
      <c r="K832" s="84" t="b">
        <v>0</v>
      </c>
      <c r="L832" s="84" t="b">
        <v>0</v>
      </c>
    </row>
    <row r="833" spans="1:12" ht="15">
      <c r="A833" s="84" t="s">
        <v>240</v>
      </c>
      <c r="B833" s="84" t="s">
        <v>241</v>
      </c>
      <c r="C833" s="84">
        <v>3</v>
      </c>
      <c r="D833" s="123">
        <v>0.002380234949402945</v>
      </c>
      <c r="E833" s="123">
        <v>1.8306178267288562</v>
      </c>
      <c r="F833" s="84" t="s">
        <v>2165</v>
      </c>
      <c r="G833" s="84" t="b">
        <v>0</v>
      </c>
      <c r="H833" s="84" t="b">
        <v>0</v>
      </c>
      <c r="I833" s="84" t="b">
        <v>0</v>
      </c>
      <c r="J833" s="84" t="b">
        <v>0</v>
      </c>
      <c r="K833" s="84" t="b">
        <v>0</v>
      </c>
      <c r="L833" s="84" t="b">
        <v>0</v>
      </c>
    </row>
    <row r="834" spans="1:12" ht="15">
      <c r="A834" s="84" t="s">
        <v>2618</v>
      </c>
      <c r="B834" s="84" t="s">
        <v>2715</v>
      </c>
      <c r="C834" s="84">
        <v>3</v>
      </c>
      <c r="D834" s="123">
        <v>0.002380234949402945</v>
      </c>
      <c r="E834" s="123">
        <v>2.4528812041451054</v>
      </c>
      <c r="F834" s="84" t="s">
        <v>2165</v>
      </c>
      <c r="G834" s="84" t="b">
        <v>0</v>
      </c>
      <c r="H834" s="84" t="b">
        <v>0</v>
      </c>
      <c r="I834" s="84" t="b">
        <v>0</v>
      </c>
      <c r="J834" s="84" t="b">
        <v>0</v>
      </c>
      <c r="K834" s="84" t="b">
        <v>0</v>
      </c>
      <c r="L834" s="84" t="b">
        <v>0</v>
      </c>
    </row>
    <row r="835" spans="1:12" ht="15">
      <c r="A835" s="84" t="s">
        <v>2715</v>
      </c>
      <c r="B835" s="84" t="s">
        <v>2716</v>
      </c>
      <c r="C835" s="84">
        <v>3</v>
      </c>
      <c r="D835" s="123">
        <v>0.002380234949402945</v>
      </c>
      <c r="E835" s="123">
        <v>2.8208579894397</v>
      </c>
      <c r="F835" s="84" t="s">
        <v>2165</v>
      </c>
      <c r="G835" s="84" t="b">
        <v>0</v>
      </c>
      <c r="H835" s="84" t="b">
        <v>0</v>
      </c>
      <c r="I835" s="84" t="b">
        <v>0</v>
      </c>
      <c r="J835" s="84" t="b">
        <v>0</v>
      </c>
      <c r="K835" s="84" t="b">
        <v>0</v>
      </c>
      <c r="L835" s="84" t="b">
        <v>0</v>
      </c>
    </row>
    <row r="836" spans="1:12" ht="15">
      <c r="A836" s="84" t="s">
        <v>2716</v>
      </c>
      <c r="B836" s="84" t="s">
        <v>2651</v>
      </c>
      <c r="C836" s="84">
        <v>3</v>
      </c>
      <c r="D836" s="123">
        <v>0.002380234949402945</v>
      </c>
      <c r="E836" s="123">
        <v>2.5990092398233435</v>
      </c>
      <c r="F836" s="84" t="s">
        <v>2165</v>
      </c>
      <c r="G836" s="84" t="b">
        <v>0</v>
      </c>
      <c r="H836" s="84" t="b">
        <v>0</v>
      </c>
      <c r="I836" s="84" t="b">
        <v>0</v>
      </c>
      <c r="J836" s="84" t="b">
        <v>0</v>
      </c>
      <c r="K836" s="84" t="b">
        <v>0</v>
      </c>
      <c r="L836" s="84" t="b">
        <v>0</v>
      </c>
    </row>
    <row r="837" spans="1:12" ht="15">
      <c r="A837" s="84" t="s">
        <v>2651</v>
      </c>
      <c r="B837" s="84" t="s">
        <v>2585</v>
      </c>
      <c r="C837" s="84">
        <v>3</v>
      </c>
      <c r="D837" s="123">
        <v>0.002380234949402945</v>
      </c>
      <c r="E837" s="123">
        <v>1.9969492484953812</v>
      </c>
      <c r="F837" s="84" t="s">
        <v>2165</v>
      </c>
      <c r="G837" s="84" t="b">
        <v>0</v>
      </c>
      <c r="H837" s="84" t="b">
        <v>0</v>
      </c>
      <c r="I837" s="84" t="b">
        <v>0</v>
      </c>
      <c r="J837" s="84" t="b">
        <v>0</v>
      </c>
      <c r="K837" s="84" t="b">
        <v>0</v>
      </c>
      <c r="L837" s="84" t="b">
        <v>0</v>
      </c>
    </row>
    <row r="838" spans="1:12" ht="15">
      <c r="A838" s="84" t="s">
        <v>2711</v>
      </c>
      <c r="B838" s="84" t="s">
        <v>2250</v>
      </c>
      <c r="C838" s="84">
        <v>3</v>
      </c>
      <c r="D838" s="123">
        <v>0.002380234949402945</v>
      </c>
      <c r="E838" s="123">
        <v>1.1644403357891449</v>
      </c>
      <c r="F838" s="84" t="s">
        <v>2165</v>
      </c>
      <c r="G838" s="84" t="b">
        <v>0</v>
      </c>
      <c r="H838" s="84" t="b">
        <v>0</v>
      </c>
      <c r="I838" s="84" t="b">
        <v>0</v>
      </c>
      <c r="J838" s="84" t="b">
        <v>0</v>
      </c>
      <c r="K838" s="84" t="b">
        <v>0</v>
      </c>
      <c r="L838" s="84" t="b">
        <v>0</v>
      </c>
    </row>
    <row r="839" spans="1:12" ht="15">
      <c r="A839" s="84" t="s">
        <v>2250</v>
      </c>
      <c r="B839" s="84" t="s">
        <v>2297</v>
      </c>
      <c r="C839" s="84">
        <v>3</v>
      </c>
      <c r="D839" s="123">
        <v>0.002380234949402945</v>
      </c>
      <c r="E839" s="123">
        <v>1.590409068061426</v>
      </c>
      <c r="F839" s="84" t="s">
        <v>2165</v>
      </c>
      <c r="G839" s="84" t="b">
        <v>0</v>
      </c>
      <c r="H839" s="84" t="b">
        <v>0</v>
      </c>
      <c r="I839" s="84" t="b">
        <v>0</v>
      </c>
      <c r="J839" s="84" t="b">
        <v>0</v>
      </c>
      <c r="K839" s="84" t="b">
        <v>0</v>
      </c>
      <c r="L839" s="84" t="b">
        <v>0</v>
      </c>
    </row>
    <row r="840" spans="1:12" ht="15">
      <c r="A840" s="84" t="s">
        <v>2297</v>
      </c>
      <c r="B840" s="84" t="s">
        <v>2298</v>
      </c>
      <c r="C840" s="84">
        <v>3</v>
      </c>
      <c r="D840" s="123">
        <v>0.002380234949402945</v>
      </c>
      <c r="E840" s="123">
        <v>2.8208579894397</v>
      </c>
      <c r="F840" s="84" t="s">
        <v>2165</v>
      </c>
      <c r="G840" s="84" t="b">
        <v>0</v>
      </c>
      <c r="H840" s="84" t="b">
        <v>0</v>
      </c>
      <c r="I840" s="84" t="b">
        <v>0</v>
      </c>
      <c r="J840" s="84" t="b">
        <v>0</v>
      </c>
      <c r="K840" s="84" t="b">
        <v>0</v>
      </c>
      <c r="L840" s="84" t="b">
        <v>0</v>
      </c>
    </row>
    <row r="841" spans="1:12" ht="15">
      <c r="A841" s="84" t="s">
        <v>2298</v>
      </c>
      <c r="B841" s="84" t="s">
        <v>2712</v>
      </c>
      <c r="C841" s="84">
        <v>3</v>
      </c>
      <c r="D841" s="123">
        <v>0.002380234949402945</v>
      </c>
      <c r="E841" s="123">
        <v>2.8208579894397</v>
      </c>
      <c r="F841" s="84" t="s">
        <v>2165</v>
      </c>
      <c r="G841" s="84" t="b">
        <v>0</v>
      </c>
      <c r="H841" s="84" t="b">
        <v>0</v>
      </c>
      <c r="I841" s="84" t="b">
        <v>0</v>
      </c>
      <c r="J841" s="84" t="b">
        <v>0</v>
      </c>
      <c r="K841" s="84" t="b">
        <v>0</v>
      </c>
      <c r="L841" s="84" t="b">
        <v>0</v>
      </c>
    </row>
    <row r="842" spans="1:12" ht="15">
      <c r="A842" s="84" t="s">
        <v>2712</v>
      </c>
      <c r="B842" s="84" t="s">
        <v>2608</v>
      </c>
      <c r="C842" s="84">
        <v>3</v>
      </c>
      <c r="D842" s="123">
        <v>0.002380234949402945</v>
      </c>
      <c r="E842" s="123">
        <v>2.4528812041451054</v>
      </c>
      <c r="F842" s="84" t="s">
        <v>2165</v>
      </c>
      <c r="G842" s="84" t="b">
        <v>0</v>
      </c>
      <c r="H842" s="84" t="b">
        <v>0</v>
      </c>
      <c r="I842" s="84" t="b">
        <v>0</v>
      </c>
      <c r="J842" s="84" t="b">
        <v>0</v>
      </c>
      <c r="K842" s="84" t="b">
        <v>0</v>
      </c>
      <c r="L842" s="84" t="b">
        <v>0</v>
      </c>
    </row>
    <row r="843" spans="1:12" ht="15">
      <c r="A843" s="84" t="s">
        <v>2608</v>
      </c>
      <c r="B843" s="84" t="s">
        <v>2713</v>
      </c>
      <c r="C843" s="84">
        <v>3</v>
      </c>
      <c r="D843" s="123">
        <v>0.002380234949402945</v>
      </c>
      <c r="E843" s="123">
        <v>2.4528812041451054</v>
      </c>
      <c r="F843" s="84" t="s">
        <v>2165</v>
      </c>
      <c r="G843" s="84" t="b">
        <v>0</v>
      </c>
      <c r="H843" s="84" t="b">
        <v>0</v>
      </c>
      <c r="I843" s="84" t="b">
        <v>0</v>
      </c>
      <c r="J843" s="84" t="b">
        <v>0</v>
      </c>
      <c r="K843" s="84" t="b">
        <v>0</v>
      </c>
      <c r="L843" s="84" t="b">
        <v>0</v>
      </c>
    </row>
    <row r="844" spans="1:12" ht="15">
      <c r="A844" s="84" t="s">
        <v>2713</v>
      </c>
      <c r="B844" s="84" t="s">
        <v>2585</v>
      </c>
      <c r="C844" s="84">
        <v>3</v>
      </c>
      <c r="D844" s="123">
        <v>0.002380234949402945</v>
      </c>
      <c r="E844" s="123">
        <v>2.2187979981117376</v>
      </c>
      <c r="F844" s="84" t="s">
        <v>2165</v>
      </c>
      <c r="G844" s="84" t="b">
        <v>0</v>
      </c>
      <c r="H844" s="84" t="b">
        <v>0</v>
      </c>
      <c r="I844" s="84" t="b">
        <v>0</v>
      </c>
      <c r="J844" s="84" t="b">
        <v>0</v>
      </c>
      <c r="K844" s="84" t="b">
        <v>0</v>
      </c>
      <c r="L844" s="84" t="b">
        <v>0</v>
      </c>
    </row>
    <row r="845" spans="1:12" ht="15">
      <c r="A845" s="84" t="s">
        <v>2585</v>
      </c>
      <c r="B845" s="84" t="s">
        <v>2714</v>
      </c>
      <c r="C845" s="84">
        <v>3</v>
      </c>
      <c r="D845" s="123">
        <v>0.002380234949402945</v>
      </c>
      <c r="E845" s="123">
        <v>2.2565865590011374</v>
      </c>
      <c r="F845" s="84" t="s">
        <v>2165</v>
      </c>
      <c r="G845" s="84" t="b">
        <v>0</v>
      </c>
      <c r="H845" s="84" t="b">
        <v>0</v>
      </c>
      <c r="I845" s="84" t="b">
        <v>0</v>
      </c>
      <c r="J845" s="84" t="b">
        <v>0</v>
      </c>
      <c r="K845" s="84" t="b">
        <v>0</v>
      </c>
      <c r="L845" s="84" t="b">
        <v>0</v>
      </c>
    </row>
    <row r="846" spans="1:12" ht="15">
      <c r="A846" s="84" t="s">
        <v>2714</v>
      </c>
      <c r="B846" s="84" t="s">
        <v>326</v>
      </c>
      <c r="C846" s="84">
        <v>3</v>
      </c>
      <c r="D846" s="123">
        <v>0.002380234949402945</v>
      </c>
      <c r="E846" s="123">
        <v>2.8208579894397</v>
      </c>
      <c r="F846" s="84" t="s">
        <v>2165</v>
      </c>
      <c r="G846" s="84" t="b">
        <v>0</v>
      </c>
      <c r="H846" s="84" t="b">
        <v>0</v>
      </c>
      <c r="I846" s="84" t="b">
        <v>0</v>
      </c>
      <c r="J846" s="84" t="b">
        <v>0</v>
      </c>
      <c r="K846" s="84" t="b">
        <v>0</v>
      </c>
      <c r="L846" s="84" t="b">
        <v>0</v>
      </c>
    </row>
    <row r="847" spans="1:12" ht="15">
      <c r="A847" s="84" t="s">
        <v>2253</v>
      </c>
      <c r="B847" s="84" t="s">
        <v>2607</v>
      </c>
      <c r="C847" s="84">
        <v>3</v>
      </c>
      <c r="D847" s="123">
        <v>0.002380234949402945</v>
      </c>
      <c r="E847" s="123">
        <v>1.845681573164732</v>
      </c>
      <c r="F847" s="84" t="s">
        <v>2165</v>
      </c>
      <c r="G847" s="84" t="b">
        <v>0</v>
      </c>
      <c r="H847" s="84" t="b">
        <v>0</v>
      </c>
      <c r="I847" s="84" t="b">
        <v>0</v>
      </c>
      <c r="J847" s="84" t="b">
        <v>0</v>
      </c>
      <c r="K847" s="84" t="b">
        <v>0</v>
      </c>
      <c r="L847" s="84" t="b">
        <v>0</v>
      </c>
    </row>
    <row r="848" spans="1:12" ht="15">
      <c r="A848" s="84" t="s">
        <v>2607</v>
      </c>
      <c r="B848" s="84" t="s">
        <v>2559</v>
      </c>
      <c r="C848" s="84">
        <v>3</v>
      </c>
      <c r="D848" s="123">
        <v>0.002380234949402945</v>
      </c>
      <c r="E848" s="123">
        <v>2.076130494543006</v>
      </c>
      <c r="F848" s="84" t="s">
        <v>2165</v>
      </c>
      <c r="G848" s="84" t="b">
        <v>0</v>
      </c>
      <c r="H848" s="84" t="b">
        <v>0</v>
      </c>
      <c r="I848" s="84" t="b">
        <v>0</v>
      </c>
      <c r="J848" s="84" t="b">
        <v>0</v>
      </c>
      <c r="K848" s="84" t="b">
        <v>0</v>
      </c>
      <c r="L848" s="84" t="b">
        <v>0</v>
      </c>
    </row>
    <row r="849" spans="1:12" ht="15">
      <c r="A849" s="84" t="s">
        <v>2559</v>
      </c>
      <c r="B849" s="84" t="s">
        <v>2590</v>
      </c>
      <c r="C849" s="84">
        <v>3</v>
      </c>
      <c r="D849" s="123">
        <v>0.002380234949402945</v>
      </c>
      <c r="E849" s="123">
        <v>2.3279424675368054</v>
      </c>
      <c r="F849" s="84" t="s">
        <v>2165</v>
      </c>
      <c r="G849" s="84" t="b">
        <v>0</v>
      </c>
      <c r="H849" s="84" t="b">
        <v>0</v>
      </c>
      <c r="I849" s="84" t="b">
        <v>0</v>
      </c>
      <c r="J849" s="84" t="b">
        <v>0</v>
      </c>
      <c r="K849" s="84" t="b">
        <v>0</v>
      </c>
      <c r="L849" s="84" t="b">
        <v>0</v>
      </c>
    </row>
    <row r="850" spans="1:12" ht="15">
      <c r="A850" s="84" t="s">
        <v>2590</v>
      </c>
      <c r="B850" s="84" t="s">
        <v>2257</v>
      </c>
      <c r="C850" s="84">
        <v>3</v>
      </c>
      <c r="D850" s="123">
        <v>0.002380234949402945</v>
      </c>
      <c r="E850" s="123">
        <v>1.8113126715334695</v>
      </c>
      <c r="F850" s="84" t="s">
        <v>2165</v>
      </c>
      <c r="G850" s="84" t="b">
        <v>0</v>
      </c>
      <c r="H850" s="84" t="b">
        <v>0</v>
      </c>
      <c r="I850" s="84" t="b">
        <v>0</v>
      </c>
      <c r="J850" s="84" t="b">
        <v>0</v>
      </c>
      <c r="K850" s="84" t="b">
        <v>0</v>
      </c>
      <c r="L850" s="84" t="b">
        <v>0</v>
      </c>
    </row>
    <row r="851" spans="1:12" ht="15">
      <c r="A851" s="84" t="s">
        <v>2257</v>
      </c>
      <c r="B851" s="84" t="s">
        <v>2628</v>
      </c>
      <c r="C851" s="84">
        <v>3</v>
      </c>
      <c r="D851" s="123">
        <v>0.002380234949402945</v>
      </c>
      <c r="E851" s="123">
        <v>1.9362514081417694</v>
      </c>
      <c r="F851" s="84" t="s">
        <v>2165</v>
      </c>
      <c r="G851" s="84" t="b">
        <v>0</v>
      </c>
      <c r="H851" s="84" t="b">
        <v>0</v>
      </c>
      <c r="I851" s="84" t="b">
        <v>0</v>
      </c>
      <c r="J851" s="84" t="b">
        <v>0</v>
      </c>
      <c r="K851" s="84" t="b">
        <v>0</v>
      </c>
      <c r="L851" s="84" t="b">
        <v>0</v>
      </c>
    </row>
    <row r="852" spans="1:12" ht="15">
      <c r="A852" s="84" t="s">
        <v>2628</v>
      </c>
      <c r="B852" s="84" t="s">
        <v>2629</v>
      </c>
      <c r="C852" s="84">
        <v>3</v>
      </c>
      <c r="D852" s="123">
        <v>0.002380234949402945</v>
      </c>
      <c r="E852" s="123">
        <v>2.8208579894397</v>
      </c>
      <c r="F852" s="84" t="s">
        <v>2165</v>
      </c>
      <c r="G852" s="84" t="b">
        <v>0</v>
      </c>
      <c r="H852" s="84" t="b">
        <v>0</v>
      </c>
      <c r="I852" s="84" t="b">
        <v>0</v>
      </c>
      <c r="J852" s="84" t="b">
        <v>0</v>
      </c>
      <c r="K852" s="84" t="b">
        <v>0</v>
      </c>
      <c r="L852" s="84" t="b">
        <v>0</v>
      </c>
    </row>
    <row r="853" spans="1:12" ht="15">
      <c r="A853" s="84" t="s">
        <v>2583</v>
      </c>
      <c r="B853" s="84" t="s">
        <v>2589</v>
      </c>
      <c r="C853" s="84">
        <v>3</v>
      </c>
      <c r="D853" s="123">
        <v>0.002380234949402945</v>
      </c>
      <c r="E853" s="123">
        <v>2.2979792441593623</v>
      </c>
      <c r="F853" s="84" t="s">
        <v>2165</v>
      </c>
      <c r="G853" s="84" t="b">
        <v>0</v>
      </c>
      <c r="H853" s="84" t="b">
        <v>0</v>
      </c>
      <c r="I853" s="84" t="b">
        <v>0</v>
      </c>
      <c r="J853" s="84" t="b">
        <v>0</v>
      </c>
      <c r="K853" s="84" t="b">
        <v>0</v>
      </c>
      <c r="L853" s="84" t="b">
        <v>0</v>
      </c>
    </row>
    <row r="854" spans="1:12" ht="15">
      <c r="A854" s="84" t="s">
        <v>2589</v>
      </c>
      <c r="B854" s="84" t="s">
        <v>2565</v>
      </c>
      <c r="C854" s="84">
        <v>3</v>
      </c>
      <c r="D854" s="123">
        <v>0.002380234949402945</v>
      </c>
      <c r="E854" s="123">
        <v>2.2979792441593623</v>
      </c>
      <c r="F854" s="84" t="s">
        <v>2165</v>
      </c>
      <c r="G854" s="84" t="b">
        <v>0</v>
      </c>
      <c r="H854" s="84" t="b">
        <v>0</v>
      </c>
      <c r="I854" s="84" t="b">
        <v>0</v>
      </c>
      <c r="J854" s="84" t="b">
        <v>0</v>
      </c>
      <c r="K854" s="84" t="b">
        <v>0</v>
      </c>
      <c r="L854" s="84" t="b">
        <v>0</v>
      </c>
    </row>
    <row r="855" spans="1:12" ht="15">
      <c r="A855" s="84" t="s">
        <v>2565</v>
      </c>
      <c r="B855" s="84" t="s">
        <v>2253</v>
      </c>
      <c r="C855" s="84">
        <v>3</v>
      </c>
      <c r="D855" s="123">
        <v>0.002380234949402945</v>
      </c>
      <c r="E855" s="123">
        <v>2.0427067390560563</v>
      </c>
      <c r="F855" s="84" t="s">
        <v>2165</v>
      </c>
      <c r="G855" s="84" t="b">
        <v>0</v>
      </c>
      <c r="H855" s="84" t="b">
        <v>0</v>
      </c>
      <c r="I855" s="84" t="b">
        <v>0</v>
      </c>
      <c r="J855" s="84" t="b">
        <v>0</v>
      </c>
      <c r="K855" s="84" t="b">
        <v>0</v>
      </c>
      <c r="L855" s="84" t="b">
        <v>0</v>
      </c>
    </row>
    <row r="856" spans="1:12" ht="15">
      <c r="A856" s="84" t="s">
        <v>2253</v>
      </c>
      <c r="B856" s="84" t="s">
        <v>2614</v>
      </c>
      <c r="C856" s="84">
        <v>3</v>
      </c>
      <c r="D856" s="123">
        <v>0.002380234949402945</v>
      </c>
      <c r="E856" s="123">
        <v>2.0675303227810886</v>
      </c>
      <c r="F856" s="84" t="s">
        <v>2165</v>
      </c>
      <c r="G856" s="84" t="b">
        <v>0</v>
      </c>
      <c r="H856" s="84" t="b">
        <v>0</v>
      </c>
      <c r="I856" s="84" t="b">
        <v>0</v>
      </c>
      <c r="J856" s="84" t="b">
        <v>0</v>
      </c>
      <c r="K856" s="84" t="b">
        <v>0</v>
      </c>
      <c r="L856" s="84" t="b">
        <v>0</v>
      </c>
    </row>
    <row r="857" spans="1:12" ht="15">
      <c r="A857" s="84" t="s">
        <v>2614</v>
      </c>
      <c r="B857" s="84" t="s">
        <v>2595</v>
      </c>
      <c r="C857" s="84">
        <v>3</v>
      </c>
      <c r="D857" s="123">
        <v>0.002380234949402945</v>
      </c>
      <c r="E857" s="123">
        <v>2.5990092398233435</v>
      </c>
      <c r="F857" s="84" t="s">
        <v>2165</v>
      </c>
      <c r="G857" s="84" t="b">
        <v>0</v>
      </c>
      <c r="H857" s="84" t="b">
        <v>0</v>
      </c>
      <c r="I857" s="84" t="b">
        <v>0</v>
      </c>
      <c r="J857" s="84" t="b">
        <v>0</v>
      </c>
      <c r="K857" s="84" t="b">
        <v>0</v>
      </c>
      <c r="L857" s="84" t="b">
        <v>0</v>
      </c>
    </row>
    <row r="858" spans="1:12" ht="15">
      <c r="A858" s="84" t="s">
        <v>2595</v>
      </c>
      <c r="B858" s="84" t="s">
        <v>2615</v>
      </c>
      <c r="C858" s="84">
        <v>3</v>
      </c>
      <c r="D858" s="123">
        <v>0.002380234949402945</v>
      </c>
      <c r="E858" s="123">
        <v>2.5990092398233435</v>
      </c>
      <c r="F858" s="84" t="s">
        <v>2165</v>
      </c>
      <c r="G858" s="84" t="b">
        <v>0</v>
      </c>
      <c r="H858" s="84" t="b">
        <v>0</v>
      </c>
      <c r="I858" s="84" t="b">
        <v>0</v>
      </c>
      <c r="J858" s="84" t="b">
        <v>0</v>
      </c>
      <c r="K858" s="84" t="b">
        <v>0</v>
      </c>
      <c r="L858" s="84" t="b">
        <v>0</v>
      </c>
    </row>
    <row r="859" spans="1:12" ht="15">
      <c r="A859" s="84" t="s">
        <v>2615</v>
      </c>
      <c r="B859" s="84" t="s">
        <v>2273</v>
      </c>
      <c r="C859" s="84">
        <v>3</v>
      </c>
      <c r="D859" s="123">
        <v>0.002380234949402945</v>
      </c>
      <c r="E859" s="123">
        <v>2.4528812041451054</v>
      </c>
      <c r="F859" s="84" t="s">
        <v>2165</v>
      </c>
      <c r="G859" s="84" t="b">
        <v>0</v>
      </c>
      <c r="H859" s="84" t="b">
        <v>0</v>
      </c>
      <c r="I859" s="84" t="b">
        <v>0</v>
      </c>
      <c r="J859" s="84" t="b">
        <v>0</v>
      </c>
      <c r="K859" s="84" t="b">
        <v>0</v>
      </c>
      <c r="L859" s="84" t="b">
        <v>0</v>
      </c>
    </row>
    <row r="860" spans="1:12" ht="15">
      <c r="A860" s="84" t="s">
        <v>2273</v>
      </c>
      <c r="B860" s="84" t="s">
        <v>2616</v>
      </c>
      <c r="C860" s="84">
        <v>3</v>
      </c>
      <c r="D860" s="123">
        <v>0.002380234949402945</v>
      </c>
      <c r="E860" s="123">
        <v>2.4528812041451054</v>
      </c>
      <c r="F860" s="84" t="s">
        <v>2165</v>
      </c>
      <c r="G860" s="84" t="b">
        <v>0</v>
      </c>
      <c r="H860" s="84" t="b">
        <v>0</v>
      </c>
      <c r="I860" s="84" t="b">
        <v>0</v>
      </c>
      <c r="J860" s="84" t="b">
        <v>0</v>
      </c>
      <c r="K860" s="84" t="b">
        <v>0</v>
      </c>
      <c r="L860" s="84" t="b">
        <v>0</v>
      </c>
    </row>
    <row r="861" spans="1:12" ht="15">
      <c r="A861" s="84" t="s">
        <v>2616</v>
      </c>
      <c r="B861" s="84" t="s">
        <v>2559</v>
      </c>
      <c r="C861" s="84">
        <v>3</v>
      </c>
      <c r="D861" s="123">
        <v>0.002380234949402945</v>
      </c>
      <c r="E861" s="123">
        <v>2.2979792441593623</v>
      </c>
      <c r="F861" s="84" t="s">
        <v>2165</v>
      </c>
      <c r="G861" s="84" t="b">
        <v>0</v>
      </c>
      <c r="H861" s="84" t="b">
        <v>0</v>
      </c>
      <c r="I861" s="84" t="b">
        <v>0</v>
      </c>
      <c r="J861" s="84" t="b">
        <v>0</v>
      </c>
      <c r="K861" s="84" t="b">
        <v>0</v>
      </c>
      <c r="L861" s="84" t="b">
        <v>0</v>
      </c>
    </row>
    <row r="862" spans="1:12" ht="15">
      <c r="A862" s="84" t="s">
        <v>2253</v>
      </c>
      <c r="B862" s="84" t="s">
        <v>2268</v>
      </c>
      <c r="C862" s="84">
        <v>3</v>
      </c>
      <c r="D862" s="123">
        <v>0.002380234949402945</v>
      </c>
      <c r="E862" s="123">
        <v>1.9425915861727885</v>
      </c>
      <c r="F862" s="84" t="s">
        <v>2165</v>
      </c>
      <c r="G862" s="84" t="b">
        <v>0</v>
      </c>
      <c r="H862" s="84" t="b">
        <v>0</v>
      </c>
      <c r="I862" s="84" t="b">
        <v>0</v>
      </c>
      <c r="J862" s="84" t="b">
        <v>0</v>
      </c>
      <c r="K862" s="84" t="b">
        <v>0</v>
      </c>
      <c r="L862" s="84" t="b">
        <v>0</v>
      </c>
    </row>
    <row r="863" spans="1:12" ht="15">
      <c r="A863" s="84" t="s">
        <v>2268</v>
      </c>
      <c r="B863" s="84" t="s">
        <v>2269</v>
      </c>
      <c r="C863" s="84">
        <v>3</v>
      </c>
      <c r="D863" s="123">
        <v>0.002380234949402945</v>
      </c>
      <c r="E863" s="123">
        <v>2.6959192528313998</v>
      </c>
      <c r="F863" s="84" t="s">
        <v>2165</v>
      </c>
      <c r="G863" s="84" t="b">
        <v>0</v>
      </c>
      <c r="H863" s="84" t="b">
        <v>0</v>
      </c>
      <c r="I863" s="84" t="b">
        <v>0</v>
      </c>
      <c r="J863" s="84" t="b">
        <v>0</v>
      </c>
      <c r="K863" s="84" t="b">
        <v>0</v>
      </c>
      <c r="L863" s="84" t="b">
        <v>0</v>
      </c>
    </row>
    <row r="864" spans="1:12" ht="15">
      <c r="A864" s="84" t="s">
        <v>2269</v>
      </c>
      <c r="B864" s="84" t="s">
        <v>2270</v>
      </c>
      <c r="C864" s="84">
        <v>3</v>
      </c>
      <c r="D864" s="123">
        <v>0.002380234949402945</v>
      </c>
      <c r="E864" s="123">
        <v>2.3437367347200375</v>
      </c>
      <c r="F864" s="84" t="s">
        <v>2165</v>
      </c>
      <c r="G864" s="84" t="b">
        <v>0</v>
      </c>
      <c r="H864" s="84" t="b">
        <v>0</v>
      </c>
      <c r="I864" s="84" t="b">
        <v>0</v>
      </c>
      <c r="J864" s="84" t="b">
        <v>0</v>
      </c>
      <c r="K864" s="84" t="b">
        <v>0</v>
      </c>
      <c r="L864" s="84" t="b">
        <v>0</v>
      </c>
    </row>
    <row r="865" spans="1:12" ht="15">
      <c r="A865" s="84" t="s">
        <v>2270</v>
      </c>
      <c r="B865" s="84" t="s">
        <v>2271</v>
      </c>
      <c r="C865" s="84">
        <v>3</v>
      </c>
      <c r="D865" s="123">
        <v>0.002380234949402945</v>
      </c>
      <c r="E865" s="123">
        <v>2.3437367347200375</v>
      </c>
      <c r="F865" s="84" t="s">
        <v>2165</v>
      </c>
      <c r="G865" s="84" t="b">
        <v>0</v>
      </c>
      <c r="H865" s="84" t="b">
        <v>0</v>
      </c>
      <c r="I865" s="84" t="b">
        <v>0</v>
      </c>
      <c r="J865" s="84" t="b">
        <v>0</v>
      </c>
      <c r="K865" s="84" t="b">
        <v>0</v>
      </c>
      <c r="L865" s="84" t="b">
        <v>0</v>
      </c>
    </row>
    <row r="866" spans="1:12" ht="15">
      <c r="A866" s="84" t="s">
        <v>2271</v>
      </c>
      <c r="B866" s="84" t="s">
        <v>2267</v>
      </c>
      <c r="C866" s="84">
        <v>3</v>
      </c>
      <c r="D866" s="123">
        <v>0.002380234949402945</v>
      </c>
      <c r="E866" s="123">
        <v>2.2187979981117376</v>
      </c>
      <c r="F866" s="84" t="s">
        <v>2165</v>
      </c>
      <c r="G866" s="84" t="b">
        <v>0</v>
      </c>
      <c r="H866" s="84" t="b">
        <v>0</v>
      </c>
      <c r="I866" s="84" t="b">
        <v>0</v>
      </c>
      <c r="J866" s="84" t="b">
        <v>0</v>
      </c>
      <c r="K866" s="84" t="b">
        <v>0</v>
      </c>
      <c r="L866" s="84" t="b">
        <v>0</v>
      </c>
    </row>
    <row r="867" spans="1:12" ht="15">
      <c r="A867" s="84" t="s">
        <v>2275</v>
      </c>
      <c r="B867" s="84" t="s">
        <v>2280</v>
      </c>
      <c r="C867" s="84">
        <v>2</v>
      </c>
      <c r="D867" s="123">
        <v>0.001751857281847213</v>
      </c>
      <c r="E867" s="123">
        <v>1.9000392354873248</v>
      </c>
      <c r="F867" s="84" t="s">
        <v>2165</v>
      </c>
      <c r="G867" s="84" t="b">
        <v>0</v>
      </c>
      <c r="H867" s="84" t="b">
        <v>0</v>
      </c>
      <c r="I867" s="84" t="b">
        <v>0</v>
      </c>
      <c r="J867" s="84" t="b">
        <v>0</v>
      </c>
      <c r="K867" s="84" t="b">
        <v>0</v>
      </c>
      <c r="L867" s="84" t="b">
        <v>0</v>
      </c>
    </row>
    <row r="868" spans="1:12" ht="15">
      <c r="A868" s="84" t="s">
        <v>2280</v>
      </c>
      <c r="B868" s="84" t="s">
        <v>2275</v>
      </c>
      <c r="C868" s="84">
        <v>2</v>
      </c>
      <c r="D868" s="123">
        <v>0.001751857281847213</v>
      </c>
      <c r="E868" s="123">
        <v>1.9000392354873248</v>
      </c>
      <c r="F868" s="84" t="s">
        <v>2165</v>
      </c>
      <c r="G868" s="84" t="b">
        <v>0</v>
      </c>
      <c r="H868" s="84" t="b">
        <v>0</v>
      </c>
      <c r="I868" s="84" t="b">
        <v>0</v>
      </c>
      <c r="J868" s="84" t="b">
        <v>0</v>
      </c>
      <c r="K868" s="84" t="b">
        <v>0</v>
      </c>
      <c r="L868" s="84" t="b">
        <v>0</v>
      </c>
    </row>
    <row r="869" spans="1:12" ht="15">
      <c r="A869" s="84" t="s">
        <v>2275</v>
      </c>
      <c r="B869" s="84" t="s">
        <v>2281</v>
      </c>
      <c r="C869" s="84">
        <v>2</v>
      </c>
      <c r="D869" s="123">
        <v>0.001751857281847213</v>
      </c>
      <c r="E869" s="123">
        <v>2.2979792441593623</v>
      </c>
      <c r="F869" s="84" t="s">
        <v>2165</v>
      </c>
      <c r="G869" s="84" t="b">
        <v>0</v>
      </c>
      <c r="H869" s="84" t="b">
        <v>0</v>
      </c>
      <c r="I869" s="84" t="b">
        <v>0</v>
      </c>
      <c r="J869" s="84" t="b">
        <v>0</v>
      </c>
      <c r="K869" s="84" t="b">
        <v>0</v>
      </c>
      <c r="L869" s="84" t="b">
        <v>0</v>
      </c>
    </row>
    <row r="870" spans="1:12" ht="15">
      <c r="A870" s="84" t="s">
        <v>2281</v>
      </c>
      <c r="B870" s="84" t="s">
        <v>2581</v>
      </c>
      <c r="C870" s="84">
        <v>2</v>
      </c>
      <c r="D870" s="123">
        <v>0.001751857281847213</v>
      </c>
      <c r="E870" s="123">
        <v>2.4528812041451054</v>
      </c>
      <c r="F870" s="84" t="s">
        <v>2165</v>
      </c>
      <c r="G870" s="84" t="b">
        <v>0</v>
      </c>
      <c r="H870" s="84" t="b">
        <v>0</v>
      </c>
      <c r="I870" s="84" t="b">
        <v>0</v>
      </c>
      <c r="J870" s="84" t="b">
        <v>0</v>
      </c>
      <c r="K870" s="84" t="b">
        <v>0</v>
      </c>
      <c r="L870" s="84" t="b">
        <v>0</v>
      </c>
    </row>
    <row r="871" spans="1:12" ht="15">
      <c r="A871" s="84" t="s">
        <v>2581</v>
      </c>
      <c r="B871" s="84" t="s">
        <v>2605</v>
      </c>
      <c r="C871" s="84">
        <v>2</v>
      </c>
      <c r="D871" s="123">
        <v>0.001751857281847213</v>
      </c>
      <c r="E871" s="123">
        <v>2.2767899450894244</v>
      </c>
      <c r="F871" s="84" t="s">
        <v>2165</v>
      </c>
      <c r="G871" s="84" t="b">
        <v>0</v>
      </c>
      <c r="H871" s="84" t="b">
        <v>0</v>
      </c>
      <c r="I871" s="84" t="b">
        <v>0</v>
      </c>
      <c r="J871" s="84" t="b">
        <v>0</v>
      </c>
      <c r="K871" s="84" t="b">
        <v>0</v>
      </c>
      <c r="L871" s="84" t="b">
        <v>0</v>
      </c>
    </row>
    <row r="872" spans="1:12" ht="15">
      <c r="A872" s="84" t="s">
        <v>2606</v>
      </c>
      <c r="B872" s="84" t="s">
        <v>2258</v>
      </c>
      <c r="C872" s="84">
        <v>2</v>
      </c>
      <c r="D872" s="123">
        <v>0.001751857281847213</v>
      </c>
      <c r="E872" s="123">
        <v>1.7996686903697618</v>
      </c>
      <c r="F872" s="84" t="s">
        <v>2165</v>
      </c>
      <c r="G872" s="84" t="b">
        <v>0</v>
      </c>
      <c r="H872" s="84" t="b">
        <v>0</v>
      </c>
      <c r="I872" s="84" t="b">
        <v>0</v>
      </c>
      <c r="J872" s="84" t="b">
        <v>0</v>
      </c>
      <c r="K872" s="84" t="b">
        <v>0</v>
      </c>
      <c r="L872" s="84" t="b">
        <v>0</v>
      </c>
    </row>
    <row r="873" spans="1:12" ht="15">
      <c r="A873" s="84" t="s">
        <v>2573</v>
      </c>
      <c r="B873" s="84" t="s">
        <v>2571</v>
      </c>
      <c r="C873" s="84">
        <v>2</v>
      </c>
      <c r="D873" s="123">
        <v>0.001751857281847213</v>
      </c>
      <c r="E873" s="123">
        <v>2.2187979981117376</v>
      </c>
      <c r="F873" s="84" t="s">
        <v>2165</v>
      </c>
      <c r="G873" s="84" t="b">
        <v>0</v>
      </c>
      <c r="H873" s="84" t="b">
        <v>0</v>
      </c>
      <c r="I873" s="84" t="b">
        <v>0</v>
      </c>
      <c r="J873" s="84" t="b">
        <v>0</v>
      </c>
      <c r="K873" s="84" t="b">
        <v>0</v>
      </c>
      <c r="L873" s="84" t="b">
        <v>0</v>
      </c>
    </row>
    <row r="874" spans="1:12" ht="15">
      <c r="A874" s="84" t="s">
        <v>2250</v>
      </c>
      <c r="B874" s="84" t="s">
        <v>2819</v>
      </c>
      <c r="C874" s="84">
        <v>2</v>
      </c>
      <c r="D874" s="123">
        <v>0.001751857281847213</v>
      </c>
      <c r="E874" s="123">
        <v>1.590409068061426</v>
      </c>
      <c r="F874" s="84" t="s">
        <v>2165</v>
      </c>
      <c r="G874" s="84" t="b">
        <v>0</v>
      </c>
      <c r="H874" s="84" t="b">
        <v>0</v>
      </c>
      <c r="I874" s="84" t="b">
        <v>0</v>
      </c>
      <c r="J874" s="84" t="b">
        <v>0</v>
      </c>
      <c r="K874" s="84" t="b">
        <v>0</v>
      </c>
      <c r="L874" s="84" t="b">
        <v>0</v>
      </c>
    </row>
    <row r="875" spans="1:12" ht="15">
      <c r="A875" s="84" t="s">
        <v>2819</v>
      </c>
      <c r="B875" s="84" t="s">
        <v>2600</v>
      </c>
      <c r="C875" s="84">
        <v>2</v>
      </c>
      <c r="D875" s="123">
        <v>0.001751857281847213</v>
      </c>
      <c r="E875" s="123">
        <v>2.3948892571674185</v>
      </c>
      <c r="F875" s="84" t="s">
        <v>2165</v>
      </c>
      <c r="G875" s="84" t="b">
        <v>0</v>
      </c>
      <c r="H875" s="84" t="b">
        <v>0</v>
      </c>
      <c r="I875" s="84" t="b">
        <v>0</v>
      </c>
      <c r="J875" s="84" t="b">
        <v>0</v>
      </c>
      <c r="K875" s="84" t="b">
        <v>0</v>
      </c>
      <c r="L875" s="84" t="b">
        <v>0</v>
      </c>
    </row>
    <row r="876" spans="1:12" ht="15">
      <c r="A876" s="84" t="s">
        <v>2600</v>
      </c>
      <c r="B876" s="84" t="s">
        <v>2820</v>
      </c>
      <c r="C876" s="84">
        <v>2</v>
      </c>
      <c r="D876" s="123">
        <v>0.001751857281847213</v>
      </c>
      <c r="E876" s="123">
        <v>2.3948892571674185</v>
      </c>
      <c r="F876" s="84" t="s">
        <v>2165</v>
      </c>
      <c r="G876" s="84" t="b">
        <v>0</v>
      </c>
      <c r="H876" s="84" t="b">
        <v>0</v>
      </c>
      <c r="I876" s="84" t="b">
        <v>0</v>
      </c>
      <c r="J876" s="84" t="b">
        <v>0</v>
      </c>
      <c r="K876" s="84" t="b">
        <v>0</v>
      </c>
      <c r="L876" s="84" t="b">
        <v>0</v>
      </c>
    </row>
    <row r="877" spans="1:12" ht="15">
      <c r="A877" s="84" t="s">
        <v>2820</v>
      </c>
      <c r="B877" s="84" t="s">
        <v>2821</v>
      </c>
      <c r="C877" s="84">
        <v>2</v>
      </c>
      <c r="D877" s="123">
        <v>0.001751857281847213</v>
      </c>
      <c r="E877" s="123">
        <v>2.996949248495381</v>
      </c>
      <c r="F877" s="84" t="s">
        <v>2165</v>
      </c>
      <c r="G877" s="84" t="b">
        <v>0</v>
      </c>
      <c r="H877" s="84" t="b">
        <v>0</v>
      </c>
      <c r="I877" s="84" t="b">
        <v>0</v>
      </c>
      <c r="J877" s="84" t="b">
        <v>0</v>
      </c>
      <c r="K877" s="84" t="b">
        <v>0</v>
      </c>
      <c r="L877" s="84" t="b">
        <v>0</v>
      </c>
    </row>
    <row r="878" spans="1:12" ht="15">
      <c r="A878" s="84" t="s">
        <v>2821</v>
      </c>
      <c r="B878" s="84" t="s">
        <v>2694</v>
      </c>
      <c r="C878" s="84">
        <v>2</v>
      </c>
      <c r="D878" s="123">
        <v>0.001751857281847213</v>
      </c>
      <c r="E878" s="123">
        <v>2.6959192528313998</v>
      </c>
      <c r="F878" s="84" t="s">
        <v>2165</v>
      </c>
      <c r="G878" s="84" t="b">
        <v>0</v>
      </c>
      <c r="H878" s="84" t="b">
        <v>0</v>
      </c>
      <c r="I878" s="84" t="b">
        <v>0</v>
      </c>
      <c r="J878" s="84" t="b">
        <v>0</v>
      </c>
      <c r="K878" s="84" t="b">
        <v>0</v>
      </c>
      <c r="L878" s="84" t="b">
        <v>0</v>
      </c>
    </row>
    <row r="879" spans="1:12" ht="15">
      <c r="A879" s="84" t="s">
        <v>2694</v>
      </c>
      <c r="B879" s="84" t="s">
        <v>2822</v>
      </c>
      <c r="C879" s="84">
        <v>2</v>
      </c>
      <c r="D879" s="123">
        <v>0.001751857281847213</v>
      </c>
      <c r="E879" s="123">
        <v>2.6959192528313998</v>
      </c>
      <c r="F879" s="84" t="s">
        <v>2165</v>
      </c>
      <c r="G879" s="84" t="b">
        <v>0</v>
      </c>
      <c r="H879" s="84" t="b">
        <v>0</v>
      </c>
      <c r="I879" s="84" t="b">
        <v>0</v>
      </c>
      <c r="J879" s="84" t="b">
        <v>0</v>
      </c>
      <c r="K879" s="84" t="b">
        <v>0</v>
      </c>
      <c r="L879" s="84" t="b">
        <v>0</v>
      </c>
    </row>
    <row r="880" spans="1:12" ht="15">
      <c r="A880" s="84" t="s">
        <v>2822</v>
      </c>
      <c r="B880" s="84" t="s">
        <v>2650</v>
      </c>
      <c r="C880" s="84">
        <v>2</v>
      </c>
      <c r="D880" s="123">
        <v>0.001751857281847213</v>
      </c>
      <c r="E880" s="123">
        <v>2.5990092398233435</v>
      </c>
      <c r="F880" s="84" t="s">
        <v>2165</v>
      </c>
      <c r="G880" s="84" t="b">
        <v>0</v>
      </c>
      <c r="H880" s="84" t="b">
        <v>0</v>
      </c>
      <c r="I880" s="84" t="b">
        <v>0</v>
      </c>
      <c r="J880" s="84" t="b">
        <v>0</v>
      </c>
      <c r="K880" s="84" t="b">
        <v>0</v>
      </c>
      <c r="L880" s="84" t="b">
        <v>0</v>
      </c>
    </row>
    <row r="881" spans="1:12" ht="15">
      <c r="A881" s="84" t="s">
        <v>2650</v>
      </c>
      <c r="B881" s="84" t="s">
        <v>2823</v>
      </c>
      <c r="C881" s="84">
        <v>2</v>
      </c>
      <c r="D881" s="123">
        <v>0.001751857281847213</v>
      </c>
      <c r="E881" s="123">
        <v>2.5990092398233435</v>
      </c>
      <c r="F881" s="84" t="s">
        <v>2165</v>
      </c>
      <c r="G881" s="84" t="b">
        <v>0</v>
      </c>
      <c r="H881" s="84" t="b">
        <v>0</v>
      </c>
      <c r="I881" s="84" t="b">
        <v>0</v>
      </c>
      <c r="J881" s="84" t="b">
        <v>0</v>
      </c>
      <c r="K881" s="84" t="b">
        <v>0</v>
      </c>
      <c r="L881" s="84" t="b">
        <v>0</v>
      </c>
    </row>
    <row r="882" spans="1:12" ht="15">
      <c r="A882" s="84" t="s">
        <v>2823</v>
      </c>
      <c r="B882" s="84" t="s">
        <v>2824</v>
      </c>
      <c r="C882" s="84">
        <v>2</v>
      </c>
      <c r="D882" s="123">
        <v>0.001751857281847213</v>
      </c>
      <c r="E882" s="123">
        <v>2.996949248495381</v>
      </c>
      <c r="F882" s="84" t="s">
        <v>2165</v>
      </c>
      <c r="G882" s="84" t="b">
        <v>0</v>
      </c>
      <c r="H882" s="84" t="b">
        <v>0</v>
      </c>
      <c r="I882" s="84" t="b">
        <v>0</v>
      </c>
      <c r="J882" s="84" t="b">
        <v>0</v>
      </c>
      <c r="K882" s="84" t="b">
        <v>0</v>
      </c>
      <c r="L882" s="84" t="b">
        <v>0</v>
      </c>
    </row>
    <row r="883" spans="1:12" ht="15">
      <c r="A883" s="84" t="s">
        <v>2252</v>
      </c>
      <c r="B883" s="84" t="s">
        <v>2898</v>
      </c>
      <c r="C883" s="84">
        <v>2</v>
      </c>
      <c r="D883" s="123">
        <v>0.001751857281847213</v>
      </c>
      <c r="E883" s="123">
        <v>1.674729953761462</v>
      </c>
      <c r="F883" s="84" t="s">
        <v>2165</v>
      </c>
      <c r="G883" s="84" t="b">
        <v>0</v>
      </c>
      <c r="H883" s="84" t="b">
        <v>0</v>
      </c>
      <c r="I883" s="84" t="b">
        <v>0</v>
      </c>
      <c r="J883" s="84" t="b">
        <v>0</v>
      </c>
      <c r="K883" s="84" t="b">
        <v>0</v>
      </c>
      <c r="L883" s="84" t="b">
        <v>0</v>
      </c>
    </row>
    <row r="884" spans="1:12" ht="15">
      <c r="A884" s="84" t="s">
        <v>2898</v>
      </c>
      <c r="B884" s="84" t="s">
        <v>2899</v>
      </c>
      <c r="C884" s="84">
        <v>2</v>
      </c>
      <c r="D884" s="123">
        <v>0.001751857281847213</v>
      </c>
      <c r="E884" s="123">
        <v>2.996949248495381</v>
      </c>
      <c r="F884" s="84" t="s">
        <v>2165</v>
      </c>
      <c r="G884" s="84" t="b">
        <v>0</v>
      </c>
      <c r="H884" s="84" t="b">
        <v>0</v>
      </c>
      <c r="I884" s="84" t="b">
        <v>0</v>
      </c>
      <c r="J884" s="84" t="b">
        <v>0</v>
      </c>
      <c r="K884" s="84" t="b">
        <v>0</v>
      </c>
      <c r="L884" s="84" t="b">
        <v>0</v>
      </c>
    </row>
    <row r="885" spans="1:12" ht="15">
      <c r="A885" s="84" t="s">
        <v>2899</v>
      </c>
      <c r="B885" s="84" t="s">
        <v>2703</v>
      </c>
      <c r="C885" s="84">
        <v>2</v>
      </c>
      <c r="D885" s="123">
        <v>0.001751857281847213</v>
      </c>
      <c r="E885" s="123">
        <v>2.6959192528313998</v>
      </c>
      <c r="F885" s="84" t="s">
        <v>2165</v>
      </c>
      <c r="G885" s="84" t="b">
        <v>0</v>
      </c>
      <c r="H885" s="84" t="b">
        <v>0</v>
      </c>
      <c r="I885" s="84" t="b">
        <v>0</v>
      </c>
      <c r="J885" s="84" t="b">
        <v>0</v>
      </c>
      <c r="K885" s="84" t="b">
        <v>0</v>
      </c>
      <c r="L885" s="84" t="b">
        <v>0</v>
      </c>
    </row>
    <row r="886" spans="1:12" ht="15">
      <c r="A886" s="84" t="s">
        <v>2703</v>
      </c>
      <c r="B886" s="84" t="s">
        <v>2900</v>
      </c>
      <c r="C886" s="84">
        <v>2</v>
      </c>
      <c r="D886" s="123">
        <v>0.001751857281847213</v>
      </c>
      <c r="E886" s="123">
        <v>2.6959192528313998</v>
      </c>
      <c r="F886" s="84" t="s">
        <v>2165</v>
      </c>
      <c r="G886" s="84" t="b">
        <v>0</v>
      </c>
      <c r="H886" s="84" t="b">
        <v>0</v>
      </c>
      <c r="I886" s="84" t="b">
        <v>0</v>
      </c>
      <c r="J886" s="84" t="b">
        <v>0</v>
      </c>
      <c r="K886" s="84" t="b">
        <v>0</v>
      </c>
      <c r="L886" s="84" t="b">
        <v>0</v>
      </c>
    </row>
    <row r="887" spans="1:12" ht="15">
      <c r="A887" s="84" t="s">
        <v>2900</v>
      </c>
      <c r="B887" s="84" t="s">
        <v>2581</v>
      </c>
      <c r="C887" s="84">
        <v>2</v>
      </c>
      <c r="D887" s="123">
        <v>0.001751857281847213</v>
      </c>
      <c r="E887" s="123">
        <v>2.4528812041451054</v>
      </c>
      <c r="F887" s="84" t="s">
        <v>2165</v>
      </c>
      <c r="G887" s="84" t="b">
        <v>0</v>
      </c>
      <c r="H887" s="84" t="b">
        <v>0</v>
      </c>
      <c r="I887" s="84" t="b">
        <v>0</v>
      </c>
      <c r="J887" s="84" t="b">
        <v>0</v>
      </c>
      <c r="K887" s="84" t="b">
        <v>0</v>
      </c>
      <c r="L887" s="84" t="b">
        <v>0</v>
      </c>
    </row>
    <row r="888" spans="1:12" ht="15">
      <c r="A888" s="84" t="s">
        <v>2852</v>
      </c>
      <c r="B888" s="84" t="s">
        <v>2853</v>
      </c>
      <c r="C888" s="84">
        <v>2</v>
      </c>
      <c r="D888" s="123">
        <v>0.001751857281847213</v>
      </c>
      <c r="E888" s="123">
        <v>2.996949248495381</v>
      </c>
      <c r="F888" s="84" t="s">
        <v>2165</v>
      </c>
      <c r="G888" s="84" t="b">
        <v>0</v>
      </c>
      <c r="H888" s="84" t="b">
        <v>0</v>
      </c>
      <c r="I888" s="84" t="b">
        <v>0</v>
      </c>
      <c r="J888" s="84" t="b">
        <v>0</v>
      </c>
      <c r="K888" s="84" t="b">
        <v>0</v>
      </c>
      <c r="L888" s="84" t="b">
        <v>0</v>
      </c>
    </row>
    <row r="889" spans="1:12" ht="15">
      <c r="A889" s="84" t="s">
        <v>2853</v>
      </c>
      <c r="B889" s="84" t="s">
        <v>2854</v>
      </c>
      <c r="C889" s="84">
        <v>2</v>
      </c>
      <c r="D889" s="123">
        <v>0.001751857281847213</v>
      </c>
      <c r="E889" s="123">
        <v>2.996949248495381</v>
      </c>
      <c r="F889" s="84" t="s">
        <v>2165</v>
      </c>
      <c r="G889" s="84" t="b">
        <v>0</v>
      </c>
      <c r="H889" s="84" t="b">
        <v>0</v>
      </c>
      <c r="I889" s="84" t="b">
        <v>0</v>
      </c>
      <c r="J889" s="84" t="b">
        <v>0</v>
      </c>
      <c r="K889" s="84" t="b">
        <v>0</v>
      </c>
      <c r="L889" s="84" t="b">
        <v>0</v>
      </c>
    </row>
    <row r="890" spans="1:12" ht="15">
      <c r="A890" s="84" t="s">
        <v>2854</v>
      </c>
      <c r="B890" s="84" t="s">
        <v>2855</v>
      </c>
      <c r="C890" s="84">
        <v>2</v>
      </c>
      <c r="D890" s="123">
        <v>0.001751857281847213</v>
      </c>
      <c r="E890" s="123">
        <v>2.996949248495381</v>
      </c>
      <c r="F890" s="84" t="s">
        <v>2165</v>
      </c>
      <c r="G890" s="84" t="b">
        <v>0</v>
      </c>
      <c r="H890" s="84" t="b">
        <v>0</v>
      </c>
      <c r="I890" s="84" t="b">
        <v>0</v>
      </c>
      <c r="J890" s="84" t="b">
        <v>0</v>
      </c>
      <c r="K890" s="84" t="b">
        <v>0</v>
      </c>
      <c r="L890" s="84" t="b">
        <v>0</v>
      </c>
    </row>
    <row r="891" spans="1:12" ht="15">
      <c r="A891" s="84" t="s">
        <v>2855</v>
      </c>
      <c r="B891" s="84" t="s">
        <v>2559</v>
      </c>
      <c r="C891" s="84">
        <v>2</v>
      </c>
      <c r="D891" s="123">
        <v>0.001751857281847213</v>
      </c>
      <c r="E891" s="123">
        <v>2.2979792441593623</v>
      </c>
      <c r="F891" s="84" t="s">
        <v>2165</v>
      </c>
      <c r="G891" s="84" t="b">
        <v>0</v>
      </c>
      <c r="H891" s="84" t="b">
        <v>0</v>
      </c>
      <c r="I891" s="84" t="b">
        <v>0</v>
      </c>
      <c r="J891" s="84" t="b">
        <v>0</v>
      </c>
      <c r="K891" s="84" t="b">
        <v>0</v>
      </c>
      <c r="L891" s="84" t="b">
        <v>0</v>
      </c>
    </row>
    <row r="892" spans="1:12" ht="15">
      <c r="A892" s="84" t="s">
        <v>2559</v>
      </c>
      <c r="B892" s="84" t="s">
        <v>2252</v>
      </c>
      <c r="C892" s="84">
        <v>2</v>
      </c>
      <c r="D892" s="123">
        <v>0.001751857281847213</v>
      </c>
      <c r="E892" s="123">
        <v>1.1204427442295002</v>
      </c>
      <c r="F892" s="84" t="s">
        <v>2165</v>
      </c>
      <c r="G892" s="84" t="b">
        <v>0</v>
      </c>
      <c r="H892" s="84" t="b">
        <v>0</v>
      </c>
      <c r="I892" s="84" t="b">
        <v>0</v>
      </c>
      <c r="J892" s="84" t="b">
        <v>0</v>
      </c>
      <c r="K892" s="84" t="b">
        <v>0</v>
      </c>
      <c r="L892" s="84" t="b">
        <v>0</v>
      </c>
    </row>
    <row r="893" spans="1:12" ht="15">
      <c r="A893" s="84" t="s">
        <v>2252</v>
      </c>
      <c r="B893" s="84" t="s">
        <v>2262</v>
      </c>
      <c r="C893" s="84">
        <v>2</v>
      </c>
      <c r="D893" s="123">
        <v>0.001751857281847213</v>
      </c>
      <c r="E893" s="123">
        <v>0.8965787033778183</v>
      </c>
      <c r="F893" s="84" t="s">
        <v>2165</v>
      </c>
      <c r="G893" s="84" t="b">
        <v>0</v>
      </c>
      <c r="H893" s="84" t="b">
        <v>0</v>
      </c>
      <c r="I893" s="84" t="b">
        <v>0</v>
      </c>
      <c r="J893" s="84" t="b">
        <v>0</v>
      </c>
      <c r="K893" s="84" t="b">
        <v>0</v>
      </c>
      <c r="L893" s="84" t="b">
        <v>0</v>
      </c>
    </row>
    <row r="894" spans="1:12" ht="15">
      <c r="A894" s="84" t="s">
        <v>2262</v>
      </c>
      <c r="B894" s="84" t="s">
        <v>2856</v>
      </c>
      <c r="C894" s="84">
        <v>2</v>
      </c>
      <c r="D894" s="123">
        <v>0.001751857281847213</v>
      </c>
      <c r="E894" s="123">
        <v>2.2187979981117376</v>
      </c>
      <c r="F894" s="84" t="s">
        <v>2165</v>
      </c>
      <c r="G894" s="84" t="b">
        <v>0</v>
      </c>
      <c r="H894" s="84" t="b">
        <v>0</v>
      </c>
      <c r="I894" s="84" t="b">
        <v>0</v>
      </c>
      <c r="J894" s="84" t="b">
        <v>0</v>
      </c>
      <c r="K894" s="84" t="b">
        <v>0</v>
      </c>
      <c r="L894" s="84" t="b">
        <v>0</v>
      </c>
    </row>
    <row r="895" spans="1:12" ht="15">
      <c r="A895" s="84" t="s">
        <v>2856</v>
      </c>
      <c r="B895" s="84" t="s">
        <v>2664</v>
      </c>
      <c r="C895" s="84">
        <v>2</v>
      </c>
      <c r="D895" s="123">
        <v>0.001751857281847213</v>
      </c>
      <c r="E895" s="123">
        <v>2.6959192528313998</v>
      </c>
      <c r="F895" s="84" t="s">
        <v>2165</v>
      </c>
      <c r="G895" s="84" t="b">
        <v>0</v>
      </c>
      <c r="H895" s="84" t="b">
        <v>0</v>
      </c>
      <c r="I895" s="84" t="b">
        <v>0</v>
      </c>
      <c r="J895" s="84" t="b">
        <v>0</v>
      </c>
      <c r="K895" s="84" t="b">
        <v>0</v>
      </c>
      <c r="L895" s="84" t="b">
        <v>0</v>
      </c>
    </row>
    <row r="896" spans="1:12" ht="15">
      <c r="A896" s="84" t="s">
        <v>2664</v>
      </c>
      <c r="B896" s="84" t="s">
        <v>2857</v>
      </c>
      <c r="C896" s="84">
        <v>2</v>
      </c>
      <c r="D896" s="123">
        <v>0.001751857281847213</v>
      </c>
      <c r="E896" s="123">
        <v>2.6959192528313998</v>
      </c>
      <c r="F896" s="84" t="s">
        <v>2165</v>
      </c>
      <c r="G896" s="84" t="b">
        <v>0</v>
      </c>
      <c r="H896" s="84" t="b">
        <v>0</v>
      </c>
      <c r="I896" s="84" t="b">
        <v>0</v>
      </c>
      <c r="J896" s="84" t="b">
        <v>0</v>
      </c>
      <c r="K896" s="84" t="b">
        <v>0</v>
      </c>
      <c r="L896" s="84" t="b">
        <v>0</v>
      </c>
    </row>
    <row r="897" spans="1:12" ht="15">
      <c r="A897" s="84" t="s">
        <v>2857</v>
      </c>
      <c r="B897" s="84" t="s">
        <v>2694</v>
      </c>
      <c r="C897" s="84">
        <v>2</v>
      </c>
      <c r="D897" s="123">
        <v>0.001751857281847213</v>
      </c>
      <c r="E897" s="123">
        <v>2.6959192528313998</v>
      </c>
      <c r="F897" s="84" t="s">
        <v>2165</v>
      </c>
      <c r="G897" s="84" t="b">
        <v>0</v>
      </c>
      <c r="H897" s="84" t="b">
        <v>0</v>
      </c>
      <c r="I897" s="84" t="b">
        <v>0</v>
      </c>
      <c r="J897" s="84" t="b">
        <v>0</v>
      </c>
      <c r="K897" s="84" t="b">
        <v>0</v>
      </c>
      <c r="L897" s="84" t="b">
        <v>0</v>
      </c>
    </row>
    <row r="898" spans="1:12" ht="15">
      <c r="A898" s="84" t="s">
        <v>2694</v>
      </c>
      <c r="B898" s="84" t="s">
        <v>2700</v>
      </c>
      <c r="C898" s="84">
        <v>2</v>
      </c>
      <c r="D898" s="123">
        <v>0.001751857281847213</v>
      </c>
      <c r="E898" s="123">
        <v>2.3948892571674185</v>
      </c>
      <c r="F898" s="84" t="s">
        <v>2165</v>
      </c>
      <c r="G898" s="84" t="b">
        <v>0</v>
      </c>
      <c r="H898" s="84" t="b">
        <v>0</v>
      </c>
      <c r="I898" s="84" t="b">
        <v>0</v>
      </c>
      <c r="J898" s="84" t="b">
        <v>0</v>
      </c>
      <c r="K898" s="84" t="b">
        <v>0</v>
      </c>
      <c r="L898" s="84" t="b">
        <v>0</v>
      </c>
    </row>
    <row r="899" spans="1:12" ht="15">
      <c r="A899" s="84" t="s">
        <v>2700</v>
      </c>
      <c r="B899" s="84" t="s">
        <v>2858</v>
      </c>
      <c r="C899" s="84">
        <v>2</v>
      </c>
      <c r="D899" s="123">
        <v>0.001751857281847213</v>
      </c>
      <c r="E899" s="123">
        <v>2.6959192528313998</v>
      </c>
      <c r="F899" s="84" t="s">
        <v>2165</v>
      </c>
      <c r="G899" s="84" t="b">
        <v>0</v>
      </c>
      <c r="H899" s="84" t="b">
        <v>0</v>
      </c>
      <c r="I899" s="84" t="b">
        <v>0</v>
      </c>
      <c r="J899" s="84" t="b">
        <v>0</v>
      </c>
      <c r="K899" s="84" t="b">
        <v>0</v>
      </c>
      <c r="L899" s="84" t="b">
        <v>0</v>
      </c>
    </row>
    <row r="900" spans="1:12" ht="15">
      <c r="A900" s="84" t="s">
        <v>2858</v>
      </c>
      <c r="B900" s="84" t="s">
        <v>2701</v>
      </c>
      <c r="C900" s="84">
        <v>2</v>
      </c>
      <c r="D900" s="123">
        <v>0.001751857281847213</v>
      </c>
      <c r="E900" s="123">
        <v>2.6959192528313998</v>
      </c>
      <c r="F900" s="84" t="s">
        <v>2165</v>
      </c>
      <c r="G900" s="84" t="b">
        <v>0</v>
      </c>
      <c r="H900" s="84" t="b">
        <v>0</v>
      </c>
      <c r="I900" s="84" t="b">
        <v>0</v>
      </c>
      <c r="J900" s="84" t="b">
        <v>0</v>
      </c>
      <c r="K900" s="84" t="b">
        <v>0</v>
      </c>
      <c r="L900" s="84" t="b">
        <v>0</v>
      </c>
    </row>
    <row r="901" spans="1:12" ht="15">
      <c r="A901" s="84" t="s">
        <v>2558</v>
      </c>
      <c r="B901" s="84" t="s">
        <v>2859</v>
      </c>
      <c r="C901" s="84">
        <v>2</v>
      </c>
      <c r="D901" s="123">
        <v>0.001751857281847213</v>
      </c>
      <c r="E901" s="123">
        <v>2.0938592615034377</v>
      </c>
      <c r="F901" s="84" t="s">
        <v>2165</v>
      </c>
      <c r="G901" s="84" t="b">
        <v>0</v>
      </c>
      <c r="H901" s="84" t="b">
        <v>0</v>
      </c>
      <c r="I901" s="84" t="b">
        <v>0</v>
      </c>
      <c r="J901" s="84" t="b">
        <v>0</v>
      </c>
      <c r="K901" s="84" t="b">
        <v>0</v>
      </c>
      <c r="L901" s="84" t="b">
        <v>0</v>
      </c>
    </row>
    <row r="902" spans="1:12" ht="15">
      <c r="A902" s="84" t="s">
        <v>2859</v>
      </c>
      <c r="B902" s="84" t="s">
        <v>2609</v>
      </c>
      <c r="C902" s="84">
        <v>2</v>
      </c>
      <c r="D902" s="123">
        <v>0.001751857281847213</v>
      </c>
      <c r="E902" s="123">
        <v>2.4528812041451054</v>
      </c>
      <c r="F902" s="84" t="s">
        <v>2165</v>
      </c>
      <c r="G902" s="84" t="b">
        <v>0</v>
      </c>
      <c r="H902" s="84" t="b">
        <v>0</v>
      </c>
      <c r="I902" s="84" t="b">
        <v>0</v>
      </c>
      <c r="J902" s="84" t="b">
        <v>0</v>
      </c>
      <c r="K902" s="84" t="b">
        <v>0</v>
      </c>
      <c r="L902" s="84" t="b">
        <v>0</v>
      </c>
    </row>
    <row r="903" spans="1:12" ht="15">
      <c r="A903" s="84" t="s">
        <v>2609</v>
      </c>
      <c r="B903" s="84" t="s">
        <v>2860</v>
      </c>
      <c r="C903" s="84">
        <v>2</v>
      </c>
      <c r="D903" s="123">
        <v>0.001751857281847213</v>
      </c>
      <c r="E903" s="123">
        <v>2.3437367347200375</v>
      </c>
      <c r="F903" s="84" t="s">
        <v>2165</v>
      </c>
      <c r="G903" s="84" t="b">
        <v>0</v>
      </c>
      <c r="H903" s="84" t="b">
        <v>0</v>
      </c>
      <c r="I903" s="84" t="b">
        <v>0</v>
      </c>
      <c r="J903" s="84" t="b">
        <v>0</v>
      </c>
      <c r="K903" s="84" t="b">
        <v>0</v>
      </c>
      <c r="L903" s="84" t="b">
        <v>0</v>
      </c>
    </row>
    <row r="904" spans="1:12" ht="15">
      <c r="A904" s="84" t="s">
        <v>2860</v>
      </c>
      <c r="B904" s="84" t="s">
        <v>2257</v>
      </c>
      <c r="C904" s="84">
        <v>2</v>
      </c>
      <c r="D904" s="123">
        <v>0.001751857281847213</v>
      </c>
      <c r="E904" s="123">
        <v>1.9362514081417694</v>
      </c>
      <c r="F904" s="84" t="s">
        <v>2165</v>
      </c>
      <c r="G904" s="84" t="b">
        <v>0</v>
      </c>
      <c r="H904" s="84" t="b">
        <v>0</v>
      </c>
      <c r="I904" s="84" t="b">
        <v>0</v>
      </c>
      <c r="J904" s="84" t="b">
        <v>0</v>
      </c>
      <c r="K904" s="84" t="b">
        <v>0</v>
      </c>
      <c r="L904" s="84" t="b">
        <v>0</v>
      </c>
    </row>
    <row r="905" spans="1:12" ht="15">
      <c r="A905" s="84" t="s">
        <v>2698</v>
      </c>
      <c r="B905" s="84" t="s">
        <v>2593</v>
      </c>
      <c r="C905" s="84">
        <v>2</v>
      </c>
      <c r="D905" s="123">
        <v>0.001751857281847213</v>
      </c>
      <c r="E905" s="123">
        <v>2.2979792441593623</v>
      </c>
      <c r="F905" s="84" t="s">
        <v>2165</v>
      </c>
      <c r="G905" s="84" t="b">
        <v>0</v>
      </c>
      <c r="H905" s="84" t="b">
        <v>0</v>
      </c>
      <c r="I905" s="84" t="b">
        <v>0</v>
      </c>
      <c r="J905" s="84" t="b">
        <v>0</v>
      </c>
      <c r="K905" s="84" t="b">
        <v>0</v>
      </c>
      <c r="L905" s="84" t="b">
        <v>0</v>
      </c>
    </row>
    <row r="906" spans="1:12" ht="15">
      <c r="A906" s="84" t="s">
        <v>2593</v>
      </c>
      <c r="B906" s="84" t="s">
        <v>2897</v>
      </c>
      <c r="C906" s="84">
        <v>2</v>
      </c>
      <c r="D906" s="123">
        <v>0.001751857281847213</v>
      </c>
      <c r="E906" s="123">
        <v>2.2565865590011374</v>
      </c>
      <c r="F906" s="84" t="s">
        <v>2165</v>
      </c>
      <c r="G906" s="84" t="b">
        <v>0</v>
      </c>
      <c r="H906" s="84" t="b">
        <v>0</v>
      </c>
      <c r="I906" s="84" t="b">
        <v>0</v>
      </c>
      <c r="J906" s="84" t="b">
        <v>0</v>
      </c>
      <c r="K906" s="84" t="b">
        <v>0</v>
      </c>
      <c r="L906" s="84" t="b">
        <v>0</v>
      </c>
    </row>
    <row r="907" spans="1:12" ht="15">
      <c r="A907" s="84" t="s">
        <v>2897</v>
      </c>
      <c r="B907" s="84" t="s">
        <v>2700</v>
      </c>
      <c r="C907" s="84">
        <v>2</v>
      </c>
      <c r="D907" s="123">
        <v>0.001751857281847213</v>
      </c>
      <c r="E907" s="123">
        <v>2.6959192528313998</v>
      </c>
      <c r="F907" s="84" t="s">
        <v>2165</v>
      </c>
      <c r="G907" s="84" t="b">
        <v>0</v>
      </c>
      <c r="H907" s="84" t="b">
        <v>0</v>
      </c>
      <c r="I907" s="84" t="b">
        <v>0</v>
      </c>
      <c r="J907" s="84" t="b">
        <v>0</v>
      </c>
      <c r="K907" s="84" t="b">
        <v>0</v>
      </c>
      <c r="L907" s="84" t="b">
        <v>0</v>
      </c>
    </row>
    <row r="908" spans="1:12" ht="15">
      <c r="A908" s="84" t="s">
        <v>2700</v>
      </c>
      <c r="B908" s="84" t="s">
        <v>2701</v>
      </c>
      <c r="C908" s="84">
        <v>2</v>
      </c>
      <c r="D908" s="123">
        <v>0.001751857281847213</v>
      </c>
      <c r="E908" s="123">
        <v>2.3948892571674185</v>
      </c>
      <c r="F908" s="84" t="s">
        <v>2165</v>
      </c>
      <c r="G908" s="84" t="b">
        <v>0</v>
      </c>
      <c r="H908" s="84" t="b">
        <v>0</v>
      </c>
      <c r="I908" s="84" t="b">
        <v>0</v>
      </c>
      <c r="J908" s="84" t="b">
        <v>0</v>
      </c>
      <c r="K908" s="84" t="b">
        <v>0</v>
      </c>
      <c r="L908" s="84" t="b">
        <v>0</v>
      </c>
    </row>
    <row r="909" spans="1:12" ht="15">
      <c r="A909" s="84" t="s">
        <v>2593</v>
      </c>
      <c r="B909" s="84" t="s">
        <v>2583</v>
      </c>
      <c r="C909" s="84">
        <v>2</v>
      </c>
      <c r="D909" s="123">
        <v>0.001751857281847213</v>
      </c>
      <c r="E909" s="123">
        <v>1.8586465503290996</v>
      </c>
      <c r="F909" s="84" t="s">
        <v>2165</v>
      </c>
      <c r="G909" s="84" t="b">
        <v>0</v>
      </c>
      <c r="H909" s="84" t="b">
        <v>0</v>
      </c>
      <c r="I909" s="84" t="b">
        <v>0</v>
      </c>
      <c r="J909" s="84" t="b">
        <v>0</v>
      </c>
      <c r="K909" s="84" t="b">
        <v>0</v>
      </c>
      <c r="L909" s="84" t="b">
        <v>0</v>
      </c>
    </row>
    <row r="910" spans="1:12" ht="15">
      <c r="A910" s="84" t="s">
        <v>2583</v>
      </c>
      <c r="B910" s="84" t="s">
        <v>2894</v>
      </c>
      <c r="C910" s="84">
        <v>2</v>
      </c>
      <c r="D910" s="123">
        <v>0.001751857281847213</v>
      </c>
      <c r="E910" s="123">
        <v>2.519827993775719</v>
      </c>
      <c r="F910" s="84" t="s">
        <v>2165</v>
      </c>
      <c r="G910" s="84" t="b">
        <v>0</v>
      </c>
      <c r="H910" s="84" t="b">
        <v>0</v>
      </c>
      <c r="I910" s="84" t="b">
        <v>0</v>
      </c>
      <c r="J910" s="84" t="b">
        <v>0</v>
      </c>
      <c r="K910" s="84" t="b">
        <v>0</v>
      </c>
      <c r="L910" s="84" t="b">
        <v>0</v>
      </c>
    </row>
    <row r="911" spans="1:12" ht="15">
      <c r="A911" s="84" t="s">
        <v>2894</v>
      </c>
      <c r="B911" s="84" t="s">
        <v>2566</v>
      </c>
      <c r="C911" s="84">
        <v>2</v>
      </c>
      <c r="D911" s="123">
        <v>0.001751857281847213</v>
      </c>
      <c r="E911" s="123">
        <v>2.3437367347200375</v>
      </c>
      <c r="F911" s="84" t="s">
        <v>2165</v>
      </c>
      <c r="G911" s="84" t="b">
        <v>0</v>
      </c>
      <c r="H911" s="84" t="b">
        <v>0</v>
      </c>
      <c r="I911" s="84" t="b">
        <v>0</v>
      </c>
      <c r="J911" s="84" t="b">
        <v>0</v>
      </c>
      <c r="K911" s="84" t="b">
        <v>0</v>
      </c>
      <c r="L911" s="84" t="b">
        <v>0</v>
      </c>
    </row>
    <row r="912" spans="1:12" ht="15">
      <c r="A912" s="84" t="s">
        <v>2566</v>
      </c>
      <c r="B912" s="84" t="s">
        <v>2895</v>
      </c>
      <c r="C912" s="84">
        <v>2</v>
      </c>
      <c r="D912" s="123">
        <v>0.001751857281847213</v>
      </c>
      <c r="E912" s="123">
        <v>2.3437367347200375</v>
      </c>
      <c r="F912" s="84" t="s">
        <v>2165</v>
      </c>
      <c r="G912" s="84" t="b">
        <v>0</v>
      </c>
      <c r="H912" s="84" t="b">
        <v>0</v>
      </c>
      <c r="I912" s="84" t="b">
        <v>0</v>
      </c>
      <c r="J912" s="84" t="b">
        <v>0</v>
      </c>
      <c r="K912" s="84" t="b">
        <v>0</v>
      </c>
      <c r="L912" s="84" t="b">
        <v>0</v>
      </c>
    </row>
    <row r="913" spans="1:12" ht="15">
      <c r="A913" s="84" t="s">
        <v>2895</v>
      </c>
      <c r="B913" s="84" t="s">
        <v>2896</v>
      </c>
      <c r="C913" s="84">
        <v>2</v>
      </c>
      <c r="D913" s="123">
        <v>0.001751857281847213</v>
      </c>
      <c r="E913" s="123">
        <v>2.996949248495381</v>
      </c>
      <c r="F913" s="84" t="s">
        <v>2165</v>
      </c>
      <c r="G913" s="84" t="b">
        <v>0</v>
      </c>
      <c r="H913" s="84" t="b">
        <v>0</v>
      </c>
      <c r="I913" s="84" t="b">
        <v>0</v>
      </c>
      <c r="J913" s="84" t="b">
        <v>0</v>
      </c>
      <c r="K913" s="84" t="b">
        <v>0</v>
      </c>
      <c r="L913" s="84" t="b">
        <v>0</v>
      </c>
    </row>
    <row r="914" spans="1:12" ht="15">
      <c r="A914" s="84" t="s">
        <v>2896</v>
      </c>
      <c r="B914" s="84" t="s">
        <v>2704</v>
      </c>
      <c r="C914" s="84">
        <v>2</v>
      </c>
      <c r="D914" s="123">
        <v>0.001751857281847213</v>
      </c>
      <c r="E914" s="123">
        <v>2.6959192528313998</v>
      </c>
      <c r="F914" s="84" t="s">
        <v>2165</v>
      </c>
      <c r="G914" s="84" t="b">
        <v>0</v>
      </c>
      <c r="H914" s="84" t="b">
        <v>0</v>
      </c>
      <c r="I914" s="84" t="b">
        <v>0</v>
      </c>
      <c r="J914" s="84" t="b">
        <v>0</v>
      </c>
      <c r="K914" s="84" t="b">
        <v>0</v>
      </c>
      <c r="L914" s="84" t="b">
        <v>0</v>
      </c>
    </row>
    <row r="915" spans="1:12" ht="15">
      <c r="A915" s="84" t="s">
        <v>2704</v>
      </c>
      <c r="B915" s="84" t="s">
        <v>2558</v>
      </c>
      <c r="C915" s="84">
        <v>2</v>
      </c>
      <c r="D915" s="123">
        <v>0.001751857281847213</v>
      </c>
      <c r="E915" s="123">
        <v>1.7928292658394565</v>
      </c>
      <c r="F915" s="84" t="s">
        <v>2165</v>
      </c>
      <c r="G915" s="84" t="b">
        <v>0</v>
      </c>
      <c r="H915" s="84" t="b">
        <v>0</v>
      </c>
      <c r="I915" s="84" t="b">
        <v>0</v>
      </c>
      <c r="J915" s="84" t="b">
        <v>0</v>
      </c>
      <c r="K915" s="84" t="b">
        <v>0</v>
      </c>
      <c r="L915" s="84" t="b">
        <v>0</v>
      </c>
    </row>
    <row r="916" spans="1:12" ht="15">
      <c r="A916" s="84" t="s">
        <v>2891</v>
      </c>
      <c r="B916" s="84" t="s">
        <v>2704</v>
      </c>
      <c r="C916" s="84">
        <v>2</v>
      </c>
      <c r="D916" s="123">
        <v>0.001751857281847213</v>
      </c>
      <c r="E916" s="123">
        <v>2.6959192528313998</v>
      </c>
      <c r="F916" s="84" t="s">
        <v>2165</v>
      </c>
      <c r="G916" s="84" t="b">
        <v>0</v>
      </c>
      <c r="H916" s="84" t="b">
        <v>0</v>
      </c>
      <c r="I916" s="84" t="b">
        <v>0</v>
      </c>
      <c r="J916" s="84" t="b">
        <v>0</v>
      </c>
      <c r="K916" s="84" t="b">
        <v>0</v>
      </c>
      <c r="L916" s="84" t="b">
        <v>0</v>
      </c>
    </row>
    <row r="917" spans="1:12" ht="15">
      <c r="A917" s="84" t="s">
        <v>2704</v>
      </c>
      <c r="B917" s="84" t="s">
        <v>2892</v>
      </c>
      <c r="C917" s="84">
        <v>2</v>
      </c>
      <c r="D917" s="123">
        <v>0.001751857281847213</v>
      </c>
      <c r="E917" s="123">
        <v>2.6959192528313998</v>
      </c>
      <c r="F917" s="84" t="s">
        <v>2165</v>
      </c>
      <c r="G917" s="84" t="b">
        <v>0</v>
      </c>
      <c r="H917" s="84" t="b">
        <v>0</v>
      </c>
      <c r="I917" s="84" t="b">
        <v>0</v>
      </c>
      <c r="J917" s="84" t="b">
        <v>0</v>
      </c>
      <c r="K917" s="84" t="b">
        <v>0</v>
      </c>
      <c r="L917" s="84" t="b">
        <v>0</v>
      </c>
    </row>
    <row r="918" spans="1:12" ht="15">
      <c r="A918" s="84" t="s">
        <v>2892</v>
      </c>
      <c r="B918" s="84" t="s">
        <v>2893</v>
      </c>
      <c r="C918" s="84">
        <v>2</v>
      </c>
      <c r="D918" s="123">
        <v>0.001751857281847213</v>
      </c>
      <c r="E918" s="123">
        <v>2.996949248495381</v>
      </c>
      <c r="F918" s="84" t="s">
        <v>2165</v>
      </c>
      <c r="G918" s="84" t="b">
        <v>0</v>
      </c>
      <c r="H918" s="84" t="b">
        <v>0</v>
      </c>
      <c r="I918" s="84" t="b">
        <v>0</v>
      </c>
      <c r="J918" s="84" t="b">
        <v>0</v>
      </c>
      <c r="K918" s="84" t="b">
        <v>0</v>
      </c>
      <c r="L918" s="84" t="b">
        <v>0</v>
      </c>
    </row>
    <row r="919" spans="1:12" ht="15">
      <c r="A919" s="84" t="s">
        <v>2893</v>
      </c>
      <c r="B919" s="84" t="s">
        <v>2252</v>
      </c>
      <c r="C919" s="84">
        <v>2</v>
      </c>
      <c r="D919" s="123">
        <v>0.001751857281847213</v>
      </c>
      <c r="E919" s="123">
        <v>1.6645107885797759</v>
      </c>
      <c r="F919" s="84" t="s">
        <v>2165</v>
      </c>
      <c r="G919" s="84" t="b">
        <v>0</v>
      </c>
      <c r="H919" s="84" t="b">
        <v>0</v>
      </c>
      <c r="I919" s="84" t="b">
        <v>0</v>
      </c>
      <c r="J919" s="84" t="b">
        <v>0</v>
      </c>
      <c r="K919" s="84" t="b">
        <v>0</v>
      </c>
      <c r="L919" s="84" t="b">
        <v>0</v>
      </c>
    </row>
    <row r="920" spans="1:12" ht="15">
      <c r="A920" s="84" t="s">
        <v>2889</v>
      </c>
      <c r="B920" s="84" t="s">
        <v>2600</v>
      </c>
      <c r="C920" s="84">
        <v>2</v>
      </c>
      <c r="D920" s="123">
        <v>0.001751857281847213</v>
      </c>
      <c r="E920" s="123">
        <v>2.3948892571674185</v>
      </c>
      <c r="F920" s="84" t="s">
        <v>2165</v>
      </c>
      <c r="G920" s="84" t="b">
        <v>0</v>
      </c>
      <c r="H920" s="84" t="b">
        <v>0</v>
      </c>
      <c r="I920" s="84" t="b">
        <v>0</v>
      </c>
      <c r="J920" s="84" t="b">
        <v>0</v>
      </c>
      <c r="K920" s="84" t="b">
        <v>0</v>
      </c>
      <c r="L920" s="84" t="b">
        <v>0</v>
      </c>
    </row>
    <row r="921" spans="1:12" ht="15">
      <c r="A921" s="84" t="s">
        <v>2600</v>
      </c>
      <c r="B921" s="84" t="s">
        <v>2594</v>
      </c>
      <c r="C921" s="84">
        <v>2</v>
      </c>
      <c r="D921" s="123">
        <v>0.001751857281847213</v>
      </c>
      <c r="E921" s="123">
        <v>1.741676743392075</v>
      </c>
      <c r="F921" s="84" t="s">
        <v>2165</v>
      </c>
      <c r="G921" s="84" t="b">
        <v>0</v>
      </c>
      <c r="H921" s="84" t="b">
        <v>0</v>
      </c>
      <c r="I921" s="84" t="b">
        <v>0</v>
      </c>
      <c r="J921" s="84" t="b">
        <v>0</v>
      </c>
      <c r="K921" s="84" t="b">
        <v>0</v>
      </c>
      <c r="L921" s="84" t="b">
        <v>0</v>
      </c>
    </row>
    <row r="922" spans="1:12" ht="15">
      <c r="A922" s="84" t="s">
        <v>2609</v>
      </c>
      <c r="B922" s="84" t="s">
        <v>2890</v>
      </c>
      <c r="C922" s="84">
        <v>2</v>
      </c>
      <c r="D922" s="123">
        <v>0.001751857281847213</v>
      </c>
      <c r="E922" s="123">
        <v>2.3437367347200375</v>
      </c>
      <c r="F922" s="84" t="s">
        <v>2165</v>
      </c>
      <c r="G922" s="84" t="b">
        <v>0</v>
      </c>
      <c r="H922" s="84" t="b">
        <v>0</v>
      </c>
      <c r="I922" s="84" t="b">
        <v>0</v>
      </c>
      <c r="J922" s="84" t="b">
        <v>0</v>
      </c>
      <c r="K922" s="84" t="b">
        <v>0</v>
      </c>
      <c r="L922" s="84" t="b">
        <v>0</v>
      </c>
    </row>
    <row r="923" spans="1:12" ht="15">
      <c r="A923" s="84" t="s">
        <v>2890</v>
      </c>
      <c r="B923" s="84" t="s">
        <v>2250</v>
      </c>
      <c r="C923" s="84">
        <v>2</v>
      </c>
      <c r="D923" s="123">
        <v>0.001751857281847213</v>
      </c>
      <c r="E923" s="123">
        <v>1.1644403357891449</v>
      </c>
      <c r="F923" s="84" t="s">
        <v>2165</v>
      </c>
      <c r="G923" s="84" t="b">
        <v>0</v>
      </c>
      <c r="H923" s="84" t="b">
        <v>0</v>
      </c>
      <c r="I923" s="84" t="b">
        <v>0</v>
      </c>
      <c r="J923" s="84" t="b">
        <v>0</v>
      </c>
      <c r="K923" s="84" t="b">
        <v>0</v>
      </c>
      <c r="L923" s="84" t="b">
        <v>0</v>
      </c>
    </row>
    <row r="924" spans="1:12" ht="15">
      <c r="A924" s="84" t="s">
        <v>2252</v>
      </c>
      <c r="B924" s="84" t="s">
        <v>2885</v>
      </c>
      <c r="C924" s="84">
        <v>2</v>
      </c>
      <c r="D924" s="123">
        <v>0.001751857281847213</v>
      </c>
      <c r="E924" s="123">
        <v>1.674729953761462</v>
      </c>
      <c r="F924" s="84" t="s">
        <v>2165</v>
      </c>
      <c r="G924" s="84" t="b">
        <v>0</v>
      </c>
      <c r="H924" s="84" t="b">
        <v>0</v>
      </c>
      <c r="I924" s="84" t="b">
        <v>0</v>
      </c>
      <c r="J924" s="84" t="b">
        <v>0</v>
      </c>
      <c r="K924" s="84" t="b">
        <v>0</v>
      </c>
      <c r="L924" s="84" t="b">
        <v>0</v>
      </c>
    </row>
    <row r="925" spans="1:12" ht="15">
      <c r="A925" s="84" t="s">
        <v>2885</v>
      </c>
      <c r="B925" s="84" t="s">
        <v>2650</v>
      </c>
      <c r="C925" s="84">
        <v>2</v>
      </c>
      <c r="D925" s="123">
        <v>0.001751857281847213</v>
      </c>
      <c r="E925" s="123">
        <v>2.5990092398233435</v>
      </c>
      <c r="F925" s="84" t="s">
        <v>2165</v>
      </c>
      <c r="G925" s="84" t="b">
        <v>0</v>
      </c>
      <c r="H925" s="84" t="b">
        <v>0</v>
      </c>
      <c r="I925" s="84" t="b">
        <v>0</v>
      </c>
      <c r="J925" s="84" t="b">
        <v>0</v>
      </c>
      <c r="K925" s="84" t="b">
        <v>0</v>
      </c>
      <c r="L925" s="84" t="b">
        <v>0</v>
      </c>
    </row>
    <row r="926" spans="1:12" ht="15">
      <c r="A926" s="84" t="s">
        <v>2650</v>
      </c>
      <c r="B926" s="84" t="s">
        <v>2886</v>
      </c>
      <c r="C926" s="84">
        <v>2</v>
      </c>
      <c r="D926" s="123">
        <v>0.001751857281847213</v>
      </c>
      <c r="E926" s="123">
        <v>2.5990092398233435</v>
      </c>
      <c r="F926" s="84" t="s">
        <v>2165</v>
      </c>
      <c r="G926" s="84" t="b">
        <v>0</v>
      </c>
      <c r="H926" s="84" t="b">
        <v>0</v>
      </c>
      <c r="I926" s="84" t="b">
        <v>0</v>
      </c>
      <c r="J926" s="84" t="b">
        <v>0</v>
      </c>
      <c r="K926" s="84" t="b">
        <v>0</v>
      </c>
      <c r="L926" s="84" t="b">
        <v>0</v>
      </c>
    </row>
    <row r="927" spans="1:12" ht="15">
      <c r="A927" s="84" t="s">
        <v>2886</v>
      </c>
      <c r="B927" s="84" t="s">
        <v>2703</v>
      </c>
      <c r="C927" s="84">
        <v>2</v>
      </c>
      <c r="D927" s="123">
        <v>0.001751857281847213</v>
      </c>
      <c r="E927" s="123">
        <v>2.6959192528313998</v>
      </c>
      <c r="F927" s="84" t="s">
        <v>2165</v>
      </c>
      <c r="G927" s="84" t="b">
        <v>0</v>
      </c>
      <c r="H927" s="84" t="b">
        <v>0</v>
      </c>
      <c r="I927" s="84" t="b">
        <v>0</v>
      </c>
      <c r="J927" s="84" t="b">
        <v>0</v>
      </c>
      <c r="K927" s="84" t="b">
        <v>0</v>
      </c>
      <c r="L927" s="84" t="b">
        <v>0</v>
      </c>
    </row>
    <row r="928" spans="1:12" ht="15">
      <c r="A928" s="84" t="s">
        <v>2703</v>
      </c>
      <c r="B928" s="84" t="s">
        <v>2887</v>
      </c>
      <c r="C928" s="84">
        <v>2</v>
      </c>
      <c r="D928" s="123">
        <v>0.001751857281847213</v>
      </c>
      <c r="E928" s="123">
        <v>2.6959192528313998</v>
      </c>
      <c r="F928" s="84" t="s">
        <v>2165</v>
      </c>
      <c r="G928" s="84" t="b">
        <v>0</v>
      </c>
      <c r="H928" s="84" t="b">
        <v>0</v>
      </c>
      <c r="I928" s="84" t="b">
        <v>0</v>
      </c>
      <c r="J928" s="84" t="b">
        <v>0</v>
      </c>
      <c r="K928" s="84" t="b">
        <v>0</v>
      </c>
      <c r="L928" s="84" t="b">
        <v>0</v>
      </c>
    </row>
    <row r="929" spans="1:12" ht="15">
      <c r="A929" s="84" t="s">
        <v>2887</v>
      </c>
      <c r="B929" s="84" t="s">
        <v>2888</v>
      </c>
      <c r="C929" s="84">
        <v>2</v>
      </c>
      <c r="D929" s="123">
        <v>0.001751857281847213</v>
      </c>
      <c r="E929" s="123">
        <v>2.996949248495381</v>
      </c>
      <c r="F929" s="84" t="s">
        <v>2165</v>
      </c>
      <c r="G929" s="84" t="b">
        <v>0</v>
      </c>
      <c r="H929" s="84" t="b">
        <v>0</v>
      </c>
      <c r="I929" s="84" t="b">
        <v>0</v>
      </c>
      <c r="J929" s="84" t="b">
        <v>0</v>
      </c>
      <c r="K929" s="84" t="b">
        <v>0</v>
      </c>
      <c r="L929" s="84" t="b">
        <v>0</v>
      </c>
    </row>
    <row r="930" spans="1:12" ht="15">
      <c r="A930" s="84" t="s">
        <v>2888</v>
      </c>
      <c r="B930" s="84" t="s">
        <v>2699</v>
      </c>
      <c r="C930" s="84">
        <v>2</v>
      </c>
      <c r="D930" s="123">
        <v>0.001751857281847213</v>
      </c>
      <c r="E930" s="123">
        <v>2.6959192528313998</v>
      </c>
      <c r="F930" s="84" t="s">
        <v>2165</v>
      </c>
      <c r="G930" s="84" t="b">
        <v>0</v>
      </c>
      <c r="H930" s="84" t="b">
        <v>0</v>
      </c>
      <c r="I930" s="84" t="b">
        <v>0</v>
      </c>
      <c r="J930" s="84" t="b">
        <v>0</v>
      </c>
      <c r="K930" s="84" t="b">
        <v>0</v>
      </c>
      <c r="L930" s="84" t="b">
        <v>0</v>
      </c>
    </row>
    <row r="931" spans="1:12" ht="15">
      <c r="A931" s="84" t="s">
        <v>2699</v>
      </c>
      <c r="B931" s="84" t="s">
        <v>2250</v>
      </c>
      <c r="C931" s="84">
        <v>2</v>
      </c>
      <c r="D931" s="123">
        <v>0.001751857281847213</v>
      </c>
      <c r="E931" s="123">
        <v>0.8634103401251636</v>
      </c>
      <c r="F931" s="84" t="s">
        <v>2165</v>
      </c>
      <c r="G931" s="84" t="b">
        <v>0</v>
      </c>
      <c r="H931" s="84" t="b">
        <v>0</v>
      </c>
      <c r="I931" s="84" t="b">
        <v>0</v>
      </c>
      <c r="J931" s="84" t="b">
        <v>0</v>
      </c>
      <c r="K931" s="84" t="b">
        <v>0</v>
      </c>
      <c r="L931" s="84" t="b">
        <v>0</v>
      </c>
    </row>
    <row r="932" spans="1:12" ht="15">
      <c r="A932" s="84" t="s">
        <v>2593</v>
      </c>
      <c r="B932" s="84" t="s">
        <v>2881</v>
      </c>
      <c r="C932" s="84">
        <v>2</v>
      </c>
      <c r="D932" s="123">
        <v>0.001751857281847213</v>
      </c>
      <c r="E932" s="123">
        <v>2.2565865590011374</v>
      </c>
      <c r="F932" s="84" t="s">
        <v>2165</v>
      </c>
      <c r="G932" s="84" t="b">
        <v>0</v>
      </c>
      <c r="H932" s="84" t="b">
        <v>0</v>
      </c>
      <c r="I932" s="84" t="b">
        <v>0</v>
      </c>
      <c r="J932" s="84" t="b">
        <v>0</v>
      </c>
      <c r="K932" s="84" t="b">
        <v>0</v>
      </c>
      <c r="L932" s="84" t="b">
        <v>0</v>
      </c>
    </row>
    <row r="933" spans="1:12" ht="15">
      <c r="A933" s="84" t="s">
        <v>2881</v>
      </c>
      <c r="B933" s="84" t="s">
        <v>2882</v>
      </c>
      <c r="C933" s="84">
        <v>2</v>
      </c>
      <c r="D933" s="123">
        <v>0.001751857281847213</v>
      </c>
      <c r="E933" s="123">
        <v>2.996949248495381</v>
      </c>
      <c r="F933" s="84" t="s">
        <v>2165</v>
      </c>
      <c r="G933" s="84" t="b">
        <v>0</v>
      </c>
      <c r="H933" s="84" t="b">
        <v>0</v>
      </c>
      <c r="I933" s="84" t="b">
        <v>0</v>
      </c>
      <c r="J933" s="84" t="b">
        <v>0</v>
      </c>
      <c r="K933" s="84" t="b">
        <v>0</v>
      </c>
      <c r="L933" s="84" t="b">
        <v>0</v>
      </c>
    </row>
    <row r="934" spans="1:12" ht="15">
      <c r="A934" s="84" t="s">
        <v>2882</v>
      </c>
      <c r="B934" s="84" t="s">
        <v>2561</v>
      </c>
      <c r="C934" s="84">
        <v>2</v>
      </c>
      <c r="D934" s="123">
        <v>0.001751857281847213</v>
      </c>
      <c r="E934" s="123">
        <v>2.996949248495381</v>
      </c>
      <c r="F934" s="84" t="s">
        <v>2165</v>
      </c>
      <c r="G934" s="84" t="b">
        <v>0</v>
      </c>
      <c r="H934" s="84" t="b">
        <v>0</v>
      </c>
      <c r="I934" s="84" t="b">
        <v>0</v>
      </c>
      <c r="J934" s="84" t="b">
        <v>0</v>
      </c>
      <c r="K934" s="84" t="b">
        <v>0</v>
      </c>
      <c r="L934" s="84" t="b">
        <v>0</v>
      </c>
    </row>
    <row r="935" spans="1:12" ht="15">
      <c r="A935" s="84" t="s">
        <v>2561</v>
      </c>
      <c r="B935" s="84" t="s">
        <v>2883</v>
      </c>
      <c r="C935" s="84">
        <v>2</v>
      </c>
      <c r="D935" s="123">
        <v>0.001751857281847213</v>
      </c>
      <c r="E935" s="123">
        <v>2.2565865590011374</v>
      </c>
      <c r="F935" s="84" t="s">
        <v>2165</v>
      </c>
      <c r="G935" s="84" t="b">
        <v>0</v>
      </c>
      <c r="H935" s="84" t="b">
        <v>0</v>
      </c>
      <c r="I935" s="84" t="b">
        <v>0</v>
      </c>
      <c r="J935" s="84" t="b">
        <v>0</v>
      </c>
      <c r="K935" s="84" t="b">
        <v>0</v>
      </c>
      <c r="L935" s="84" t="b">
        <v>0</v>
      </c>
    </row>
    <row r="936" spans="1:12" ht="15">
      <c r="A936" s="84" t="s">
        <v>2883</v>
      </c>
      <c r="B936" s="84" t="s">
        <v>2884</v>
      </c>
      <c r="C936" s="84">
        <v>2</v>
      </c>
      <c r="D936" s="123">
        <v>0.001751857281847213</v>
      </c>
      <c r="E936" s="123">
        <v>2.996949248495381</v>
      </c>
      <c r="F936" s="84" t="s">
        <v>2165</v>
      </c>
      <c r="G936" s="84" t="b">
        <v>0</v>
      </c>
      <c r="H936" s="84" t="b">
        <v>0</v>
      </c>
      <c r="I936" s="84" t="b">
        <v>0</v>
      </c>
      <c r="J936" s="84" t="b">
        <v>0</v>
      </c>
      <c r="K936" s="84" t="b">
        <v>0</v>
      </c>
      <c r="L936" s="84" t="b">
        <v>0</v>
      </c>
    </row>
    <row r="937" spans="1:12" ht="15">
      <c r="A937" s="84" t="s">
        <v>2884</v>
      </c>
      <c r="B937" s="84" t="s">
        <v>2250</v>
      </c>
      <c r="C937" s="84">
        <v>2</v>
      </c>
      <c r="D937" s="123">
        <v>0.001751857281847213</v>
      </c>
      <c r="E937" s="123">
        <v>1.1644403357891449</v>
      </c>
      <c r="F937" s="84" t="s">
        <v>2165</v>
      </c>
      <c r="G937" s="84" t="b">
        <v>0</v>
      </c>
      <c r="H937" s="84" t="b">
        <v>0</v>
      </c>
      <c r="I937" s="84" t="b">
        <v>0</v>
      </c>
      <c r="J937" s="84" t="b">
        <v>0</v>
      </c>
      <c r="K937" s="84" t="b">
        <v>0</v>
      </c>
      <c r="L937" s="84" t="b">
        <v>0</v>
      </c>
    </row>
    <row r="938" spans="1:12" ht="15">
      <c r="A938" s="84" t="s">
        <v>2294</v>
      </c>
      <c r="B938" s="84" t="s">
        <v>2831</v>
      </c>
      <c r="C938" s="84">
        <v>2</v>
      </c>
      <c r="D938" s="123">
        <v>0.001751857281847213</v>
      </c>
      <c r="E938" s="123">
        <v>2.6959192528313998</v>
      </c>
      <c r="F938" s="84" t="s">
        <v>2165</v>
      </c>
      <c r="G938" s="84" t="b">
        <v>0</v>
      </c>
      <c r="H938" s="84" t="b">
        <v>0</v>
      </c>
      <c r="I938" s="84" t="b">
        <v>0</v>
      </c>
      <c r="J938" s="84" t="b">
        <v>0</v>
      </c>
      <c r="K938" s="84" t="b">
        <v>0</v>
      </c>
      <c r="L938" s="84" t="b">
        <v>0</v>
      </c>
    </row>
    <row r="939" spans="1:12" ht="15">
      <c r="A939" s="84" t="s">
        <v>2831</v>
      </c>
      <c r="B939" s="84" t="s">
        <v>2593</v>
      </c>
      <c r="C939" s="84">
        <v>2</v>
      </c>
      <c r="D939" s="123">
        <v>0.001751857281847213</v>
      </c>
      <c r="E939" s="123">
        <v>2.5990092398233435</v>
      </c>
      <c r="F939" s="84" t="s">
        <v>2165</v>
      </c>
      <c r="G939" s="84" t="b">
        <v>0</v>
      </c>
      <c r="H939" s="84" t="b">
        <v>0</v>
      </c>
      <c r="I939" s="84" t="b">
        <v>0</v>
      </c>
      <c r="J939" s="84" t="b">
        <v>0</v>
      </c>
      <c r="K939" s="84" t="b">
        <v>0</v>
      </c>
      <c r="L939" s="84" t="b">
        <v>0</v>
      </c>
    </row>
    <row r="940" spans="1:12" ht="15">
      <c r="A940" s="84" t="s">
        <v>2593</v>
      </c>
      <c r="B940" s="84" t="s">
        <v>2832</v>
      </c>
      <c r="C940" s="84">
        <v>2</v>
      </c>
      <c r="D940" s="123">
        <v>0.001751857281847213</v>
      </c>
      <c r="E940" s="123">
        <v>2.2565865590011374</v>
      </c>
      <c r="F940" s="84" t="s">
        <v>2165</v>
      </c>
      <c r="G940" s="84" t="b">
        <v>0</v>
      </c>
      <c r="H940" s="84" t="b">
        <v>0</v>
      </c>
      <c r="I940" s="84" t="b">
        <v>0</v>
      </c>
      <c r="J940" s="84" t="b">
        <v>0</v>
      </c>
      <c r="K940" s="84" t="b">
        <v>0</v>
      </c>
      <c r="L940" s="84" t="b">
        <v>0</v>
      </c>
    </row>
    <row r="941" spans="1:12" ht="15">
      <c r="A941" s="84" t="s">
        <v>2832</v>
      </c>
      <c r="B941" s="84" t="s">
        <v>2609</v>
      </c>
      <c r="C941" s="84">
        <v>2</v>
      </c>
      <c r="D941" s="123">
        <v>0.001751857281847213</v>
      </c>
      <c r="E941" s="123">
        <v>2.4528812041451054</v>
      </c>
      <c r="F941" s="84" t="s">
        <v>2165</v>
      </c>
      <c r="G941" s="84" t="b">
        <v>0</v>
      </c>
      <c r="H941" s="84" t="b">
        <v>0</v>
      </c>
      <c r="I941" s="84" t="b">
        <v>0</v>
      </c>
      <c r="J941" s="84" t="b">
        <v>0</v>
      </c>
      <c r="K941" s="84" t="b">
        <v>0</v>
      </c>
      <c r="L941" s="84" t="b">
        <v>0</v>
      </c>
    </row>
    <row r="942" spans="1:12" ht="15">
      <c r="A942" s="84" t="s">
        <v>2609</v>
      </c>
      <c r="B942" s="84" t="s">
        <v>2833</v>
      </c>
      <c r="C942" s="84">
        <v>2</v>
      </c>
      <c r="D942" s="123">
        <v>0.001751857281847213</v>
      </c>
      <c r="E942" s="123">
        <v>2.3437367347200375</v>
      </c>
      <c r="F942" s="84" t="s">
        <v>2165</v>
      </c>
      <c r="G942" s="84" t="b">
        <v>0</v>
      </c>
      <c r="H942" s="84" t="b">
        <v>0</v>
      </c>
      <c r="I942" s="84" t="b">
        <v>0</v>
      </c>
      <c r="J942" s="84" t="b">
        <v>0</v>
      </c>
      <c r="K942" s="84" t="b">
        <v>0</v>
      </c>
      <c r="L942" s="84" t="b">
        <v>0</v>
      </c>
    </row>
    <row r="943" spans="1:12" ht="15">
      <c r="A943" s="84" t="s">
        <v>2833</v>
      </c>
      <c r="B943" s="84" t="s">
        <v>2250</v>
      </c>
      <c r="C943" s="84">
        <v>2</v>
      </c>
      <c r="D943" s="123">
        <v>0.001751857281847213</v>
      </c>
      <c r="E943" s="123">
        <v>1.1644403357891449</v>
      </c>
      <c r="F943" s="84" t="s">
        <v>2165</v>
      </c>
      <c r="G943" s="84" t="b">
        <v>0</v>
      </c>
      <c r="H943" s="84" t="b">
        <v>0</v>
      </c>
      <c r="I943" s="84" t="b">
        <v>0</v>
      </c>
      <c r="J943" s="84" t="b">
        <v>0</v>
      </c>
      <c r="K943" s="84" t="b">
        <v>0</v>
      </c>
      <c r="L943" s="84" t="b">
        <v>0</v>
      </c>
    </row>
    <row r="944" spans="1:12" ht="15">
      <c r="A944" s="84" t="s">
        <v>2825</v>
      </c>
      <c r="B944" s="84" t="s">
        <v>2826</v>
      </c>
      <c r="C944" s="84">
        <v>2</v>
      </c>
      <c r="D944" s="123">
        <v>0.001751857281847213</v>
      </c>
      <c r="E944" s="123">
        <v>2.996949248495381</v>
      </c>
      <c r="F944" s="84" t="s">
        <v>2165</v>
      </c>
      <c r="G944" s="84" t="b">
        <v>0</v>
      </c>
      <c r="H944" s="84" t="b">
        <v>0</v>
      </c>
      <c r="I944" s="84" t="b">
        <v>0</v>
      </c>
      <c r="J944" s="84" t="b">
        <v>0</v>
      </c>
      <c r="K944" s="84" t="b">
        <v>0</v>
      </c>
      <c r="L944" s="84" t="b">
        <v>0</v>
      </c>
    </row>
    <row r="945" spans="1:12" ht="15">
      <c r="A945" s="84" t="s">
        <v>2826</v>
      </c>
      <c r="B945" s="84" t="s">
        <v>2252</v>
      </c>
      <c r="C945" s="84">
        <v>2</v>
      </c>
      <c r="D945" s="123">
        <v>0.001751857281847213</v>
      </c>
      <c r="E945" s="123">
        <v>1.6645107885797759</v>
      </c>
      <c r="F945" s="84" t="s">
        <v>2165</v>
      </c>
      <c r="G945" s="84" t="b">
        <v>0</v>
      </c>
      <c r="H945" s="84" t="b">
        <v>0</v>
      </c>
      <c r="I945" s="84" t="b">
        <v>0</v>
      </c>
      <c r="J945" s="84" t="b">
        <v>0</v>
      </c>
      <c r="K945" s="84" t="b">
        <v>0</v>
      </c>
      <c r="L945" s="84" t="b">
        <v>0</v>
      </c>
    </row>
    <row r="946" spans="1:12" ht="15">
      <c r="A946" s="84" t="s">
        <v>2252</v>
      </c>
      <c r="B946" s="84" t="s">
        <v>2617</v>
      </c>
      <c r="C946" s="84">
        <v>2</v>
      </c>
      <c r="D946" s="123">
        <v>0.001751857281847213</v>
      </c>
      <c r="E946" s="123">
        <v>1.0726699624334994</v>
      </c>
      <c r="F946" s="84" t="s">
        <v>2165</v>
      </c>
      <c r="G946" s="84" t="b">
        <v>0</v>
      </c>
      <c r="H946" s="84" t="b">
        <v>0</v>
      </c>
      <c r="I946" s="84" t="b">
        <v>0</v>
      </c>
      <c r="J946" s="84" t="b">
        <v>0</v>
      </c>
      <c r="K946" s="84" t="b">
        <v>0</v>
      </c>
      <c r="L946" s="84" t="b">
        <v>0</v>
      </c>
    </row>
    <row r="947" spans="1:12" ht="15">
      <c r="A947" s="84" t="s">
        <v>2876</v>
      </c>
      <c r="B947" s="84" t="s">
        <v>2877</v>
      </c>
      <c r="C947" s="84">
        <v>2</v>
      </c>
      <c r="D947" s="123">
        <v>0.001751857281847213</v>
      </c>
      <c r="E947" s="123">
        <v>2.996949248495381</v>
      </c>
      <c r="F947" s="84" t="s">
        <v>2165</v>
      </c>
      <c r="G947" s="84" t="b">
        <v>0</v>
      </c>
      <c r="H947" s="84" t="b">
        <v>0</v>
      </c>
      <c r="I947" s="84" t="b">
        <v>0</v>
      </c>
      <c r="J947" s="84" t="b">
        <v>0</v>
      </c>
      <c r="K947" s="84" t="b">
        <v>0</v>
      </c>
      <c r="L947" s="84" t="b">
        <v>0</v>
      </c>
    </row>
    <row r="948" spans="1:12" ht="15">
      <c r="A948" s="84" t="s">
        <v>2877</v>
      </c>
      <c r="B948" s="84" t="s">
        <v>2878</v>
      </c>
      <c r="C948" s="84">
        <v>2</v>
      </c>
      <c r="D948" s="123">
        <v>0.001751857281847213</v>
      </c>
      <c r="E948" s="123">
        <v>2.996949248495381</v>
      </c>
      <c r="F948" s="84" t="s">
        <v>2165</v>
      </c>
      <c r="G948" s="84" t="b">
        <v>0</v>
      </c>
      <c r="H948" s="84" t="b">
        <v>0</v>
      </c>
      <c r="I948" s="84" t="b">
        <v>0</v>
      </c>
      <c r="J948" s="84" t="b">
        <v>0</v>
      </c>
      <c r="K948" s="84" t="b">
        <v>0</v>
      </c>
      <c r="L948" s="84" t="b">
        <v>0</v>
      </c>
    </row>
    <row r="949" spans="1:12" ht="15">
      <c r="A949" s="84" t="s">
        <v>2878</v>
      </c>
      <c r="B949" s="84" t="s">
        <v>2879</v>
      </c>
      <c r="C949" s="84">
        <v>2</v>
      </c>
      <c r="D949" s="123">
        <v>0.001751857281847213</v>
      </c>
      <c r="E949" s="123">
        <v>2.996949248495381</v>
      </c>
      <c r="F949" s="84" t="s">
        <v>2165</v>
      </c>
      <c r="G949" s="84" t="b">
        <v>0</v>
      </c>
      <c r="H949" s="84" t="b">
        <v>0</v>
      </c>
      <c r="I949" s="84" t="b">
        <v>0</v>
      </c>
      <c r="J949" s="84" t="b">
        <v>0</v>
      </c>
      <c r="K949" s="84" t="b">
        <v>0</v>
      </c>
      <c r="L949" s="84" t="b">
        <v>0</v>
      </c>
    </row>
    <row r="950" spans="1:12" ht="15">
      <c r="A950" s="84" t="s">
        <v>2879</v>
      </c>
      <c r="B950" s="84" t="s">
        <v>2880</v>
      </c>
      <c r="C950" s="84">
        <v>2</v>
      </c>
      <c r="D950" s="123">
        <v>0.001751857281847213</v>
      </c>
      <c r="E950" s="123">
        <v>2.996949248495381</v>
      </c>
      <c r="F950" s="84" t="s">
        <v>2165</v>
      </c>
      <c r="G950" s="84" t="b">
        <v>0</v>
      </c>
      <c r="H950" s="84" t="b">
        <v>0</v>
      </c>
      <c r="I950" s="84" t="b">
        <v>0</v>
      </c>
      <c r="J950" s="84" t="b">
        <v>0</v>
      </c>
      <c r="K950" s="84" t="b">
        <v>0</v>
      </c>
      <c r="L950" s="84" t="b">
        <v>0</v>
      </c>
    </row>
    <row r="951" spans="1:12" ht="15">
      <c r="A951" s="84" t="s">
        <v>2880</v>
      </c>
      <c r="B951" s="84" t="s">
        <v>2252</v>
      </c>
      <c r="C951" s="84">
        <v>2</v>
      </c>
      <c r="D951" s="123">
        <v>0.001751857281847213</v>
      </c>
      <c r="E951" s="123">
        <v>1.6645107885797759</v>
      </c>
      <c r="F951" s="84" t="s">
        <v>2165</v>
      </c>
      <c r="G951" s="84" t="b">
        <v>0</v>
      </c>
      <c r="H951" s="84" t="b">
        <v>0</v>
      </c>
      <c r="I951" s="84" t="b">
        <v>0</v>
      </c>
      <c r="J951" s="84" t="b">
        <v>0</v>
      </c>
      <c r="K951" s="84" t="b">
        <v>0</v>
      </c>
      <c r="L951" s="84" t="b">
        <v>0</v>
      </c>
    </row>
    <row r="952" spans="1:12" ht="15">
      <c r="A952" s="84" t="s">
        <v>2815</v>
      </c>
      <c r="B952" s="84" t="s">
        <v>2631</v>
      </c>
      <c r="C952" s="84">
        <v>2</v>
      </c>
      <c r="D952" s="123">
        <v>0.001751857281847213</v>
      </c>
      <c r="E952" s="123">
        <v>2.519827993775719</v>
      </c>
      <c r="F952" s="84" t="s">
        <v>2165</v>
      </c>
      <c r="G952" s="84" t="b">
        <v>0</v>
      </c>
      <c r="H952" s="84" t="b">
        <v>0</v>
      </c>
      <c r="I952" s="84" t="b">
        <v>0</v>
      </c>
      <c r="J952" s="84" t="b">
        <v>0</v>
      </c>
      <c r="K952" s="84" t="b">
        <v>0</v>
      </c>
      <c r="L952" s="84" t="b">
        <v>0</v>
      </c>
    </row>
    <row r="953" spans="1:12" ht="15">
      <c r="A953" s="84" t="s">
        <v>2265</v>
      </c>
      <c r="B953" s="84" t="s">
        <v>2718</v>
      </c>
      <c r="C953" s="84">
        <v>2</v>
      </c>
      <c r="D953" s="123">
        <v>0.001751857281847213</v>
      </c>
      <c r="E953" s="123">
        <v>1.9177680024477564</v>
      </c>
      <c r="F953" s="84" t="s">
        <v>2165</v>
      </c>
      <c r="G953" s="84" t="b">
        <v>0</v>
      </c>
      <c r="H953" s="84" t="b">
        <v>0</v>
      </c>
      <c r="I953" s="84" t="b">
        <v>0</v>
      </c>
      <c r="J953" s="84" t="b">
        <v>0</v>
      </c>
      <c r="K953" s="84" t="b">
        <v>0</v>
      </c>
      <c r="L953" s="84" t="b">
        <v>0</v>
      </c>
    </row>
    <row r="954" spans="1:12" ht="15">
      <c r="A954" s="84" t="s">
        <v>2718</v>
      </c>
      <c r="B954" s="84" t="s">
        <v>2617</v>
      </c>
      <c r="C954" s="84">
        <v>2</v>
      </c>
      <c r="D954" s="123">
        <v>0.001751857281847213</v>
      </c>
      <c r="E954" s="123">
        <v>2.2187979981117376</v>
      </c>
      <c r="F954" s="84" t="s">
        <v>2165</v>
      </c>
      <c r="G954" s="84" t="b">
        <v>0</v>
      </c>
      <c r="H954" s="84" t="b">
        <v>0</v>
      </c>
      <c r="I954" s="84" t="b">
        <v>0</v>
      </c>
      <c r="J954" s="84" t="b">
        <v>0</v>
      </c>
      <c r="K954" s="84" t="b">
        <v>0</v>
      </c>
      <c r="L954" s="84" t="b">
        <v>0</v>
      </c>
    </row>
    <row r="955" spans="1:12" ht="15">
      <c r="A955" s="84" t="s">
        <v>2617</v>
      </c>
      <c r="B955" s="84" t="s">
        <v>2255</v>
      </c>
      <c r="C955" s="84">
        <v>2</v>
      </c>
      <c r="D955" s="123">
        <v>0.001751857281847213</v>
      </c>
      <c r="E955" s="123">
        <v>1.3157080111197939</v>
      </c>
      <c r="F955" s="84" t="s">
        <v>2165</v>
      </c>
      <c r="G955" s="84" t="b">
        <v>0</v>
      </c>
      <c r="H955" s="84" t="b">
        <v>0</v>
      </c>
      <c r="I955" s="84" t="b">
        <v>0</v>
      </c>
      <c r="J955" s="84" t="b">
        <v>0</v>
      </c>
      <c r="K955" s="84" t="b">
        <v>0</v>
      </c>
      <c r="L955" s="84" t="b">
        <v>0</v>
      </c>
    </row>
    <row r="956" spans="1:12" ht="15">
      <c r="A956" s="84" t="s">
        <v>2560</v>
      </c>
      <c r="B956" s="84" t="s">
        <v>2256</v>
      </c>
      <c r="C956" s="84">
        <v>2</v>
      </c>
      <c r="D956" s="123">
        <v>0.001751857281847213</v>
      </c>
      <c r="E956" s="123">
        <v>1.033161421149826</v>
      </c>
      <c r="F956" s="84" t="s">
        <v>2165</v>
      </c>
      <c r="G956" s="84" t="b">
        <v>0</v>
      </c>
      <c r="H956" s="84" t="b">
        <v>0</v>
      </c>
      <c r="I956" s="84" t="b">
        <v>0</v>
      </c>
      <c r="J956" s="84" t="b">
        <v>0</v>
      </c>
      <c r="K956" s="84" t="b">
        <v>0</v>
      </c>
      <c r="L956" s="84" t="b">
        <v>0</v>
      </c>
    </row>
    <row r="957" spans="1:12" ht="15">
      <c r="A957" s="84" t="s">
        <v>2593</v>
      </c>
      <c r="B957" s="84" t="s">
        <v>2739</v>
      </c>
      <c r="C957" s="84">
        <v>2</v>
      </c>
      <c r="D957" s="123">
        <v>0.001751857281847213</v>
      </c>
      <c r="E957" s="123">
        <v>2.2565865590011374</v>
      </c>
      <c r="F957" s="84" t="s">
        <v>2165</v>
      </c>
      <c r="G957" s="84" t="b">
        <v>0</v>
      </c>
      <c r="H957" s="84" t="b">
        <v>0</v>
      </c>
      <c r="I957" s="84" t="b">
        <v>0</v>
      </c>
      <c r="J957" s="84" t="b">
        <v>0</v>
      </c>
      <c r="K957" s="84" t="b">
        <v>0</v>
      </c>
      <c r="L957" s="84" t="b">
        <v>0</v>
      </c>
    </row>
    <row r="958" spans="1:12" ht="15">
      <c r="A958" s="84" t="s">
        <v>2739</v>
      </c>
      <c r="B958" s="84" t="s">
        <v>2874</v>
      </c>
      <c r="C958" s="84">
        <v>2</v>
      </c>
      <c r="D958" s="123">
        <v>0.001751857281847213</v>
      </c>
      <c r="E958" s="123">
        <v>2.8208579894397</v>
      </c>
      <c r="F958" s="84" t="s">
        <v>2165</v>
      </c>
      <c r="G958" s="84" t="b">
        <v>0</v>
      </c>
      <c r="H958" s="84" t="b">
        <v>0</v>
      </c>
      <c r="I958" s="84" t="b">
        <v>0</v>
      </c>
      <c r="J958" s="84" t="b">
        <v>0</v>
      </c>
      <c r="K958" s="84" t="b">
        <v>0</v>
      </c>
      <c r="L958" s="84" t="b">
        <v>0</v>
      </c>
    </row>
    <row r="959" spans="1:12" ht="15">
      <c r="A959" s="84" t="s">
        <v>2874</v>
      </c>
      <c r="B959" s="84" t="s">
        <v>2636</v>
      </c>
      <c r="C959" s="84">
        <v>2</v>
      </c>
      <c r="D959" s="123">
        <v>0.001751857281847213</v>
      </c>
      <c r="E959" s="123">
        <v>2.519827993775719</v>
      </c>
      <c r="F959" s="84" t="s">
        <v>2165</v>
      </c>
      <c r="G959" s="84" t="b">
        <v>0</v>
      </c>
      <c r="H959" s="84" t="b">
        <v>0</v>
      </c>
      <c r="I959" s="84" t="b">
        <v>0</v>
      </c>
      <c r="J959" s="84" t="b">
        <v>0</v>
      </c>
      <c r="K959" s="84" t="b">
        <v>0</v>
      </c>
      <c r="L959" s="84" t="b">
        <v>0</v>
      </c>
    </row>
    <row r="960" spans="1:12" ht="15">
      <c r="A960" s="84" t="s">
        <v>2636</v>
      </c>
      <c r="B960" s="84" t="s">
        <v>2875</v>
      </c>
      <c r="C960" s="84">
        <v>2</v>
      </c>
      <c r="D960" s="123">
        <v>0.001751857281847213</v>
      </c>
      <c r="E960" s="123">
        <v>2.519827993775719</v>
      </c>
      <c r="F960" s="84" t="s">
        <v>2165</v>
      </c>
      <c r="G960" s="84" t="b">
        <v>0</v>
      </c>
      <c r="H960" s="84" t="b">
        <v>0</v>
      </c>
      <c r="I960" s="84" t="b">
        <v>0</v>
      </c>
      <c r="J960" s="84" t="b">
        <v>0</v>
      </c>
      <c r="K960" s="84" t="b">
        <v>0</v>
      </c>
      <c r="L960" s="84" t="b">
        <v>0</v>
      </c>
    </row>
    <row r="961" spans="1:12" ht="15">
      <c r="A961" s="84" t="s">
        <v>2875</v>
      </c>
      <c r="B961" s="84" t="s">
        <v>2250</v>
      </c>
      <c r="C961" s="84">
        <v>2</v>
      </c>
      <c r="D961" s="123">
        <v>0.001751857281847213</v>
      </c>
      <c r="E961" s="123">
        <v>1.1644403357891449</v>
      </c>
      <c r="F961" s="84" t="s">
        <v>2165</v>
      </c>
      <c r="G961" s="84" t="b">
        <v>0</v>
      </c>
      <c r="H961" s="84" t="b">
        <v>0</v>
      </c>
      <c r="I961" s="84" t="b">
        <v>0</v>
      </c>
      <c r="J961" s="84" t="b">
        <v>0</v>
      </c>
      <c r="K961" s="84" t="b">
        <v>0</v>
      </c>
      <c r="L961" s="84" t="b">
        <v>0</v>
      </c>
    </row>
    <row r="962" spans="1:12" ht="15">
      <c r="A962" s="84" t="s">
        <v>2561</v>
      </c>
      <c r="B962" s="84" t="s">
        <v>2872</v>
      </c>
      <c r="C962" s="84">
        <v>2</v>
      </c>
      <c r="D962" s="123">
        <v>0.001751857281847213</v>
      </c>
      <c r="E962" s="123">
        <v>2.2565865590011374</v>
      </c>
      <c r="F962" s="84" t="s">
        <v>2165</v>
      </c>
      <c r="G962" s="84" t="b">
        <v>0</v>
      </c>
      <c r="H962" s="84" t="b">
        <v>0</v>
      </c>
      <c r="I962" s="84" t="b">
        <v>0</v>
      </c>
      <c r="J962" s="84" t="b">
        <v>0</v>
      </c>
      <c r="K962" s="84" t="b">
        <v>0</v>
      </c>
      <c r="L962" s="84" t="b">
        <v>0</v>
      </c>
    </row>
    <row r="963" spans="1:12" ht="15">
      <c r="A963" s="84" t="s">
        <v>2872</v>
      </c>
      <c r="B963" s="84" t="s">
        <v>2252</v>
      </c>
      <c r="C963" s="84">
        <v>2</v>
      </c>
      <c r="D963" s="123">
        <v>0.001751857281847213</v>
      </c>
      <c r="E963" s="123">
        <v>1.6645107885797759</v>
      </c>
      <c r="F963" s="84" t="s">
        <v>2165</v>
      </c>
      <c r="G963" s="84" t="b">
        <v>0</v>
      </c>
      <c r="H963" s="84" t="b">
        <v>0</v>
      </c>
      <c r="I963" s="84" t="b">
        <v>0</v>
      </c>
      <c r="J963" s="84" t="b">
        <v>0</v>
      </c>
      <c r="K963" s="84" t="b">
        <v>0</v>
      </c>
      <c r="L963" s="84" t="b">
        <v>0</v>
      </c>
    </row>
    <row r="964" spans="1:12" ht="15">
      <c r="A964" s="84" t="s">
        <v>2252</v>
      </c>
      <c r="B964" s="84" t="s">
        <v>2873</v>
      </c>
      <c r="C964" s="84">
        <v>2</v>
      </c>
      <c r="D964" s="123">
        <v>0.001751857281847213</v>
      </c>
      <c r="E964" s="123">
        <v>1.674729953761462</v>
      </c>
      <c r="F964" s="84" t="s">
        <v>2165</v>
      </c>
      <c r="G964" s="84" t="b">
        <v>0</v>
      </c>
      <c r="H964" s="84" t="b">
        <v>0</v>
      </c>
      <c r="I964" s="84" t="b">
        <v>0</v>
      </c>
      <c r="J964" s="84" t="b">
        <v>0</v>
      </c>
      <c r="K964" s="84" t="b">
        <v>0</v>
      </c>
      <c r="L964" s="84" t="b">
        <v>0</v>
      </c>
    </row>
    <row r="965" spans="1:12" ht="15">
      <c r="A965" s="84" t="s">
        <v>2873</v>
      </c>
      <c r="B965" s="84" t="s">
        <v>2221</v>
      </c>
      <c r="C965" s="84">
        <v>2</v>
      </c>
      <c r="D965" s="123">
        <v>0.001751857281847213</v>
      </c>
      <c r="E965" s="123">
        <v>2.2187979981117376</v>
      </c>
      <c r="F965" s="84" t="s">
        <v>2165</v>
      </c>
      <c r="G965" s="84" t="b">
        <v>0</v>
      </c>
      <c r="H965" s="84" t="b">
        <v>0</v>
      </c>
      <c r="I965" s="84" t="b">
        <v>0</v>
      </c>
      <c r="J965" s="84" t="b">
        <v>0</v>
      </c>
      <c r="K965" s="84" t="b">
        <v>0</v>
      </c>
      <c r="L965" s="84" t="b">
        <v>0</v>
      </c>
    </row>
    <row r="966" spans="1:12" ht="15">
      <c r="A966" s="84" t="s">
        <v>2732</v>
      </c>
      <c r="B966" s="84" t="s">
        <v>2573</v>
      </c>
      <c r="C966" s="84">
        <v>2</v>
      </c>
      <c r="D966" s="123">
        <v>0.001751857281847213</v>
      </c>
      <c r="E966" s="123">
        <v>2.6959192528313998</v>
      </c>
      <c r="F966" s="84" t="s">
        <v>2165</v>
      </c>
      <c r="G966" s="84" t="b">
        <v>0</v>
      </c>
      <c r="H966" s="84" t="b">
        <v>0</v>
      </c>
      <c r="I966" s="84" t="b">
        <v>0</v>
      </c>
      <c r="J966" s="84" t="b">
        <v>0</v>
      </c>
      <c r="K966" s="84" t="b">
        <v>0</v>
      </c>
      <c r="L966" s="84" t="b">
        <v>0</v>
      </c>
    </row>
    <row r="967" spans="1:12" ht="15">
      <c r="A967" s="84" t="s">
        <v>2573</v>
      </c>
      <c r="B967" s="84" t="s">
        <v>2558</v>
      </c>
      <c r="C967" s="84">
        <v>2</v>
      </c>
      <c r="D967" s="123">
        <v>0.001751857281847213</v>
      </c>
      <c r="E967" s="123">
        <v>1.7928292658394565</v>
      </c>
      <c r="F967" s="84" t="s">
        <v>2165</v>
      </c>
      <c r="G967" s="84" t="b">
        <v>0</v>
      </c>
      <c r="H967" s="84" t="b">
        <v>0</v>
      </c>
      <c r="I967" s="84" t="b">
        <v>0</v>
      </c>
      <c r="J967" s="84" t="b">
        <v>0</v>
      </c>
      <c r="K967" s="84" t="b">
        <v>0</v>
      </c>
      <c r="L967" s="84" t="b">
        <v>0</v>
      </c>
    </row>
    <row r="968" spans="1:12" ht="15">
      <c r="A968" s="84" t="s">
        <v>2558</v>
      </c>
      <c r="B968" s="84" t="s">
        <v>2733</v>
      </c>
      <c r="C968" s="84">
        <v>2</v>
      </c>
      <c r="D968" s="123">
        <v>0.001751857281847213</v>
      </c>
      <c r="E968" s="123">
        <v>2.0938592615034377</v>
      </c>
      <c r="F968" s="84" t="s">
        <v>2165</v>
      </c>
      <c r="G968" s="84" t="b">
        <v>0</v>
      </c>
      <c r="H968" s="84" t="b">
        <v>0</v>
      </c>
      <c r="I968" s="84" t="b">
        <v>0</v>
      </c>
      <c r="J968" s="84" t="b">
        <v>0</v>
      </c>
      <c r="K968" s="84" t="b">
        <v>0</v>
      </c>
      <c r="L968" s="84" t="b">
        <v>0</v>
      </c>
    </row>
    <row r="969" spans="1:12" ht="15">
      <c r="A969" s="84" t="s">
        <v>2733</v>
      </c>
      <c r="B969" s="84" t="s">
        <v>2734</v>
      </c>
      <c r="C969" s="84">
        <v>2</v>
      </c>
      <c r="D969" s="123">
        <v>0.001751857281847213</v>
      </c>
      <c r="E969" s="123">
        <v>2.996949248495381</v>
      </c>
      <c r="F969" s="84" t="s">
        <v>2165</v>
      </c>
      <c r="G969" s="84" t="b">
        <v>0</v>
      </c>
      <c r="H969" s="84" t="b">
        <v>0</v>
      </c>
      <c r="I969" s="84" t="b">
        <v>0</v>
      </c>
      <c r="J969" s="84" t="b">
        <v>0</v>
      </c>
      <c r="K969" s="84" t="b">
        <v>0</v>
      </c>
      <c r="L969" s="84" t="b">
        <v>0</v>
      </c>
    </row>
    <row r="970" spans="1:12" ht="15">
      <c r="A970" s="84" t="s">
        <v>2734</v>
      </c>
      <c r="B970" s="84" t="s">
        <v>2252</v>
      </c>
      <c r="C970" s="84">
        <v>2</v>
      </c>
      <c r="D970" s="123">
        <v>0.001751857281847213</v>
      </c>
      <c r="E970" s="123">
        <v>1.6645107885797759</v>
      </c>
      <c r="F970" s="84" t="s">
        <v>2165</v>
      </c>
      <c r="G970" s="84" t="b">
        <v>0</v>
      </c>
      <c r="H970" s="84" t="b">
        <v>0</v>
      </c>
      <c r="I970" s="84" t="b">
        <v>0</v>
      </c>
      <c r="J970" s="84" t="b">
        <v>0</v>
      </c>
      <c r="K970" s="84" t="b">
        <v>0</v>
      </c>
      <c r="L970" s="84" t="b">
        <v>0</v>
      </c>
    </row>
    <row r="971" spans="1:12" ht="15">
      <c r="A971" s="84" t="s">
        <v>2216</v>
      </c>
      <c r="B971" s="84" t="s">
        <v>2632</v>
      </c>
      <c r="C971" s="84">
        <v>2</v>
      </c>
      <c r="D971" s="123">
        <v>0.001751857281847213</v>
      </c>
      <c r="E971" s="123">
        <v>2.3437367347200375</v>
      </c>
      <c r="F971" s="84" t="s">
        <v>2165</v>
      </c>
      <c r="G971" s="84" t="b">
        <v>0</v>
      </c>
      <c r="H971" s="84" t="b">
        <v>0</v>
      </c>
      <c r="I971" s="84" t="b">
        <v>0</v>
      </c>
      <c r="J971" s="84" t="b">
        <v>0</v>
      </c>
      <c r="K971" s="84" t="b">
        <v>0</v>
      </c>
      <c r="L971" s="84" t="b">
        <v>0</v>
      </c>
    </row>
    <row r="972" spans="1:12" ht="15">
      <c r="A972" s="84" t="s">
        <v>2632</v>
      </c>
      <c r="B972" s="84" t="s">
        <v>2622</v>
      </c>
      <c r="C972" s="84">
        <v>2</v>
      </c>
      <c r="D972" s="123">
        <v>0.001751857281847213</v>
      </c>
      <c r="E972" s="123">
        <v>1.9757599494254432</v>
      </c>
      <c r="F972" s="84" t="s">
        <v>2165</v>
      </c>
      <c r="G972" s="84" t="b">
        <v>0</v>
      </c>
      <c r="H972" s="84" t="b">
        <v>0</v>
      </c>
      <c r="I972" s="84" t="b">
        <v>0</v>
      </c>
      <c r="J972" s="84" t="b">
        <v>0</v>
      </c>
      <c r="K972" s="84" t="b">
        <v>0</v>
      </c>
      <c r="L972" s="84" t="b">
        <v>0</v>
      </c>
    </row>
    <row r="973" spans="1:12" ht="15">
      <c r="A973" s="84" t="s">
        <v>2622</v>
      </c>
      <c r="B973" s="84" t="s">
        <v>2871</v>
      </c>
      <c r="C973" s="84">
        <v>2</v>
      </c>
      <c r="D973" s="123">
        <v>0.001751857281847213</v>
      </c>
      <c r="E973" s="123">
        <v>2.4528812041451054</v>
      </c>
      <c r="F973" s="84" t="s">
        <v>2165</v>
      </c>
      <c r="G973" s="84" t="b">
        <v>0</v>
      </c>
      <c r="H973" s="84" t="b">
        <v>0</v>
      </c>
      <c r="I973" s="84" t="b">
        <v>0</v>
      </c>
      <c r="J973" s="84" t="b">
        <v>0</v>
      </c>
      <c r="K973" s="84" t="b">
        <v>0</v>
      </c>
      <c r="L973" s="84" t="b">
        <v>0</v>
      </c>
    </row>
    <row r="974" spans="1:12" ht="15">
      <c r="A974" s="84" t="s">
        <v>2871</v>
      </c>
      <c r="B974" s="84" t="s">
        <v>2738</v>
      </c>
      <c r="C974" s="84">
        <v>2</v>
      </c>
      <c r="D974" s="123">
        <v>0.001751857281847213</v>
      </c>
      <c r="E974" s="123">
        <v>2.8208579894397</v>
      </c>
      <c r="F974" s="84" t="s">
        <v>2165</v>
      </c>
      <c r="G974" s="84" t="b">
        <v>0</v>
      </c>
      <c r="H974" s="84" t="b">
        <v>0</v>
      </c>
      <c r="I974" s="84" t="b">
        <v>0</v>
      </c>
      <c r="J974" s="84" t="b">
        <v>0</v>
      </c>
      <c r="K974" s="84" t="b">
        <v>0</v>
      </c>
      <c r="L974" s="84" t="b">
        <v>0</v>
      </c>
    </row>
    <row r="975" spans="1:12" ht="15">
      <c r="A975" s="84" t="s">
        <v>2738</v>
      </c>
      <c r="B975" s="84" t="s">
        <v>2251</v>
      </c>
      <c r="C975" s="84">
        <v>2</v>
      </c>
      <c r="D975" s="123">
        <v>0.001751857281847213</v>
      </c>
      <c r="E975" s="123">
        <v>1.440646747728094</v>
      </c>
      <c r="F975" s="84" t="s">
        <v>2165</v>
      </c>
      <c r="G975" s="84" t="b">
        <v>0</v>
      </c>
      <c r="H975" s="84" t="b">
        <v>0</v>
      </c>
      <c r="I975" s="84" t="b">
        <v>0</v>
      </c>
      <c r="J975" s="84" t="b">
        <v>0</v>
      </c>
      <c r="K975" s="84" t="b">
        <v>0</v>
      </c>
      <c r="L975" s="84" t="b">
        <v>0</v>
      </c>
    </row>
    <row r="976" spans="1:12" ht="15">
      <c r="A976" s="84" t="s">
        <v>2251</v>
      </c>
      <c r="B976" s="84" t="s">
        <v>2221</v>
      </c>
      <c r="C976" s="84">
        <v>2</v>
      </c>
      <c r="D976" s="123">
        <v>0.001751857281847213</v>
      </c>
      <c r="E976" s="123">
        <v>0.8385867564001316</v>
      </c>
      <c r="F976" s="84" t="s">
        <v>2165</v>
      </c>
      <c r="G976" s="84" t="b">
        <v>0</v>
      </c>
      <c r="H976" s="84" t="b">
        <v>0</v>
      </c>
      <c r="I976" s="84" t="b">
        <v>0</v>
      </c>
      <c r="J976" s="84" t="b">
        <v>0</v>
      </c>
      <c r="K976" s="84" t="b">
        <v>0</v>
      </c>
      <c r="L976" s="84" t="b">
        <v>0</v>
      </c>
    </row>
    <row r="977" spans="1:12" ht="15">
      <c r="A977" s="84" t="s">
        <v>2864</v>
      </c>
      <c r="B977" s="84" t="s">
        <v>2251</v>
      </c>
      <c r="C977" s="84">
        <v>2</v>
      </c>
      <c r="D977" s="123">
        <v>0.001751857281847213</v>
      </c>
      <c r="E977" s="123">
        <v>1.616738006783775</v>
      </c>
      <c r="F977" s="84" t="s">
        <v>2165</v>
      </c>
      <c r="G977" s="84" t="b">
        <v>0</v>
      </c>
      <c r="H977" s="84" t="b">
        <v>0</v>
      </c>
      <c r="I977" s="84" t="b">
        <v>0</v>
      </c>
      <c r="J977" s="84" t="b">
        <v>0</v>
      </c>
      <c r="K977" s="84" t="b">
        <v>0</v>
      </c>
      <c r="L977" s="84" t="b">
        <v>0</v>
      </c>
    </row>
    <row r="978" spans="1:12" ht="15">
      <c r="A978" s="84" t="s">
        <v>2222</v>
      </c>
      <c r="B978" s="84" t="s">
        <v>2865</v>
      </c>
      <c r="C978" s="84">
        <v>2</v>
      </c>
      <c r="D978" s="123">
        <v>0.001751857281847213</v>
      </c>
      <c r="E978" s="123">
        <v>1.741676743392075</v>
      </c>
      <c r="F978" s="84" t="s">
        <v>2165</v>
      </c>
      <c r="G978" s="84" t="b">
        <v>0</v>
      </c>
      <c r="H978" s="84" t="b">
        <v>0</v>
      </c>
      <c r="I978" s="84" t="b">
        <v>0</v>
      </c>
      <c r="J978" s="84" t="b">
        <v>0</v>
      </c>
      <c r="K978" s="84" t="b">
        <v>0</v>
      </c>
      <c r="L978" s="84" t="b">
        <v>0</v>
      </c>
    </row>
    <row r="979" spans="1:12" ht="15">
      <c r="A979" s="84" t="s">
        <v>2865</v>
      </c>
      <c r="B979" s="84" t="s">
        <v>2222</v>
      </c>
      <c r="C979" s="84">
        <v>2</v>
      </c>
      <c r="D979" s="123">
        <v>0.001751857281847213</v>
      </c>
      <c r="E979" s="123">
        <v>1.741676743392075</v>
      </c>
      <c r="F979" s="84" t="s">
        <v>2165</v>
      </c>
      <c r="G979" s="84" t="b">
        <v>0</v>
      </c>
      <c r="H979" s="84" t="b">
        <v>0</v>
      </c>
      <c r="I979" s="84" t="b">
        <v>0</v>
      </c>
      <c r="J979" s="84" t="b">
        <v>0</v>
      </c>
      <c r="K979" s="84" t="b">
        <v>0</v>
      </c>
      <c r="L979" s="84" t="b">
        <v>0</v>
      </c>
    </row>
    <row r="980" spans="1:12" ht="15">
      <c r="A980" s="84" t="s">
        <v>2222</v>
      </c>
      <c r="B980" s="84" t="s">
        <v>2866</v>
      </c>
      <c r="C980" s="84">
        <v>2</v>
      </c>
      <c r="D980" s="123">
        <v>0.001751857281847213</v>
      </c>
      <c r="E980" s="123">
        <v>1.741676743392075</v>
      </c>
      <c r="F980" s="84" t="s">
        <v>2165</v>
      </c>
      <c r="G980" s="84" t="b">
        <v>0</v>
      </c>
      <c r="H980" s="84" t="b">
        <v>0</v>
      </c>
      <c r="I980" s="84" t="b">
        <v>0</v>
      </c>
      <c r="J980" s="84" t="b">
        <v>0</v>
      </c>
      <c r="K980" s="84" t="b">
        <v>0</v>
      </c>
      <c r="L980" s="84" t="b">
        <v>0</v>
      </c>
    </row>
    <row r="981" spans="1:12" ht="15">
      <c r="A981" s="84" t="s">
        <v>2866</v>
      </c>
      <c r="B981" s="84" t="s">
        <v>2867</v>
      </c>
      <c r="C981" s="84">
        <v>2</v>
      </c>
      <c r="D981" s="123">
        <v>0.001751857281847213</v>
      </c>
      <c r="E981" s="123">
        <v>2.996949248495381</v>
      </c>
      <c r="F981" s="84" t="s">
        <v>2165</v>
      </c>
      <c r="G981" s="84" t="b">
        <v>0</v>
      </c>
      <c r="H981" s="84" t="b">
        <v>0</v>
      </c>
      <c r="I981" s="84" t="b">
        <v>0</v>
      </c>
      <c r="J981" s="84" t="b">
        <v>0</v>
      </c>
      <c r="K981" s="84" t="b">
        <v>0</v>
      </c>
      <c r="L981" s="84" t="b">
        <v>0</v>
      </c>
    </row>
    <row r="982" spans="1:12" ht="15">
      <c r="A982" s="84" t="s">
        <v>2867</v>
      </c>
      <c r="B982" s="84" t="s">
        <v>2557</v>
      </c>
      <c r="C982" s="84">
        <v>2</v>
      </c>
      <c r="D982" s="123">
        <v>0.001751857281847213</v>
      </c>
      <c r="E982" s="123">
        <v>2.2979792441593623</v>
      </c>
      <c r="F982" s="84" t="s">
        <v>2165</v>
      </c>
      <c r="G982" s="84" t="b">
        <v>0</v>
      </c>
      <c r="H982" s="84" t="b">
        <v>0</v>
      </c>
      <c r="I982" s="84" t="b">
        <v>0</v>
      </c>
      <c r="J982" s="84" t="b">
        <v>0</v>
      </c>
      <c r="K982" s="84" t="b">
        <v>0</v>
      </c>
      <c r="L982" s="84" t="b">
        <v>0</v>
      </c>
    </row>
    <row r="983" spans="1:12" ht="15">
      <c r="A983" s="84" t="s">
        <v>2557</v>
      </c>
      <c r="B983" s="84" t="s">
        <v>2658</v>
      </c>
      <c r="C983" s="84">
        <v>2</v>
      </c>
      <c r="D983" s="123">
        <v>0.001751857281847213</v>
      </c>
      <c r="E983" s="123">
        <v>1.7239479764316434</v>
      </c>
      <c r="F983" s="84" t="s">
        <v>2165</v>
      </c>
      <c r="G983" s="84" t="b">
        <v>0</v>
      </c>
      <c r="H983" s="84" t="b">
        <v>0</v>
      </c>
      <c r="I983" s="84" t="b">
        <v>0</v>
      </c>
      <c r="J983" s="84" t="b">
        <v>0</v>
      </c>
      <c r="K983" s="84" t="b">
        <v>0</v>
      </c>
      <c r="L983" s="84" t="b">
        <v>0</v>
      </c>
    </row>
    <row r="984" spans="1:12" ht="15">
      <c r="A984" s="84" t="s">
        <v>2658</v>
      </c>
      <c r="B984" s="84" t="s">
        <v>2868</v>
      </c>
      <c r="C984" s="84">
        <v>2</v>
      </c>
      <c r="D984" s="123">
        <v>0.001751857281847213</v>
      </c>
      <c r="E984" s="123">
        <v>2.5990092398233435</v>
      </c>
      <c r="F984" s="84" t="s">
        <v>2165</v>
      </c>
      <c r="G984" s="84" t="b">
        <v>0</v>
      </c>
      <c r="H984" s="84" t="b">
        <v>0</v>
      </c>
      <c r="I984" s="84" t="b">
        <v>0</v>
      </c>
      <c r="J984" s="84" t="b">
        <v>0</v>
      </c>
      <c r="K984" s="84" t="b">
        <v>0</v>
      </c>
      <c r="L984" s="84" t="b">
        <v>0</v>
      </c>
    </row>
    <row r="985" spans="1:12" ht="15">
      <c r="A985" s="84" t="s">
        <v>2868</v>
      </c>
      <c r="B985" s="84" t="s">
        <v>2252</v>
      </c>
      <c r="C985" s="84">
        <v>2</v>
      </c>
      <c r="D985" s="123">
        <v>0.001751857281847213</v>
      </c>
      <c r="E985" s="123">
        <v>1.6645107885797759</v>
      </c>
      <c r="F985" s="84" t="s">
        <v>2165</v>
      </c>
      <c r="G985" s="84" t="b">
        <v>0</v>
      </c>
      <c r="H985" s="84" t="b">
        <v>0</v>
      </c>
      <c r="I985" s="84" t="b">
        <v>0</v>
      </c>
      <c r="J985" s="84" t="b">
        <v>0</v>
      </c>
      <c r="K985" s="84" t="b">
        <v>0</v>
      </c>
      <c r="L985" s="84" t="b">
        <v>0</v>
      </c>
    </row>
    <row r="986" spans="1:12" ht="15">
      <c r="A986" s="84" t="s">
        <v>2566</v>
      </c>
      <c r="B986" s="84" t="s">
        <v>2558</v>
      </c>
      <c r="C986" s="84">
        <v>2</v>
      </c>
      <c r="D986" s="123">
        <v>0.001751857281847213</v>
      </c>
      <c r="E986" s="123">
        <v>1.440646747728094</v>
      </c>
      <c r="F986" s="84" t="s">
        <v>2165</v>
      </c>
      <c r="G986" s="84" t="b">
        <v>0</v>
      </c>
      <c r="H986" s="84" t="b">
        <v>0</v>
      </c>
      <c r="I986" s="84" t="b">
        <v>0</v>
      </c>
      <c r="J986" s="84" t="b">
        <v>0</v>
      </c>
      <c r="K986" s="84" t="b">
        <v>0</v>
      </c>
      <c r="L986" s="84" t="b">
        <v>0</v>
      </c>
    </row>
    <row r="987" spans="1:12" ht="15">
      <c r="A987" s="84" t="s">
        <v>2558</v>
      </c>
      <c r="B987" s="84" t="s">
        <v>2869</v>
      </c>
      <c r="C987" s="84">
        <v>2</v>
      </c>
      <c r="D987" s="123">
        <v>0.001751857281847213</v>
      </c>
      <c r="E987" s="123">
        <v>2.0938592615034377</v>
      </c>
      <c r="F987" s="84" t="s">
        <v>2165</v>
      </c>
      <c r="G987" s="84" t="b">
        <v>0</v>
      </c>
      <c r="H987" s="84" t="b">
        <v>0</v>
      </c>
      <c r="I987" s="84" t="b">
        <v>0</v>
      </c>
      <c r="J987" s="84" t="b">
        <v>0</v>
      </c>
      <c r="K987" s="84" t="b">
        <v>0</v>
      </c>
      <c r="L987" s="84" t="b">
        <v>0</v>
      </c>
    </row>
    <row r="988" spans="1:12" ht="15">
      <c r="A988" s="84" t="s">
        <v>2869</v>
      </c>
      <c r="B988" s="84" t="s">
        <v>2673</v>
      </c>
      <c r="C988" s="84">
        <v>2</v>
      </c>
      <c r="D988" s="123">
        <v>0.001751857281847213</v>
      </c>
      <c r="E988" s="123">
        <v>2.6959192528313998</v>
      </c>
      <c r="F988" s="84" t="s">
        <v>2165</v>
      </c>
      <c r="G988" s="84" t="b">
        <v>0</v>
      </c>
      <c r="H988" s="84" t="b">
        <v>0</v>
      </c>
      <c r="I988" s="84" t="b">
        <v>0</v>
      </c>
      <c r="J988" s="84" t="b">
        <v>0</v>
      </c>
      <c r="K988" s="84" t="b">
        <v>0</v>
      </c>
      <c r="L988" s="84" t="b">
        <v>0</v>
      </c>
    </row>
    <row r="989" spans="1:12" ht="15">
      <c r="A989" s="84" t="s">
        <v>2674</v>
      </c>
      <c r="B989" s="84" t="s">
        <v>2870</v>
      </c>
      <c r="C989" s="84">
        <v>2</v>
      </c>
      <c r="D989" s="123">
        <v>0.001751857281847213</v>
      </c>
      <c r="E989" s="123">
        <v>2.6959192528313998</v>
      </c>
      <c r="F989" s="84" t="s">
        <v>2165</v>
      </c>
      <c r="G989" s="84" t="b">
        <v>0</v>
      </c>
      <c r="H989" s="84" t="b">
        <v>0</v>
      </c>
      <c r="I989" s="84" t="b">
        <v>0</v>
      </c>
      <c r="J989" s="84" t="b">
        <v>0</v>
      </c>
      <c r="K989" s="84" t="b">
        <v>0</v>
      </c>
      <c r="L989" s="84" t="b">
        <v>0</v>
      </c>
    </row>
    <row r="990" spans="1:12" ht="15">
      <c r="A990" s="84" t="s">
        <v>2870</v>
      </c>
      <c r="B990" s="84" t="s">
        <v>2570</v>
      </c>
      <c r="C990" s="84">
        <v>2</v>
      </c>
      <c r="D990" s="123">
        <v>0.001751857281847213</v>
      </c>
      <c r="E990" s="123">
        <v>2.2565865590011374</v>
      </c>
      <c r="F990" s="84" t="s">
        <v>2165</v>
      </c>
      <c r="G990" s="84" t="b">
        <v>0</v>
      </c>
      <c r="H990" s="84" t="b">
        <v>0</v>
      </c>
      <c r="I990" s="84" t="b">
        <v>0</v>
      </c>
      <c r="J990" s="84" t="b">
        <v>0</v>
      </c>
      <c r="K990" s="84" t="b">
        <v>0</v>
      </c>
      <c r="L990" s="84" t="b">
        <v>0</v>
      </c>
    </row>
    <row r="991" spans="1:12" ht="15">
      <c r="A991" s="84" t="s">
        <v>2570</v>
      </c>
      <c r="B991" s="84" t="s">
        <v>2737</v>
      </c>
      <c r="C991" s="84">
        <v>2</v>
      </c>
      <c r="D991" s="123">
        <v>0.001751857281847213</v>
      </c>
      <c r="E991" s="123">
        <v>2.080495299945456</v>
      </c>
      <c r="F991" s="84" t="s">
        <v>2165</v>
      </c>
      <c r="G991" s="84" t="b">
        <v>0</v>
      </c>
      <c r="H991" s="84" t="b">
        <v>0</v>
      </c>
      <c r="I991" s="84" t="b">
        <v>0</v>
      </c>
      <c r="J991" s="84" t="b">
        <v>0</v>
      </c>
      <c r="K991" s="84" t="b">
        <v>0</v>
      </c>
      <c r="L991" s="84" t="b">
        <v>0</v>
      </c>
    </row>
    <row r="992" spans="1:12" ht="15">
      <c r="A992" s="84" t="s">
        <v>2737</v>
      </c>
      <c r="B992" s="84" t="s">
        <v>2272</v>
      </c>
      <c r="C992" s="84">
        <v>2</v>
      </c>
      <c r="D992" s="123">
        <v>0.001751857281847213</v>
      </c>
      <c r="E992" s="123">
        <v>2.2187979981117376</v>
      </c>
      <c r="F992" s="84" t="s">
        <v>2165</v>
      </c>
      <c r="G992" s="84" t="b">
        <v>0</v>
      </c>
      <c r="H992" s="84" t="b">
        <v>0</v>
      </c>
      <c r="I992" s="84" t="b">
        <v>0</v>
      </c>
      <c r="J992" s="84" t="b">
        <v>0</v>
      </c>
      <c r="K992" s="84" t="b">
        <v>0</v>
      </c>
      <c r="L992" s="84" t="b">
        <v>0</v>
      </c>
    </row>
    <row r="993" spans="1:12" ht="15">
      <c r="A993" s="84" t="s">
        <v>2272</v>
      </c>
      <c r="B993" s="84" t="s">
        <v>2250</v>
      </c>
      <c r="C993" s="84">
        <v>2</v>
      </c>
      <c r="D993" s="123">
        <v>0.001751857281847213</v>
      </c>
      <c r="E993" s="123">
        <v>0.5623803444611825</v>
      </c>
      <c r="F993" s="84" t="s">
        <v>2165</v>
      </c>
      <c r="G993" s="84" t="b">
        <v>0</v>
      </c>
      <c r="H993" s="84" t="b">
        <v>0</v>
      </c>
      <c r="I993" s="84" t="b">
        <v>0</v>
      </c>
      <c r="J993" s="84" t="b">
        <v>0</v>
      </c>
      <c r="K993" s="84" t="b">
        <v>0</v>
      </c>
      <c r="L993" s="84" t="b">
        <v>0</v>
      </c>
    </row>
    <row r="994" spans="1:12" ht="15">
      <c r="A994" s="84" t="s">
        <v>2561</v>
      </c>
      <c r="B994" s="84" t="s">
        <v>2224</v>
      </c>
      <c r="C994" s="84">
        <v>2</v>
      </c>
      <c r="D994" s="123">
        <v>0.001751857281847213</v>
      </c>
      <c r="E994" s="123">
        <v>1.955556563337156</v>
      </c>
      <c r="F994" s="84" t="s">
        <v>2165</v>
      </c>
      <c r="G994" s="84" t="b">
        <v>0</v>
      </c>
      <c r="H994" s="84" t="b">
        <v>0</v>
      </c>
      <c r="I994" s="84" t="b">
        <v>0</v>
      </c>
      <c r="J994" s="84" t="b">
        <v>0</v>
      </c>
      <c r="K994" s="84" t="b">
        <v>0</v>
      </c>
      <c r="L994" s="84" t="b">
        <v>0</v>
      </c>
    </row>
    <row r="995" spans="1:12" ht="15">
      <c r="A995" s="84" t="s">
        <v>2224</v>
      </c>
      <c r="B995" s="84" t="s">
        <v>2261</v>
      </c>
      <c r="C995" s="84">
        <v>2</v>
      </c>
      <c r="D995" s="123">
        <v>0.001751857281847213</v>
      </c>
      <c r="E995" s="123">
        <v>1.7665003271171071</v>
      </c>
      <c r="F995" s="84" t="s">
        <v>2165</v>
      </c>
      <c r="G995" s="84" t="b">
        <v>0</v>
      </c>
      <c r="H995" s="84" t="b">
        <v>0</v>
      </c>
      <c r="I995" s="84" t="b">
        <v>0</v>
      </c>
      <c r="J995" s="84" t="b">
        <v>0</v>
      </c>
      <c r="K995" s="84" t="b">
        <v>0</v>
      </c>
      <c r="L995" s="84" t="b">
        <v>0</v>
      </c>
    </row>
    <row r="996" spans="1:12" ht="15">
      <c r="A996" s="84" t="s">
        <v>2261</v>
      </c>
      <c r="B996" s="84" t="s">
        <v>2724</v>
      </c>
      <c r="C996" s="84">
        <v>2</v>
      </c>
      <c r="D996" s="123">
        <v>0.001751857281847213</v>
      </c>
      <c r="E996" s="123">
        <v>2.0675303227810886</v>
      </c>
      <c r="F996" s="84" t="s">
        <v>2165</v>
      </c>
      <c r="G996" s="84" t="b">
        <v>0</v>
      </c>
      <c r="H996" s="84" t="b">
        <v>0</v>
      </c>
      <c r="I996" s="84" t="b">
        <v>0</v>
      </c>
      <c r="J996" s="84" t="b">
        <v>0</v>
      </c>
      <c r="K996" s="84" t="b">
        <v>0</v>
      </c>
      <c r="L996" s="84" t="b">
        <v>0</v>
      </c>
    </row>
    <row r="997" spans="1:12" ht="15">
      <c r="A997" s="84" t="s">
        <v>2724</v>
      </c>
      <c r="B997" s="84" t="s">
        <v>2251</v>
      </c>
      <c r="C997" s="84">
        <v>2</v>
      </c>
      <c r="D997" s="123">
        <v>0.001751857281847213</v>
      </c>
      <c r="E997" s="123">
        <v>1.616738006783775</v>
      </c>
      <c r="F997" s="84" t="s">
        <v>2165</v>
      </c>
      <c r="G997" s="84" t="b">
        <v>0</v>
      </c>
      <c r="H997" s="84" t="b">
        <v>0</v>
      </c>
      <c r="I997" s="84" t="b">
        <v>0</v>
      </c>
      <c r="J997" s="84" t="b">
        <v>0</v>
      </c>
      <c r="K997" s="84" t="b">
        <v>0</v>
      </c>
      <c r="L997" s="84" t="b">
        <v>0</v>
      </c>
    </row>
    <row r="998" spans="1:12" ht="15">
      <c r="A998" s="84" t="s">
        <v>2251</v>
      </c>
      <c r="B998" s="84" t="s">
        <v>2725</v>
      </c>
      <c r="C998" s="84">
        <v>2</v>
      </c>
      <c r="D998" s="123">
        <v>0.001751857281847213</v>
      </c>
      <c r="E998" s="123">
        <v>1.616738006783775</v>
      </c>
      <c r="F998" s="84" t="s">
        <v>2165</v>
      </c>
      <c r="G998" s="84" t="b">
        <v>0</v>
      </c>
      <c r="H998" s="84" t="b">
        <v>0</v>
      </c>
      <c r="I998" s="84" t="b">
        <v>0</v>
      </c>
      <c r="J998" s="84" t="b">
        <v>0</v>
      </c>
      <c r="K998" s="84" t="b">
        <v>0</v>
      </c>
      <c r="L998" s="84" t="b">
        <v>0</v>
      </c>
    </row>
    <row r="999" spans="1:12" ht="15">
      <c r="A999" s="84" t="s">
        <v>2725</v>
      </c>
      <c r="B999" s="84" t="s">
        <v>2630</v>
      </c>
      <c r="C999" s="84">
        <v>2</v>
      </c>
      <c r="D999" s="123">
        <v>0.001751857281847213</v>
      </c>
      <c r="E999" s="123">
        <v>2.5990092398233435</v>
      </c>
      <c r="F999" s="84" t="s">
        <v>2165</v>
      </c>
      <c r="G999" s="84" t="b">
        <v>0</v>
      </c>
      <c r="H999" s="84" t="b">
        <v>0</v>
      </c>
      <c r="I999" s="84" t="b">
        <v>0</v>
      </c>
      <c r="J999" s="84" t="b">
        <v>0</v>
      </c>
      <c r="K999" s="84" t="b">
        <v>0</v>
      </c>
      <c r="L999" s="84" t="b">
        <v>0</v>
      </c>
    </row>
    <row r="1000" spans="1:12" ht="15">
      <c r="A1000" s="84" t="s">
        <v>2630</v>
      </c>
      <c r="B1000" s="84" t="s">
        <v>2568</v>
      </c>
      <c r="C1000" s="84">
        <v>2</v>
      </c>
      <c r="D1000" s="123">
        <v>0.001751857281847213</v>
      </c>
      <c r="E1000" s="123">
        <v>1.8586465503290996</v>
      </c>
      <c r="F1000" s="84" t="s">
        <v>2165</v>
      </c>
      <c r="G1000" s="84" t="b">
        <v>0</v>
      </c>
      <c r="H1000" s="84" t="b">
        <v>0</v>
      </c>
      <c r="I1000" s="84" t="b">
        <v>0</v>
      </c>
      <c r="J1000" s="84" t="b">
        <v>0</v>
      </c>
      <c r="K1000" s="84" t="b">
        <v>0</v>
      </c>
      <c r="L1000" s="84" t="b">
        <v>0</v>
      </c>
    </row>
    <row r="1001" spans="1:12" ht="15">
      <c r="A1001" s="84" t="s">
        <v>2568</v>
      </c>
      <c r="B1001" s="84" t="s">
        <v>2726</v>
      </c>
      <c r="C1001" s="84">
        <v>2</v>
      </c>
      <c r="D1001" s="123">
        <v>0.001751857281847213</v>
      </c>
      <c r="E1001" s="123">
        <v>2.519827993775719</v>
      </c>
      <c r="F1001" s="84" t="s">
        <v>2165</v>
      </c>
      <c r="G1001" s="84" t="b">
        <v>0</v>
      </c>
      <c r="H1001" s="84" t="b">
        <v>0</v>
      </c>
      <c r="I1001" s="84" t="b">
        <v>0</v>
      </c>
      <c r="J1001" s="84" t="b">
        <v>0</v>
      </c>
      <c r="K1001" s="84" t="b">
        <v>0</v>
      </c>
      <c r="L1001" s="84" t="b">
        <v>0</v>
      </c>
    </row>
    <row r="1002" spans="1:12" ht="15">
      <c r="A1002" s="84" t="s">
        <v>2726</v>
      </c>
      <c r="B1002" s="84" t="s">
        <v>2727</v>
      </c>
      <c r="C1002" s="84">
        <v>2</v>
      </c>
      <c r="D1002" s="123">
        <v>0.001751857281847213</v>
      </c>
      <c r="E1002" s="123">
        <v>2.996949248495381</v>
      </c>
      <c r="F1002" s="84" t="s">
        <v>2165</v>
      </c>
      <c r="G1002" s="84" t="b">
        <v>0</v>
      </c>
      <c r="H1002" s="84" t="b">
        <v>0</v>
      </c>
      <c r="I1002" s="84" t="b">
        <v>0</v>
      </c>
      <c r="J1002" s="84" t="b">
        <v>0</v>
      </c>
      <c r="K1002" s="84" t="b">
        <v>0</v>
      </c>
      <c r="L1002" s="84" t="b">
        <v>0</v>
      </c>
    </row>
    <row r="1003" spans="1:12" ht="15">
      <c r="A1003" s="84" t="s">
        <v>2727</v>
      </c>
      <c r="B1003" s="84" t="s">
        <v>2728</v>
      </c>
      <c r="C1003" s="84">
        <v>2</v>
      </c>
      <c r="D1003" s="123">
        <v>0.001751857281847213</v>
      </c>
      <c r="E1003" s="123">
        <v>2.996949248495381</v>
      </c>
      <c r="F1003" s="84" t="s">
        <v>2165</v>
      </c>
      <c r="G1003" s="84" t="b">
        <v>0</v>
      </c>
      <c r="H1003" s="84" t="b">
        <v>0</v>
      </c>
      <c r="I1003" s="84" t="b">
        <v>0</v>
      </c>
      <c r="J1003" s="84" t="b">
        <v>0</v>
      </c>
      <c r="K1003" s="84" t="b">
        <v>0</v>
      </c>
      <c r="L1003" s="84" t="b">
        <v>0</v>
      </c>
    </row>
    <row r="1004" spans="1:12" ht="15">
      <c r="A1004" s="84" t="s">
        <v>2728</v>
      </c>
      <c r="B1004" s="84" t="s">
        <v>2294</v>
      </c>
      <c r="C1004" s="84">
        <v>2</v>
      </c>
      <c r="D1004" s="123">
        <v>0.001751857281847213</v>
      </c>
      <c r="E1004" s="123">
        <v>2.996949248495381</v>
      </c>
      <c r="F1004" s="84" t="s">
        <v>2165</v>
      </c>
      <c r="G1004" s="84" t="b">
        <v>0</v>
      </c>
      <c r="H1004" s="84" t="b">
        <v>0</v>
      </c>
      <c r="I1004" s="84" t="b">
        <v>0</v>
      </c>
      <c r="J1004" s="84" t="b">
        <v>0</v>
      </c>
      <c r="K1004" s="84" t="b">
        <v>0</v>
      </c>
      <c r="L1004" s="84" t="b">
        <v>0</v>
      </c>
    </row>
    <row r="1005" spans="1:12" ht="15">
      <c r="A1005" s="84" t="s">
        <v>2294</v>
      </c>
      <c r="B1005" s="84" t="s">
        <v>2670</v>
      </c>
      <c r="C1005" s="84">
        <v>2</v>
      </c>
      <c r="D1005" s="123">
        <v>0.001751857281847213</v>
      </c>
      <c r="E1005" s="123">
        <v>2.3948892571674185</v>
      </c>
      <c r="F1005" s="84" t="s">
        <v>2165</v>
      </c>
      <c r="G1005" s="84" t="b">
        <v>0</v>
      </c>
      <c r="H1005" s="84" t="b">
        <v>0</v>
      </c>
      <c r="I1005" s="84" t="b">
        <v>0</v>
      </c>
      <c r="J1005" s="84" t="b">
        <v>0</v>
      </c>
      <c r="K1005" s="84" t="b">
        <v>0</v>
      </c>
      <c r="L1005" s="84" t="b">
        <v>0</v>
      </c>
    </row>
    <row r="1006" spans="1:12" ht="15">
      <c r="A1006" s="84" t="s">
        <v>2670</v>
      </c>
      <c r="B1006" s="84" t="s">
        <v>2250</v>
      </c>
      <c r="C1006" s="84">
        <v>2</v>
      </c>
      <c r="D1006" s="123">
        <v>0.001751857281847213</v>
      </c>
      <c r="E1006" s="123">
        <v>0.8634103401251636</v>
      </c>
      <c r="F1006" s="84" t="s">
        <v>2165</v>
      </c>
      <c r="G1006" s="84" t="b">
        <v>0</v>
      </c>
      <c r="H1006" s="84" t="b">
        <v>0</v>
      </c>
      <c r="I1006" s="84" t="b">
        <v>0</v>
      </c>
      <c r="J1006" s="84" t="b">
        <v>0</v>
      </c>
      <c r="K1006" s="84" t="b">
        <v>0</v>
      </c>
      <c r="L1006" s="84" t="b">
        <v>0</v>
      </c>
    </row>
    <row r="1007" spans="1:12" ht="15">
      <c r="A1007" s="84" t="s">
        <v>2861</v>
      </c>
      <c r="B1007" s="84" t="s">
        <v>2862</v>
      </c>
      <c r="C1007" s="84">
        <v>2</v>
      </c>
      <c r="D1007" s="123">
        <v>0.001751857281847213</v>
      </c>
      <c r="E1007" s="123">
        <v>2.996949248495381</v>
      </c>
      <c r="F1007" s="84" t="s">
        <v>2165</v>
      </c>
      <c r="G1007" s="84" t="b">
        <v>0</v>
      </c>
      <c r="H1007" s="84" t="b">
        <v>0</v>
      </c>
      <c r="I1007" s="84" t="b">
        <v>0</v>
      </c>
      <c r="J1007" s="84" t="b">
        <v>0</v>
      </c>
      <c r="K1007" s="84" t="b">
        <v>0</v>
      </c>
      <c r="L1007" s="84" t="b">
        <v>0</v>
      </c>
    </row>
    <row r="1008" spans="1:12" ht="15">
      <c r="A1008" s="84" t="s">
        <v>2862</v>
      </c>
      <c r="B1008" s="84" t="s">
        <v>2863</v>
      </c>
      <c r="C1008" s="84">
        <v>2</v>
      </c>
      <c r="D1008" s="123">
        <v>0.001751857281847213</v>
      </c>
      <c r="E1008" s="123">
        <v>2.996949248495381</v>
      </c>
      <c r="F1008" s="84" t="s">
        <v>2165</v>
      </c>
      <c r="G1008" s="84" t="b">
        <v>0</v>
      </c>
      <c r="H1008" s="84" t="b">
        <v>0</v>
      </c>
      <c r="I1008" s="84" t="b">
        <v>0</v>
      </c>
      <c r="J1008" s="84" t="b">
        <v>0</v>
      </c>
      <c r="K1008" s="84" t="b">
        <v>0</v>
      </c>
      <c r="L1008" s="84" t="b">
        <v>0</v>
      </c>
    </row>
    <row r="1009" spans="1:12" ht="15">
      <c r="A1009" s="84" t="s">
        <v>2863</v>
      </c>
      <c r="B1009" s="84" t="s">
        <v>2252</v>
      </c>
      <c r="C1009" s="84">
        <v>2</v>
      </c>
      <c r="D1009" s="123">
        <v>0.001751857281847213</v>
      </c>
      <c r="E1009" s="123">
        <v>1.6645107885797759</v>
      </c>
      <c r="F1009" s="84" t="s">
        <v>2165</v>
      </c>
      <c r="G1009" s="84" t="b">
        <v>0</v>
      </c>
      <c r="H1009" s="84" t="b">
        <v>0</v>
      </c>
      <c r="I1009" s="84" t="b">
        <v>0</v>
      </c>
      <c r="J1009" s="84" t="b">
        <v>0</v>
      </c>
      <c r="K1009" s="84" t="b">
        <v>0</v>
      </c>
      <c r="L1009" s="84" t="b">
        <v>0</v>
      </c>
    </row>
    <row r="1010" spans="1:12" ht="15">
      <c r="A1010" s="84" t="s">
        <v>2846</v>
      </c>
      <c r="B1010" s="84" t="s">
        <v>2289</v>
      </c>
      <c r="C1010" s="84">
        <v>2</v>
      </c>
      <c r="D1010" s="123">
        <v>0.001751857281847213</v>
      </c>
      <c r="E1010" s="123">
        <v>2.1518512084811245</v>
      </c>
      <c r="F1010" s="84" t="s">
        <v>2165</v>
      </c>
      <c r="G1010" s="84" t="b">
        <v>0</v>
      </c>
      <c r="H1010" s="84" t="b">
        <v>0</v>
      </c>
      <c r="I1010" s="84" t="b">
        <v>0</v>
      </c>
      <c r="J1010" s="84" t="b">
        <v>0</v>
      </c>
      <c r="K1010" s="84" t="b">
        <v>0</v>
      </c>
      <c r="L1010" s="84" t="b">
        <v>0</v>
      </c>
    </row>
    <row r="1011" spans="1:12" ht="15">
      <c r="A1011" s="84" t="s">
        <v>2289</v>
      </c>
      <c r="B1011" s="84" t="s">
        <v>2847</v>
      </c>
      <c r="C1011" s="84">
        <v>2</v>
      </c>
      <c r="D1011" s="123">
        <v>0.001751857281847213</v>
      </c>
      <c r="E1011" s="123">
        <v>2.1518512084811245</v>
      </c>
      <c r="F1011" s="84" t="s">
        <v>2165</v>
      </c>
      <c r="G1011" s="84" t="b">
        <v>0</v>
      </c>
      <c r="H1011" s="84" t="b">
        <v>0</v>
      </c>
      <c r="I1011" s="84" t="b">
        <v>0</v>
      </c>
      <c r="J1011" s="84" t="b">
        <v>0</v>
      </c>
      <c r="K1011" s="84" t="b">
        <v>0</v>
      </c>
      <c r="L1011" s="84" t="b">
        <v>0</v>
      </c>
    </row>
    <row r="1012" spans="1:12" ht="15">
      <c r="A1012" s="84" t="s">
        <v>2847</v>
      </c>
      <c r="B1012" s="84" t="s">
        <v>2848</v>
      </c>
      <c r="C1012" s="84">
        <v>2</v>
      </c>
      <c r="D1012" s="123">
        <v>0.001751857281847213</v>
      </c>
      <c r="E1012" s="123">
        <v>2.996949248495381</v>
      </c>
      <c r="F1012" s="84" t="s">
        <v>2165</v>
      </c>
      <c r="G1012" s="84" t="b">
        <v>0</v>
      </c>
      <c r="H1012" s="84" t="b">
        <v>0</v>
      </c>
      <c r="I1012" s="84" t="b">
        <v>0</v>
      </c>
      <c r="J1012" s="84" t="b">
        <v>0</v>
      </c>
      <c r="K1012" s="84" t="b">
        <v>0</v>
      </c>
      <c r="L1012" s="84" t="b">
        <v>0</v>
      </c>
    </row>
    <row r="1013" spans="1:12" ht="15">
      <c r="A1013" s="84" t="s">
        <v>2848</v>
      </c>
      <c r="B1013" s="84" t="s">
        <v>2250</v>
      </c>
      <c r="C1013" s="84">
        <v>2</v>
      </c>
      <c r="D1013" s="123">
        <v>0.001751857281847213</v>
      </c>
      <c r="E1013" s="123">
        <v>1.1644403357891449</v>
      </c>
      <c r="F1013" s="84" t="s">
        <v>2165</v>
      </c>
      <c r="G1013" s="84" t="b">
        <v>0</v>
      </c>
      <c r="H1013" s="84" t="b">
        <v>0</v>
      </c>
      <c r="I1013" s="84" t="b">
        <v>0</v>
      </c>
      <c r="J1013" s="84" t="b">
        <v>0</v>
      </c>
      <c r="K1013" s="84" t="b">
        <v>0</v>
      </c>
      <c r="L1013" s="84" t="b">
        <v>0</v>
      </c>
    </row>
    <row r="1014" spans="1:12" ht="15">
      <c r="A1014" s="84" t="s">
        <v>2250</v>
      </c>
      <c r="B1014" s="84" t="s">
        <v>2263</v>
      </c>
      <c r="C1014" s="84">
        <v>2</v>
      </c>
      <c r="D1014" s="123">
        <v>0.001751857281847213</v>
      </c>
      <c r="E1014" s="123">
        <v>0.7774957114185703</v>
      </c>
      <c r="F1014" s="84" t="s">
        <v>2165</v>
      </c>
      <c r="G1014" s="84" t="b">
        <v>0</v>
      </c>
      <c r="H1014" s="84" t="b">
        <v>0</v>
      </c>
      <c r="I1014" s="84" t="b">
        <v>0</v>
      </c>
      <c r="J1014" s="84" t="b">
        <v>0</v>
      </c>
      <c r="K1014" s="84" t="b">
        <v>0</v>
      </c>
      <c r="L1014" s="84" t="b">
        <v>0</v>
      </c>
    </row>
    <row r="1015" spans="1:12" ht="15">
      <c r="A1015" s="84" t="s">
        <v>2263</v>
      </c>
      <c r="B1015" s="84" t="s">
        <v>2849</v>
      </c>
      <c r="C1015" s="84">
        <v>2</v>
      </c>
      <c r="D1015" s="123">
        <v>0.001751857281847213</v>
      </c>
      <c r="E1015" s="123">
        <v>2.1840358918525253</v>
      </c>
      <c r="F1015" s="84" t="s">
        <v>2165</v>
      </c>
      <c r="G1015" s="84" t="b">
        <v>0</v>
      </c>
      <c r="H1015" s="84" t="b">
        <v>0</v>
      </c>
      <c r="I1015" s="84" t="b">
        <v>0</v>
      </c>
      <c r="J1015" s="84" t="b">
        <v>0</v>
      </c>
      <c r="K1015" s="84" t="b">
        <v>0</v>
      </c>
      <c r="L1015" s="84" t="b">
        <v>0</v>
      </c>
    </row>
    <row r="1016" spans="1:12" ht="15">
      <c r="A1016" s="84" t="s">
        <v>2849</v>
      </c>
      <c r="B1016" s="84" t="s">
        <v>2850</v>
      </c>
      <c r="C1016" s="84">
        <v>2</v>
      </c>
      <c r="D1016" s="123">
        <v>0.001751857281847213</v>
      </c>
      <c r="E1016" s="123">
        <v>2.996949248495381</v>
      </c>
      <c r="F1016" s="84" t="s">
        <v>2165</v>
      </c>
      <c r="G1016" s="84" t="b">
        <v>0</v>
      </c>
      <c r="H1016" s="84" t="b">
        <v>0</v>
      </c>
      <c r="I1016" s="84" t="b">
        <v>0</v>
      </c>
      <c r="J1016" s="84" t="b">
        <v>0</v>
      </c>
      <c r="K1016" s="84" t="b">
        <v>0</v>
      </c>
      <c r="L1016" s="84" t="b">
        <v>0</v>
      </c>
    </row>
    <row r="1017" spans="1:12" ht="15">
      <c r="A1017" s="84" t="s">
        <v>2850</v>
      </c>
      <c r="B1017" s="84" t="s">
        <v>2586</v>
      </c>
      <c r="C1017" s="84">
        <v>2</v>
      </c>
      <c r="D1017" s="123">
        <v>0.001751857281847213</v>
      </c>
      <c r="E1017" s="123">
        <v>2.4528812041451054</v>
      </c>
      <c r="F1017" s="84" t="s">
        <v>2165</v>
      </c>
      <c r="G1017" s="84" t="b">
        <v>0</v>
      </c>
      <c r="H1017" s="84" t="b">
        <v>0</v>
      </c>
      <c r="I1017" s="84" t="b">
        <v>0</v>
      </c>
      <c r="J1017" s="84" t="b">
        <v>0</v>
      </c>
      <c r="K1017" s="84" t="b">
        <v>0</v>
      </c>
      <c r="L1017" s="84" t="b">
        <v>0</v>
      </c>
    </row>
    <row r="1018" spans="1:12" ht="15">
      <c r="A1018" s="84" t="s">
        <v>2586</v>
      </c>
      <c r="B1018" s="84" t="s">
        <v>2251</v>
      </c>
      <c r="C1018" s="84">
        <v>2</v>
      </c>
      <c r="D1018" s="123">
        <v>0.001751857281847213</v>
      </c>
      <c r="E1018" s="123">
        <v>1.0726699624334997</v>
      </c>
      <c r="F1018" s="84" t="s">
        <v>2165</v>
      </c>
      <c r="G1018" s="84" t="b">
        <v>0</v>
      </c>
      <c r="H1018" s="84" t="b">
        <v>0</v>
      </c>
      <c r="I1018" s="84" t="b">
        <v>0</v>
      </c>
      <c r="J1018" s="84" t="b">
        <v>0</v>
      </c>
      <c r="K1018" s="84" t="b">
        <v>0</v>
      </c>
      <c r="L1018" s="84" t="b">
        <v>0</v>
      </c>
    </row>
    <row r="1019" spans="1:12" ht="15">
      <c r="A1019" s="84" t="s">
        <v>2222</v>
      </c>
      <c r="B1019" s="84" t="s">
        <v>2851</v>
      </c>
      <c r="C1019" s="84">
        <v>2</v>
      </c>
      <c r="D1019" s="123">
        <v>0.001751857281847213</v>
      </c>
      <c r="E1019" s="123">
        <v>1.741676743392075</v>
      </c>
      <c r="F1019" s="84" t="s">
        <v>2165</v>
      </c>
      <c r="G1019" s="84" t="b">
        <v>0</v>
      </c>
      <c r="H1019" s="84" t="b">
        <v>0</v>
      </c>
      <c r="I1019" s="84" t="b">
        <v>0</v>
      </c>
      <c r="J1019" s="84" t="b">
        <v>0</v>
      </c>
      <c r="K1019" s="84" t="b">
        <v>0</v>
      </c>
      <c r="L1019" s="84" t="b">
        <v>0</v>
      </c>
    </row>
    <row r="1020" spans="1:12" ht="15">
      <c r="A1020" s="84" t="s">
        <v>2693</v>
      </c>
      <c r="B1020" s="84" t="s">
        <v>2845</v>
      </c>
      <c r="C1020" s="84">
        <v>2</v>
      </c>
      <c r="D1020" s="123">
        <v>0.001751857281847213</v>
      </c>
      <c r="E1020" s="123">
        <v>2.996949248495381</v>
      </c>
      <c r="F1020" s="84" t="s">
        <v>2165</v>
      </c>
      <c r="G1020" s="84" t="b">
        <v>0</v>
      </c>
      <c r="H1020" s="84" t="b">
        <v>0</v>
      </c>
      <c r="I1020" s="84" t="b">
        <v>0</v>
      </c>
      <c r="J1020" s="84" t="b">
        <v>0</v>
      </c>
      <c r="K1020" s="84" t="b">
        <v>0</v>
      </c>
      <c r="L1020" s="84" t="b">
        <v>0</v>
      </c>
    </row>
    <row r="1021" spans="1:12" ht="15">
      <c r="A1021" s="84" t="s">
        <v>2845</v>
      </c>
      <c r="B1021" s="84" t="s">
        <v>2250</v>
      </c>
      <c r="C1021" s="84">
        <v>2</v>
      </c>
      <c r="D1021" s="123">
        <v>0.001751857281847213</v>
      </c>
      <c r="E1021" s="123">
        <v>1.1644403357891449</v>
      </c>
      <c r="F1021" s="84" t="s">
        <v>2165</v>
      </c>
      <c r="G1021" s="84" t="b">
        <v>0</v>
      </c>
      <c r="H1021" s="84" t="b">
        <v>0</v>
      </c>
      <c r="I1021" s="84" t="b">
        <v>0</v>
      </c>
      <c r="J1021" s="84" t="b">
        <v>0</v>
      </c>
      <c r="K1021" s="84" t="b">
        <v>0</v>
      </c>
      <c r="L1021" s="84" t="b">
        <v>0</v>
      </c>
    </row>
    <row r="1022" spans="1:12" ht="15">
      <c r="A1022" s="84" t="s">
        <v>2839</v>
      </c>
      <c r="B1022" s="84" t="s">
        <v>2840</v>
      </c>
      <c r="C1022" s="84">
        <v>2</v>
      </c>
      <c r="D1022" s="123">
        <v>0.001751857281847213</v>
      </c>
      <c r="E1022" s="123">
        <v>2.996949248495381</v>
      </c>
      <c r="F1022" s="84" t="s">
        <v>2165</v>
      </c>
      <c r="G1022" s="84" t="b">
        <v>0</v>
      </c>
      <c r="H1022" s="84" t="b">
        <v>0</v>
      </c>
      <c r="I1022" s="84" t="b">
        <v>0</v>
      </c>
      <c r="J1022" s="84" t="b">
        <v>0</v>
      </c>
      <c r="K1022" s="84" t="b">
        <v>0</v>
      </c>
      <c r="L1022" s="84" t="b">
        <v>0</v>
      </c>
    </row>
    <row r="1023" spans="1:12" ht="15">
      <c r="A1023" s="84" t="s">
        <v>2840</v>
      </c>
      <c r="B1023" s="84" t="s">
        <v>2698</v>
      </c>
      <c r="C1023" s="84">
        <v>2</v>
      </c>
      <c r="D1023" s="123">
        <v>0.001751857281847213</v>
      </c>
      <c r="E1023" s="123">
        <v>2.996949248495381</v>
      </c>
      <c r="F1023" s="84" t="s">
        <v>2165</v>
      </c>
      <c r="G1023" s="84" t="b">
        <v>0</v>
      </c>
      <c r="H1023" s="84" t="b">
        <v>0</v>
      </c>
      <c r="I1023" s="84" t="b">
        <v>0</v>
      </c>
      <c r="J1023" s="84" t="b">
        <v>0</v>
      </c>
      <c r="K1023" s="84" t="b">
        <v>0</v>
      </c>
      <c r="L1023" s="84" t="b">
        <v>0</v>
      </c>
    </row>
    <row r="1024" spans="1:12" ht="15">
      <c r="A1024" s="84" t="s">
        <v>2698</v>
      </c>
      <c r="B1024" s="84" t="s">
        <v>2699</v>
      </c>
      <c r="C1024" s="84">
        <v>2</v>
      </c>
      <c r="D1024" s="123">
        <v>0.001751857281847213</v>
      </c>
      <c r="E1024" s="123">
        <v>2.3948892571674185</v>
      </c>
      <c r="F1024" s="84" t="s">
        <v>2165</v>
      </c>
      <c r="G1024" s="84" t="b">
        <v>0</v>
      </c>
      <c r="H1024" s="84" t="b">
        <v>0</v>
      </c>
      <c r="I1024" s="84" t="b">
        <v>0</v>
      </c>
      <c r="J1024" s="84" t="b">
        <v>0</v>
      </c>
      <c r="K1024" s="84" t="b">
        <v>0</v>
      </c>
      <c r="L1024" s="84" t="b">
        <v>0</v>
      </c>
    </row>
    <row r="1025" spans="1:12" ht="15">
      <c r="A1025" s="84" t="s">
        <v>2699</v>
      </c>
      <c r="B1025" s="84" t="s">
        <v>2841</v>
      </c>
      <c r="C1025" s="84">
        <v>2</v>
      </c>
      <c r="D1025" s="123">
        <v>0.001751857281847213</v>
      </c>
      <c r="E1025" s="123">
        <v>2.6959192528313998</v>
      </c>
      <c r="F1025" s="84" t="s">
        <v>2165</v>
      </c>
      <c r="G1025" s="84" t="b">
        <v>0</v>
      </c>
      <c r="H1025" s="84" t="b">
        <v>0</v>
      </c>
      <c r="I1025" s="84" t="b">
        <v>0</v>
      </c>
      <c r="J1025" s="84" t="b">
        <v>0</v>
      </c>
      <c r="K1025" s="84" t="b">
        <v>0</v>
      </c>
      <c r="L1025" s="84" t="b">
        <v>0</v>
      </c>
    </row>
    <row r="1026" spans="1:12" ht="15">
      <c r="A1026" s="84" t="s">
        <v>2841</v>
      </c>
      <c r="B1026" s="84" t="s">
        <v>2842</v>
      </c>
      <c r="C1026" s="84">
        <v>2</v>
      </c>
      <c r="D1026" s="123">
        <v>0.001751857281847213</v>
      </c>
      <c r="E1026" s="123">
        <v>2.996949248495381</v>
      </c>
      <c r="F1026" s="84" t="s">
        <v>2165</v>
      </c>
      <c r="G1026" s="84" t="b">
        <v>0</v>
      </c>
      <c r="H1026" s="84" t="b">
        <v>0</v>
      </c>
      <c r="I1026" s="84" t="b">
        <v>0</v>
      </c>
      <c r="J1026" s="84" t="b">
        <v>0</v>
      </c>
      <c r="K1026" s="84" t="b">
        <v>0</v>
      </c>
      <c r="L1026" s="84" t="b">
        <v>0</v>
      </c>
    </row>
    <row r="1027" spans="1:12" ht="15">
      <c r="A1027" s="84" t="s">
        <v>2842</v>
      </c>
      <c r="B1027" s="84" t="s">
        <v>2843</v>
      </c>
      <c r="C1027" s="84">
        <v>2</v>
      </c>
      <c r="D1027" s="123">
        <v>0.001751857281847213</v>
      </c>
      <c r="E1027" s="123">
        <v>2.996949248495381</v>
      </c>
      <c r="F1027" s="84" t="s">
        <v>2165</v>
      </c>
      <c r="G1027" s="84" t="b">
        <v>0</v>
      </c>
      <c r="H1027" s="84" t="b">
        <v>0</v>
      </c>
      <c r="I1027" s="84" t="b">
        <v>0</v>
      </c>
      <c r="J1027" s="84" t="b">
        <v>0</v>
      </c>
      <c r="K1027" s="84" t="b">
        <v>0</v>
      </c>
      <c r="L1027" s="84" t="b">
        <v>0</v>
      </c>
    </row>
    <row r="1028" spans="1:12" ht="15">
      <c r="A1028" s="84" t="s">
        <v>2843</v>
      </c>
      <c r="B1028" s="84" t="s">
        <v>2635</v>
      </c>
      <c r="C1028" s="84">
        <v>2</v>
      </c>
      <c r="D1028" s="123">
        <v>0.001751857281847213</v>
      </c>
      <c r="E1028" s="123">
        <v>2.519827993775719</v>
      </c>
      <c r="F1028" s="84" t="s">
        <v>2165</v>
      </c>
      <c r="G1028" s="84" t="b">
        <v>0</v>
      </c>
      <c r="H1028" s="84" t="b">
        <v>0</v>
      </c>
      <c r="I1028" s="84" t="b">
        <v>0</v>
      </c>
      <c r="J1028" s="84" t="b">
        <v>0</v>
      </c>
      <c r="K1028" s="84" t="b">
        <v>0</v>
      </c>
      <c r="L1028" s="84" t="b">
        <v>0</v>
      </c>
    </row>
    <row r="1029" spans="1:12" ht="15">
      <c r="A1029" s="84" t="s">
        <v>2635</v>
      </c>
      <c r="B1029" s="84" t="s">
        <v>2844</v>
      </c>
      <c r="C1029" s="84">
        <v>2</v>
      </c>
      <c r="D1029" s="123">
        <v>0.001751857281847213</v>
      </c>
      <c r="E1029" s="123">
        <v>2.519827993775719</v>
      </c>
      <c r="F1029" s="84" t="s">
        <v>2165</v>
      </c>
      <c r="G1029" s="84" t="b">
        <v>0</v>
      </c>
      <c r="H1029" s="84" t="b">
        <v>0</v>
      </c>
      <c r="I1029" s="84" t="b">
        <v>0</v>
      </c>
      <c r="J1029" s="84" t="b">
        <v>0</v>
      </c>
      <c r="K1029" s="84" t="b">
        <v>0</v>
      </c>
      <c r="L1029" s="84" t="b">
        <v>0</v>
      </c>
    </row>
    <row r="1030" spans="1:12" ht="15">
      <c r="A1030" s="84" t="s">
        <v>2844</v>
      </c>
      <c r="B1030" s="84" t="s">
        <v>2250</v>
      </c>
      <c r="C1030" s="84">
        <v>2</v>
      </c>
      <c r="D1030" s="123">
        <v>0.001751857281847213</v>
      </c>
      <c r="E1030" s="123">
        <v>1.1644403357891449</v>
      </c>
      <c r="F1030" s="84" t="s">
        <v>2165</v>
      </c>
      <c r="G1030" s="84" t="b">
        <v>0</v>
      </c>
      <c r="H1030" s="84" t="b">
        <v>0</v>
      </c>
      <c r="I1030" s="84" t="b">
        <v>0</v>
      </c>
      <c r="J1030" s="84" t="b">
        <v>0</v>
      </c>
      <c r="K1030" s="84" t="b">
        <v>0</v>
      </c>
      <c r="L1030" s="84" t="b">
        <v>0</v>
      </c>
    </row>
    <row r="1031" spans="1:12" ht="15">
      <c r="A1031" s="84" t="s">
        <v>2834</v>
      </c>
      <c r="B1031" s="84" t="s">
        <v>2835</v>
      </c>
      <c r="C1031" s="84">
        <v>2</v>
      </c>
      <c r="D1031" s="123">
        <v>0.001751857281847213</v>
      </c>
      <c r="E1031" s="123">
        <v>2.996949248495381</v>
      </c>
      <c r="F1031" s="84" t="s">
        <v>2165</v>
      </c>
      <c r="G1031" s="84" t="b">
        <v>0</v>
      </c>
      <c r="H1031" s="84" t="b">
        <v>0</v>
      </c>
      <c r="I1031" s="84" t="b">
        <v>0</v>
      </c>
      <c r="J1031" s="84" t="b">
        <v>0</v>
      </c>
      <c r="K1031" s="84" t="b">
        <v>0</v>
      </c>
      <c r="L1031" s="84" t="b">
        <v>0</v>
      </c>
    </row>
    <row r="1032" spans="1:12" ht="15">
      <c r="A1032" s="84" t="s">
        <v>2835</v>
      </c>
      <c r="B1032" s="84" t="s">
        <v>2836</v>
      </c>
      <c r="C1032" s="84">
        <v>2</v>
      </c>
      <c r="D1032" s="123">
        <v>0.001751857281847213</v>
      </c>
      <c r="E1032" s="123">
        <v>2.996949248495381</v>
      </c>
      <c r="F1032" s="84" t="s">
        <v>2165</v>
      </c>
      <c r="G1032" s="84" t="b">
        <v>0</v>
      </c>
      <c r="H1032" s="84" t="b">
        <v>0</v>
      </c>
      <c r="I1032" s="84" t="b">
        <v>0</v>
      </c>
      <c r="J1032" s="84" t="b">
        <v>0</v>
      </c>
      <c r="K1032" s="84" t="b">
        <v>0</v>
      </c>
      <c r="L1032" s="84" t="b">
        <v>0</v>
      </c>
    </row>
    <row r="1033" spans="1:12" ht="15">
      <c r="A1033" s="84" t="s">
        <v>2836</v>
      </c>
      <c r="B1033" s="84" t="s">
        <v>2837</v>
      </c>
      <c r="C1033" s="84">
        <v>2</v>
      </c>
      <c r="D1033" s="123">
        <v>0.001751857281847213</v>
      </c>
      <c r="E1033" s="123">
        <v>2.996949248495381</v>
      </c>
      <c r="F1033" s="84" t="s">
        <v>2165</v>
      </c>
      <c r="G1033" s="84" t="b">
        <v>0</v>
      </c>
      <c r="H1033" s="84" t="b">
        <v>0</v>
      </c>
      <c r="I1033" s="84" t="b">
        <v>0</v>
      </c>
      <c r="J1033" s="84" t="b">
        <v>0</v>
      </c>
      <c r="K1033" s="84" t="b">
        <v>0</v>
      </c>
      <c r="L1033" s="84" t="b">
        <v>0</v>
      </c>
    </row>
    <row r="1034" spans="1:12" ht="15">
      <c r="A1034" s="84" t="s">
        <v>2837</v>
      </c>
      <c r="B1034" s="84" t="s">
        <v>2270</v>
      </c>
      <c r="C1034" s="84">
        <v>2</v>
      </c>
      <c r="D1034" s="123">
        <v>0.001751857281847213</v>
      </c>
      <c r="E1034" s="123">
        <v>2.3437367347200375</v>
      </c>
      <c r="F1034" s="84" t="s">
        <v>2165</v>
      </c>
      <c r="G1034" s="84" t="b">
        <v>0</v>
      </c>
      <c r="H1034" s="84" t="b">
        <v>0</v>
      </c>
      <c r="I1034" s="84" t="b">
        <v>0</v>
      </c>
      <c r="J1034" s="84" t="b">
        <v>0</v>
      </c>
      <c r="K1034" s="84" t="b">
        <v>0</v>
      </c>
      <c r="L1034" s="84" t="b">
        <v>0</v>
      </c>
    </row>
    <row r="1035" spans="1:12" ht="15">
      <c r="A1035" s="84" t="s">
        <v>2270</v>
      </c>
      <c r="B1035" s="84" t="s">
        <v>2289</v>
      </c>
      <c r="C1035" s="84">
        <v>2</v>
      </c>
      <c r="D1035" s="123">
        <v>0.001751857281847213</v>
      </c>
      <c r="E1035" s="123">
        <v>1.4986386947057806</v>
      </c>
      <c r="F1035" s="84" t="s">
        <v>2165</v>
      </c>
      <c r="G1035" s="84" t="b">
        <v>0</v>
      </c>
      <c r="H1035" s="84" t="b">
        <v>0</v>
      </c>
      <c r="I1035" s="84" t="b">
        <v>0</v>
      </c>
      <c r="J1035" s="84" t="b">
        <v>0</v>
      </c>
      <c r="K1035" s="84" t="b">
        <v>0</v>
      </c>
      <c r="L1035" s="84" t="b">
        <v>0</v>
      </c>
    </row>
    <row r="1036" spans="1:12" ht="15">
      <c r="A1036" s="84" t="s">
        <v>2289</v>
      </c>
      <c r="B1036" s="84" t="s">
        <v>2838</v>
      </c>
      <c r="C1036" s="84">
        <v>2</v>
      </c>
      <c r="D1036" s="123">
        <v>0.001751857281847213</v>
      </c>
      <c r="E1036" s="123">
        <v>2.1518512084811245</v>
      </c>
      <c r="F1036" s="84" t="s">
        <v>2165</v>
      </c>
      <c r="G1036" s="84" t="b">
        <v>0</v>
      </c>
      <c r="H1036" s="84" t="b">
        <v>0</v>
      </c>
      <c r="I1036" s="84" t="b">
        <v>0</v>
      </c>
      <c r="J1036" s="84" t="b">
        <v>0</v>
      </c>
      <c r="K1036" s="84" t="b">
        <v>0</v>
      </c>
      <c r="L1036" s="84" t="b">
        <v>0</v>
      </c>
    </row>
    <row r="1037" spans="1:12" ht="15">
      <c r="A1037" s="84" t="s">
        <v>2838</v>
      </c>
      <c r="B1037" s="84" t="s">
        <v>2275</v>
      </c>
      <c r="C1037" s="84">
        <v>2</v>
      </c>
      <c r="D1037" s="123">
        <v>0.001751857281847213</v>
      </c>
      <c r="E1037" s="123">
        <v>2.2979792441593623</v>
      </c>
      <c r="F1037" s="84" t="s">
        <v>2165</v>
      </c>
      <c r="G1037" s="84" t="b">
        <v>0</v>
      </c>
      <c r="H1037" s="84" t="b">
        <v>0</v>
      </c>
      <c r="I1037" s="84" t="b">
        <v>0</v>
      </c>
      <c r="J1037" s="84" t="b">
        <v>0</v>
      </c>
      <c r="K1037" s="84" t="b">
        <v>0</v>
      </c>
      <c r="L1037" s="84" t="b">
        <v>0</v>
      </c>
    </row>
    <row r="1038" spans="1:12" ht="15">
      <c r="A1038" s="84" t="s">
        <v>2275</v>
      </c>
      <c r="B1038" s="84" t="s">
        <v>2250</v>
      </c>
      <c r="C1038" s="84">
        <v>2</v>
      </c>
      <c r="D1038" s="123">
        <v>0.001751857281847213</v>
      </c>
      <c r="E1038" s="123">
        <v>0.46547033145312605</v>
      </c>
      <c r="F1038" s="84" t="s">
        <v>2165</v>
      </c>
      <c r="G1038" s="84" t="b">
        <v>0</v>
      </c>
      <c r="H1038" s="84" t="b">
        <v>0</v>
      </c>
      <c r="I1038" s="84" t="b">
        <v>0</v>
      </c>
      <c r="J1038" s="84" t="b">
        <v>0</v>
      </c>
      <c r="K1038" s="84" t="b">
        <v>0</v>
      </c>
      <c r="L1038" s="84" t="b">
        <v>0</v>
      </c>
    </row>
    <row r="1039" spans="1:12" ht="15">
      <c r="A1039" s="84" t="s">
        <v>2609</v>
      </c>
      <c r="B1039" s="84" t="s">
        <v>2827</v>
      </c>
      <c r="C1039" s="84">
        <v>2</v>
      </c>
      <c r="D1039" s="123">
        <v>0.001751857281847213</v>
      </c>
      <c r="E1039" s="123">
        <v>2.3437367347200375</v>
      </c>
      <c r="F1039" s="84" t="s">
        <v>2165</v>
      </c>
      <c r="G1039" s="84" t="b">
        <v>0</v>
      </c>
      <c r="H1039" s="84" t="b">
        <v>0</v>
      </c>
      <c r="I1039" s="84" t="b">
        <v>0</v>
      </c>
      <c r="J1039" s="84" t="b">
        <v>0</v>
      </c>
      <c r="K1039" s="84" t="b">
        <v>0</v>
      </c>
      <c r="L1039" s="84" t="b">
        <v>0</v>
      </c>
    </row>
    <row r="1040" spans="1:12" ht="15">
      <c r="A1040" s="84" t="s">
        <v>2827</v>
      </c>
      <c r="B1040" s="84" t="s">
        <v>2828</v>
      </c>
      <c r="C1040" s="84">
        <v>2</v>
      </c>
      <c r="D1040" s="123">
        <v>0.001751857281847213</v>
      </c>
      <c r="E1040" s="123">
        <v>2.996949248495381</v>
      </c>
      <c r="F1040" s="84" t="s">
        <v>2165</v>
      </c>
      <c r="G1040" s="84" t="b">
        <v>0</v>
      </c>
      <c r="H1040" s="84" t="b">
        <v>0</v>
      </c>
      <c r="I1040" s="84" t="b">
        <v>0</v>
      </c>
      <c r="J1040" s="84" t="b">
        <v>0</v>
      </c>
      <c r="K1040" s="84" t="b">
        <v>0</v>
      </c>
      <c r="L1040" s="84" t="b">
        <v>0</v>
      </c>
    </row>
    <row r="1041" spans="1:12" ht="15">
      <c r="A1041" s="84" t="s">
        <v>2828</v>
      </c>
      <c r="B1041" s="84" t="s">
        <v>2252</v>
      </c>
      <c r="C1041" s="84">
        <v>2</v>
      </c>
      <c r="D1041" s="123">
        <v>0.001751857281847213</v>
      </c>
      <c r="E1041" s="123">
        <v>1.6645107885797759</v>
      </c>
      <c r="F1041" s="84" t="s">
        <v>2165</v>
      </c>
      <c r="G1041" s="84" t="b">
        <v>0</v>
      </c>
      <c r="H1041" s="84" t="b">
        <v>0</v>
      </c>
      <c r="I1041" s="84" t="b">
        <v>0</v>
      </c>
      <c r="J1041" s="84" t="b">
        <v>0</v>
      </c>
      <c r="K1041" s="84" t="b">
        <v>0</v>
      </c>
      <c r="L1041" s="84" t="b">
        <v>0</v>
      </c>
    </row>
    <row r="1042" spans="1:12" ht="15">
      <c r="A1042" s="84" t="s">
        <v>2252</v>
      </c>
      <c r="B1042" s="84" t="s">
        <v>2829</v>
      </c>
      <c r="C1042" s="84">
        <v>2</v>
      </c>
      <c r="D1042" s="123">
        <v>0.001751857281847213</v>
      </c>
      <c r="E1042" s="123">
        <v>1.674729953761462</v>
      </c>
      <c r="F1042" s="84" t="s">
        <v>2165</v>
      </c>
      <c r="G1042" s="84" t="b">
        <v>0</v>
      </c>
      <c r="H1042" s="84" t="b">
        <v>0</v>
      </c>
      <c r="I1042" s="84" t="b">
        <v>0</v>
      </c>
      <c r="J1042" s="84" t="b">
        <v>0</v>
      </c>
      <c r="K1042" s="84" t="b">
        <v>0</v>
      </c>
      <c r="L1042" s="84" t="b">
        <v>0</v>
      </c>
    </row>
    <row r="1043" spans="1:12" ht="15">
      <c r="A1043" s="84" t="s">
        <v>2829</v>
      </c>
      <c r="B1043" s="84" t="s">
        <v>2830</v>
      </c>
      <c r="C1043" s="84">
        <v>2</v>
      </c>
      <c r="D1043" s="123">
        <v>0.001751857281847213</v>
      </c>
      <c r="E1043" s="123">
        <v>2.996949248495381</v>
      </c>
      <c r="F1043" s="84" t="s">
        <v>2165</v>
      </c>
      <c r="G1043" s="84" t="b">
        <v>0</v>
      </c>
      <c r="H1043" s="84" t="b">
        <v>0</v>
      </c>
      <c r="I1043" s="84" t="b">
        <v>0</v>
      </c>
      <c r="J1043" s="84" t="b">
        <v>0</v>
      </c>
      <c r="K1043" s="84" t="b">
        <v>0</v>
      </c>
      <c r="L1043" s="84" t="b">
        <v>0</v>
      </c>
    </row>
    <row r="1044" spans="1:12" ht="15">
      <c r="A1044" s="84" t="s">
        <v>2830</v>
      </c>
      <c r="B1044" s="84" t="s">
        <v>2250</v>
      </c>
      <c r="C1044" s="84">
        <v>2</v>
      </c>
      <c r="D1044" s="123">
        <v>0.001751857281847213</v>
      </c>
      <c r="E1044" s="123">
        <v>1.1644403357891449</v>
      </c>
      <c r="F1044" s="84" t="s">
        <v>2165</v>
      </c>
      <c r="G1044" s="84" t="b">
        <v>0</v>
      </c>
      <c r="H1044" s="84" t="b">
        <v>0</v>
      </c>
      <c r="I1044" s="84" t="b">
        <v>0</v>
      </c>
      <c r="J1044" s="84" t="b">
        <v>0</v>
      </c>
      <c r="K1044" s="84" t="b">
        <v>0</v>
      </c>
      <c r="L1044" s="84" t="b">
        <v>0</v>
      </c>
    </row>
    <row r="1045" spans="1:12" ht="15">
      <c r="A1045" s="84" t="s">
        <v>2777</v>
      </c>
      <c r="B1045" s="84" t="s">
        <v>2778</v>
      </c>
      <c r="C1045" s="84">
        <v>2</v>
      </c>
      <c r="D1045" s="123">
        <v>0.001751857281847213</v>
      </c>
      <c r="E1045" s="123">
        <v>2.996949248495381</v>
      </c>
      <c r="F1045" s="84" t="s">
        <v>2165</v>
      </c>
      <c r="G1045" s="84" t="b">
        <v>0</v>
      </c>
      <c r="H1045" s="84" t="b">
        <v>0</v>
      </c>
      <c r="I1045" s="84" t="b">
        <v>0</v>
      </c>
      <c r="J1045" s="84" t="b">
        <v>0</v>
      </c>
      <c r="K1045" s="84" t="b">
        <v>0</v>
      </c>
      <c r="L1045" s="84" t="b">
        <v>0</v>
      </c>
    </row>
    <row r="1046" spans="1:12" ht="15">
      <c r="A1046" s="84" t="s">
        <v>2778</v>
      </c>
      <c r="B1046" s="84" t="s">
        <v>2250</v>
      </c>
      <c r="C1046" s="84">
        <v>2</v>
      </c>
      <c r="D1046" s="123">
        <v>0.001751857281847213</v>
      </c>
      <c r="E1046" s="123">
        <v>1.1644403357891449</v>
      </c>
      <c r="F1046" s="84" t="s">
        <v>2165</v>
      </c>
      <c r="G1046" s="84" t="b">
        <v>0</v>
      </c>
      <c r="H1046" s="84" t="b">
        <v>0</v>
      </c>
      <c r="I1046" s="84" t="b">
        <v>0</v>
      </c>
      <c r="J1046" s="84" t="b">
        <v>0</v>
      </c>
      <c r="K1046" s="84" t="b">
        <v>0</v>
      </c>
      <c r="L1046" s="84" t="b">
        <v>0</v>
      </c>
    </row>
    <row r="1047" spans="1:12" ht="15">
      <c r="A1047" s="84" t="s">
        <v>2250</v>
      </c>
      <c r="B1047" s="84" t="s">
        <v>2779</v>
      </c>
      <c r="C1047" s="84">
        <v>2</v>
      </c>
      <c r="D1047" s="123">
        <v>0.001751857281847213</v>
      </c>
      <c r="E1047" s="123">
        <v>1.590409068061426</v>
      </c>
      <c r="F1047" s="84" t="s">
        <v>2165</v>
      </c>
      <c r="G1047" s="84" t="b">
        <v>0</v>
      </c>
      <c r="H1047" s="84" t="b">
        <v>0</v>
      </c>
      <c r="I1047" s="84" t="b">
        <v>0</v>
      </c>
      <c r="J1047" s="84" t="b">
        <v>0</v>
      </c>
      <c r="K1047" s="84" t="b">
        <v>0</v>
      </c>
      <c r="L1047" s="84" t="b">
        <v>0</v>
      </c>
    </row>
    <row r="1048" spans="1:12" ht="15">
      <c r="A1048" s="84" t="s">
        <v>2779</v>
      </c>
      <c r="B1048" s="84" t="s">
        <v>2562</v>
      </c>
      <c r="C1048" s="84">
        <v>2</v>
      </c>
      <c r="D1048" s="123">
        <v>0.001751857281847213</v>
      </c>
      <c r="E1048" s="123">
        <v>2.0192256432065334</v>
      </c>
      <c r="F1048" s="84" t="s">
        <v>2165</v>
      </c>
      <c r="G1048" s="84" t="b">
        <v>0</v>
      </c>
      <c r="H1048" s="84" t="b">
        <v>0</v>
      </c>
      <c r="I1048" s="84" t="b">
        <v>0</v>
      </c>
      <c r="J1048" s="84" t="b">
        <v>0</v>
      </c>
      <c r="K1048" s="84" t="b">
        <v>0</v>
      </c>
      <c r="L1048" s="84" t="b">
        <v>0</v>
      </c>
    </row>
    <row r="1049" spans="1:12" ht="15">
      <c r="A1049" s="84" t="s">
        <v>2289</v>
      </c>
      <c r="B1049" s="84" t="s">
        <v>2571</v>
      </c>
      <c r="C1049" s="84">
        <v>2</v>
      </c>
      <c r="D1049" s="123">
        <v>0.001751857281847213</v>
      </c>
      <c r="E1049" s="123">
        <v>1.674729953761462</v>
      </c>
      <c r="F1049" s="84" t="s">
        <v>2165</v>
      </c>
      <c r="G1049" s="84" t="b">
        <v>0</v>
      </c>
      <c r="H1049" s="84" t="b">
        <v>0</v>
      </c>
      <c r="I1049" s="84" t="b">
        <v>0</v>
      </c>
      <c r="J1049" s="84" t="b">
        <v>0</v>
      </c>
      <c r="K1049" s="84" t="b">
        <v>0</v>
      </c>
      <c r="L1049" s="84" t="b">
        <v>0</v>
      </c>
    </row>
    <row r="1050" spans="1:12" ht="15">
      <c r="A1050" s="84" t="s">
        <v>2571</v>
      </c>
      <c r="B1050" s="84" t="s">
        <v>2780</v>
      </c>
      <c r="C1050" s="84">
        <v>2</v>
      </c>
      <c r="D1050" s="123">
        <v>0.001751857281847213</v>
      </c>
      <c r="E1050" s="123">
        <v>2.519827993775719</v>
      </c>
      <c r="F1050" s="84" t="s">
        <v>2165</v>
      </c>
      <c r="G1050" s="84" t="b">
        <v>0</v>
      </c>
      <c r="H1050" s="84" t="b">
        <v>0</v>
      </c>
      <c r="I1050" s="84" t="b">
        <v>0</v>
      </c>
      <c r="J1050" s="84" t="b">
        <v>0</v>
      </c>
      <c r="K1050" s="84" t="b">
        <v>0</v>
      </c>
      <c r="L1050" s="84" t="b">
        <v>0</v>
      </c>
    </row>
    <row r="1051" spans="1:12" ht="15">
      <c r="A1051" s="84" t="s">
        <v>2780</v>
      </c>
      <c r="B1051" s="84" t="s">
        <v>2781</v>
      </c>
      <c r="C1051" s="84">
        <v>2</v>
      </c>
      <c r="D1051" s="123">
        <v>0.001751857281847213</v>
      </c>
      <c r="E1051" s="123">
        <v>2.996949248495381</v>
      </c>
      <c r="F1051" s="84" t="s">
        <v>2165</v>
      </c>
      <c r="G1051" s="84" t="b">
        <v>0</v>
      </c>
      <c r="H1051" s="84" t="b">
        <v>0</v>
      </c>
      <c r="I1051" s="84" t="b">
        <v>0</v>
      </c>
      <c r="J1051" s="84" t="b">
        <v>0</v>
      </c>
      <c r="K1051" s="84" t="b">
        <v>0</v>
      </c>
      <c r="L1051" s="84" t="b">
        <v>0</v>
      </c>
    </row>
    <row r="1052" spans="1:12" ht="15">
      <c r="A1052" s="84" t="s">
        <v>2781</v>
      </c>
      <c r="B1052" s="84" t="s">
        <v>2782</v>
      </c>
      <c r="C1052" s="84">
        <v>2</v>
      </c>
      <c r="D1052" s="123">
        <v>0.001751857281847213</v>
      </c>
      <c r="E1052" s="123">
        <v>2.996949248495381</v>
      </c>
      <c r="F1052" s="84" t="s">
        <v>2165</v>
      </c>
      <c r="G1052" s="84" t="b">
        <v>0</v>
      </c>
      <c r="H1052" s="84" t="b">
        <v>0</v>
      </c>
      <c r="I1052" s="84" t="b">
        <v>0</v>
      </c>
      <c r="J1052" s="84" t="b">
        <v>0</v>
      </c>
      <c r="K1052" s="84" t="b">
        <v>0</v>
      </c>
      <c r="L1052" s="84" t="b">
        <v>0</v>
      </c>
    </row>
    <row r="1053" spans="1:12" ht="15">
      <c r="A1053" s="84" t="s">
        <v>2801</v>
      </c>
      <c r="B1053" s="84" t="s">
        <v>2802</v>
      </c>
      <c r="C1053" s="84">
        <v>2</v>
      </c>
      <c r="D1053" s="123">
        <v>0.001751857281847213</v>
      </c>
      <c r="E1053" s="123">
        <v>2.996949248495381</v>
      </c>
      <c r="F1053" s="84" t="s">
        <v>2165</v>
      </c>
      <c r="G1053" s="84" t="b">
        <v>0</v>
      </c>
      <c r="H1053" s="84" t="b">
        <v>0</v>
      </c>
      <c r="I1053" s="84" t="b">
        <v>0</v>
      </c>
      <c r="J1053" s="84" t="b">
        <v>0</v>
      </c>
      <c r="K1053" s="84" t="b">
        <v>0</v>
      </c>
      <c r="L1053" s="84" t="b">
        <v>0</v>
      </c>
    </row>
    <row r="1054" spans="1:12" ht="15">
      <c r="A1054" s="84" t="s">
        <v>2802</v>
      </c>
      <c r="B1054" s="84" t="s">
        <v>2251</v>
      </c>
      <c r="C1054" s="84">
        <v>2</v>
      </c>
      <c r="D1054" s="123">
        <v>0.001751857281847213</v>
      </c>
      <c r="E1054" s="123">
        <v>1.616738006783775</v>
      </c>
      <c r="F1054" s="84" t="s">
        <v>2165</v>
      </c>
      <c r="G1054" s="84" t="b">
        <v>0</v>
      </c>
      <c r="H1054" s="84" t="b">
        <v>0</v>
      </c>
      <c r="I1054" s="84" t="b">
        <v>0</v>
      </c>
      <c r="J1054" s="84" t="b">
        <v>0</v>
      </c>
      <c r="K1054" s="84" t="b">
        <v>0</v>
      </c>
      <c r="L1054" s="84" t="b">
        <v>0</v>
      </c>
    </row>
    <row r="1055" spans="1:12" ht="15">
      <c r="A1055" s="84" t="s">
        <v>2252</v>
      </c>
      <c r="B1055" s="84" t="s">
        <v>2803</v>
      </c>
      <c r="C1055" s="84">
        <v>2</v>
      </c>
      <c r="D1055" s="123">
        <v>0.001751857281847213</v>
      </c>
      <c r="E1055" s="123">
        <v>1.674729953761462</v>
      </c>
      <c r="F1055" s="84" t="s">
        <v>2165</v>
      </c>
      <c r="G1055" s="84" t="b">
        <v>0</v>
      </c>
      <c r="H1055" s="84" t="b">
        <v>0</v>
      </c>
      <c r="I1055" s="84" t="b">
        <v>0</v>
      </c>
      <c r="J1055" s="84" t="b">
        <v>0</v>
      </c>
      <c r="K1055" s="84" t="b">
        <v>0</v>
      </c>
      <c r="L1055" s="84" t="b">
        <v>0</v>
      </c>
    </row>
    <row r="1056" spans="1:12" ht="15">
      <c r="A1056" s="84" t="s">
        <v>2803</v>
      </c>
      <c r="B1056" s="84" t="s">
        <v>2582</v>
      </c>
      <c r="C1056" s="84">
        <v>2</v>
      </c>
      <c r="D1056" s="123">
        <v>0.001751857281847213</v>
      </c>
      <c r="E1056" s="123">
        <v>2.3948892571674185</v>
      </c>
      <c r="F1056" s="84" t="s">
        <v>2165</v>
      </c>
      <c r="G1056" s="84" t="b">
        <v>0</v>
      </c>
      <c r="H1056" s="84" t="b">
        <v>0</v>
      </c>
      <c r="I1056" s="84" t="b">
        <v>0</v>
      </c>
      <c r="J1056" s="84" t="b">
        <v>0</v>
      </c>
      <c r="K1056" s="84" t="b">
        <v>0</v>
      </c>
      <c r="L1056" s="84" t="b">
        <v>0</v>
      </c>
    </row>
    <row r="1057" spans="1:12" ht="15">
      <c r="A1057" s="84" t="s">
        <v>2582</v>
      </c>
      <c r="B1057" s="84" t="s">
        <v>2635</v>
      </c>
      <c r="C1057" s="84">
        <v>2</v>
      </c>
      <c r="D1057" s="123">
        <v>0.001751857281847213</v>
      </c>
      <c r="E1057" s="123">
        <v>1.9177680024477564</v>
      </c>
      <c r="F1057" s="84" t="s">
        <v>2165</v>
      </c>
      <c r="G1057" s="84" t="b">
        <v>0</v>
      </c>
      <c r="H1057" s="84" t="b">
        <v>0</v>
      </c>
      <c r="I1057" s="84" t="b">
        <v>0</v>
      </c>
      <c r="J1057" s="84" t="b">
        <v>0</v>
      </c>
      <c r="K1057" s="84" t="b">
        <v>0</v>
      </c>
      <c r="L1057" s="84" t="b">
        <v>0</v>
      </c>
    </row>
    <row r="1058" spans="1:12" ht="15">
      <c r="A1058" s="84" t="s">
        <v>2635</v>
      </c>
      <c r="B1058" s="84" t="s">
        <v>2576</v>
      </c>
      <c r="C1058" s="84">
        <v>2</v>
      </c>
      <c r="D1058" s="123">
        <v>0.001751857281847213</v>
      </c>
      <c r="E1058" s="123">
        <v>1.866615480000375</v>
      </c>
      <c r="F1058" s="84" t="s">
        <v>2165</v>
      </c>
      <c r="G1058" s="84" t="b">
        <v>0</v>
      </c>
      <c r="H1058" s="84" t="b">
        <v>0</v>
      </c>
      <c r="I1058" s="84" t="b">
        <v>0</v>
      </c>
      <c r="J1058" s="84" t="b">
        <v>0</v>
      </c>
      <c r="K1058" s="84" t="b">
        <v>0</v>
      </c>
      <c r="L1058" s="84" t="b">
        <v>0</v>
      </c>
    </row>
    <row r="1059" spans="1:12" ht="15">
      <c r="A1059" s="84" t="s">
        <v>2576</v>
      </c>
      <c r="B1059" s="84" t="s">
        <v>2569</v>
      </c>
      <c r="C1059" s="84">
        <v>2</v>
      </c>
      <c r="D1059" s="123">
        <v>0.001751857281847213</v>
      </c>
      <c r="E1059" s="123">
        <v>1.6033740452257936</v>
      </c>
      <c r="F1059" s="84" t="s">
        <v>2165</v>
      </c>
      <c r="G1059" s="84" t="b">
        <v>0</v>
      </c>
      <c r="H1059" s="84" t="b">
        <v>0</v>
      </c>
      <c r="I1059" s="84" t="b">
        <v>0</v>
      </c>
      <c r="J1059" s="84" t="b">
        <v>0</v>
      </c>
      <c r="K1059" s="84" t="b">
        <v>0</v>
      </c>
      <c r="L1059" s="84" t="b">
        <v>0</v>
      </c>
    </row>
    <row r="1060" spans="1:12" ht="15">
      <c r="A1060" s="84" t="s">
        <v>2250</v>
      </c>
      <c r="B1060" s="84" t="s">
        <v>2663</v>
      </c>
      <c r="C1060" s="84">
        <v>2</v>
      </c>
      <c r="D1060" s="123">
        <v>0.001751857281847213</v>
      </c>
      <c r="E1060" s="123">
        <v>1.590409068061426</v>
      </c>
      <c r="F1060" s="84" t="s">
        <v>2165</v>
      </c>
      <c r="G1060" s="84" t="b">
        <v>0</v>
      </c>
      <c r="H1060" s="84" t="b">
        <v>0</v>
      </c>
      <c r="I1060" s="84" t="b">
        <v>0</v>
      </c>
      <c r="J1060" s="84" t="b">
        <v>0</v>
      </c>
      <c r="K1060" s="84" t="b">
        <v>0</v>
      </c>
      <c r="L1060" s="84" t="b">
        <v>0</v>
      </c>
    </row>
    <row r="1061" spans="1:12" ht="15">
      <c r="A1061" s="84" t="s">
        <v>2812</v>
      </c>
      <c r="B1061" s="84" t="s">
        <v>2662</v>
      </c>
      <c r="C1061" s="84">
        <v>2</v>
      </c>
      <c r="D1061" s="123">
        <v>0.001751857281847213</v>
      </c>
      <c r="E1061" s="123">
        <v>2.6959192528313998</v>
      </c>
      <c r="F1061" s="84" t="s">
        <v>2165</v>
      </c>
      <c r="G1061" s="84" t="b">
        <v>0</v>
      </c>
      <c r="H1061" s="84" t="b">
        <v>0</v>
      </c>
      <c r="I1061" s="84" t="b">
        <v>0</v>
      </c>
      <c r="J1061" s="84" t="b">
        <v>0</v>
      </c>
      <c r="K1061" s="84" t="b">
        <v>0</v>
      </c>
      <c r="L1061" s="84" t="b">
        <v>0</v>
      </c>
    </row>
    <row r="1062" spans="1:12" ht="15">
      <c r="A1062" s="84" t="s">
        <v>2662</v>
      </c>
      <c r="B1062" s="84" t="s">
        <v>2625</v>
      </c>
      <c r="C1062" s="84">
        <v>2</v>
      </c>
      <c r="D1062" s="123">
        <v>0.001751857281847213</v>
      </c>
      <c r="E1062" s="123">
        <v>2.519827993775719</v>
      </c>
      <c r="F1062" s="84" t="s">
        <v>2165</v>
      </c>
      <c r="G1062" s="84" t="b">
        <v>0</v>
      </c>
      <c r="H1062" s="84" t="b">
        <v>0</v>
      </c>
      <c r="I1062" s="84" t="b">
        <v>0</v>
      </c>
      <c r="J1062" s="84" t="b">
        <v>1</v>
      </c>
      <c r="K1062" s="84" t="b">
        <v>0</v>
      </c>
      <c r="L1062" s="84" t="b">
        <v>0</v>
      </c>
    </row>
    <row r="1063" spans="1:12" ht="15">
      <c r="A1063" s="84" t="s">
        <v>2625</v>
      </c>
      <c r="B1063" s="84" t="s">
        <v>2813</v>
      </c>
      <c r="C1063" s="84">
        <v>2</v>
      </c>
      <c r="D1063" s="123">
        <v>0.001751857281847213</v>
      </c>
      <c r="E1063" s="123">
        <v>2.8208579894397</v>
      </c>
      <c r="F1063" s="84" t="s">
        <v>2165</v>
      </c>
      <c r="G1063" s="84" t="b">
        <v>1</v>
      </c>
      <c r="H1063" s="84" t="b">
        <v>0</v>
      </c>
      <c r="I1063" s="84" t="b">
        <v>0</v>
      </c>
      <c r="J1063" s="84" t="b">
        <v>0</v>
      </c>
      <c r="K1063" s="84" t="b">
        <v>0</v>
      </c>
      <c r="L1063" s="84" t="b">
        <v>0</v>
      </c>
    </row>
    <row r="1064" spans="1:12" ht="15">
      <c r="A1064" s="84" t="s">
        <v>2813</v>
      </c>
      <c r="B1064" s="84" t="s">
        <v>2250</v>
      </c>
      <c r="C1064" s="84">
        <v>2</v>
      </c>
      <c r="D1064" s="123">
        <v>0.001751857281847213</v>
      </c>
      <c r="E1064" s="123">
        <v>1.1644403357891449</v>
      </c>
      <c r="F1064" s="84" t="s">
        <v>2165</v>
      </c>
      <c r="G1064" s="84" t="b">
        <v>0</v>
      </c>
      <c r="H1064" s="84" t="b">
        <v>0</v>
      </c>
      <c r="I1064" s="84" t="b">
        <v>0</v>
      </c>
      <c r="J1064" s="84" t="b">
        <v>0</v>
      </c>
      <c r="K1064" s="84" t="b">
        <v>0</v>
      </c>
      <c r="L1064" s="84" t="b">
        <v>0</v>
      </c>
    </row>
    <row r="1065" spans="1:12" ht="15">
      <c r="A1065" s="84" t="s">
        <v>2775</v>
      </c>
      <c r="B1065" s="84" t="s">
        <v>2263</v>
      </c>
      <c r="C1065" s="84">
        <v>2</v>
      </c>
      <c r="D1065" s="123">
        <v>0.001751857281847213</v>
      </c>
      <c r="E1065" s="123">
        <v>2.1840358918525253</v>
      </c>
      <c r="F1065" s="84" t="s">
        <v>2165</v>
      </c>
      <c r="G1065" s="84" t="b">
        <v>0</v>
      </c>
      <c r="H1065" s="84" t="b">
        <v>0</v>
      </c>
      <c r="I1065" s="84" t="b">
        <v>0</v>
      </c>
      <c r="J1065" s="84" t="b">
        <v>0</v>
      </c>
      <c r="K1065" s="84" t="b">
        <v>0</v>
      </c>
      <c r="L1065" s="84" t="b">
        <v>0</v>
      </c>
    </row>
    <row r="1066" spans="1:12" ht="15">
      <c r="A1066" s="84" t="s">
        <v>2283</v>
      </c>
      <c r="B1066" s="84" t="s">
        <v>2284</v>
      </c>
      <c r="C1066" s="84">
        <v>2</v>
      </c>
      <c r="D1066" s="123">
        <v>0.001751857281847213</v>
      </c>
      <c r="E1066" s="123">
        <v>2.519827993775719</v>
      </c>
      <c r="F1066" s="84" t="s">
        <v>2165</v>
      </c>
      <c r="G1066" s="84" t="b">
        <v>0</v>
      </c>
      <c r="H1066" s="84" t="b">
        <v>0</v>
      </c>
      <c r="I1066" s="84" t="b">
        <v>0</v>
      </c>
      <c r="J1066" s="84" t="b">
        <v>0</v>
      </c>
      <c r="K1066" s="84" t="b">
        <v>0</v>
      </c>
      <c r="L1066" s="84" t="b">
        <v>0</v>
      </c>
    </row>
    <row r="1067" spans="1:12" ht="15">
      <c r="A1067" s="84" t="s">
        <v>2284</v>
      </c>
      <c r="B1067" s="84" t="s">
        <v>2222</v>
      </c>
      <c r="C1067" s="84">
        <v>2</v>
      </c>
      <c r="D1067" s="123">
        <v>0.001751857281847213</v>
      </c>
      <c r="E1067" s="123">
        <v>1.2645554886724126</v>
      </c>
      <c r="F1067" s="84" t="s">
        <v>2165</v>
      </c>
      <c r="G1067" s="84" t="b">
        <v>0</v>
      </c>
      <c r="H1067" s="84" t="b">
        <v>0</v>
      </c>
      <c r="I1067" s="84" t="b">
        <v>0</v>
      </c>
      <c r="J1067" s="84" t="b">
        <v>0</v>
      </c>
      <c r="K1067" s="84" t="b">
        <v>0</v>
      </c>
      <c r="L1067" s="84" t="b">
        <v>0</v>
      </c>
    </row>
    <row r="1068" spans="1:12" ht="15">
      <c r="A1068" s="84" t="s">
        <v>2222</v>
      </c>
      <c r="B1068" s="84" t="s">
        <v>2285</v>
      </c>
      <c r="C1068" s="84">
        <v>2</v>
      </c>
      <c r="D1068" s="123">
        <v>0.001751857281847213</v>
      </c>
      <c r="E1068" s="123">
        <v>1.741676743392075</v>
      </c>
      <c r="F1068" s="84" t="s">
        <v>2165</v>
      </c>
      <c r="G1068" s="84" t="b">
        <v>0</v>
      </c>
      <c r="H1068" s="84" t="b">
        <v>0</v>
      </c>
      <c r="I1068" s="84" t="b">
        <v>0</v>
      </c>
      <c r="J1068" s="84" t="b">
        <v>0</v>
      </c>
      <c r="K1068" s="84" t="b">
        <v>0</v>
      </c>
      <c r="L1068" s="84" t="b">
        <v>0</v>
      </c>
    </row>
    <row r="1069" spans="1:12" ht="15">
      <c r="A1069" s="84" t="s">
        <v>2285</v>
      </c>
      <c r="B1069" s="84" t="s">
        <v>2286</v>
      </c>
      <c r="C1069" s="84">
        <v>2</v>
      </c>
      <c r="D1069" s="123">
        <v>0.001751857281847213</v>
      </c>
      <c r="E1069" s="123">
        <v>2.996949248495381</v>
      </c>
      <c r="F1069" s="84" t="s">
        <v>2165</v>
      </c>
      <c r="G1069" s="84" t="b">
        <v>0</v>
      </c>
      <c r="H1069" s="84" t="b">
        <v>0</v>
      </c>
      <c r="I1069" s="84" t="b">
        <v>0</v>
      </c>
      <c r="J1069" s="84" t="b">
        <v>0</v>
      </c>
      <c r="K1069" s="84" t="b">
        <v>0</v>
      </c>
      <c r="L1069" s="84" t="b">
        <v>0</v>
      </c>
    </row>
    <row r="1070" spans="1:12" ht="15">
      <c r="A1070" s="84" t="s">
        <v>2286</v>
      </c>
      <c r="B1070" s="84" t="s">
        <v>2287</v>
      </c>
      <c r="C1070" s="84">
        <v>2</v>
      </c>
      <c r="D1070" s="123">
        <v>0.001751857281847213</v>
      </c>
      <c r="E1070" s="123">
        <v>2.996949248495381</v>
      </c>
      <c r="F1070" s="84" t="s">
        <v>2165</v>
      </c>
      <c r="G1070" s="84" t="b">
        <v>0</v>
      </c>
      <c r="H1070" s="84" t="b">
        <v>0</v>
      </c>
      <c r="I1070" s="84" t="b">
        <v>0</v>
      </c>
      <c r="J1070" s="84" t="b">
        <v>0</v>
      </c>
      <c r="K1070" s="84" t="b">
        <v>0</v>
      </c>
      <c r="L1070" s="84" t="b">
        <v>0</v>
      </c>
    </row>
    <row r="1071" spans="1:12" ht="15">
      <c r="A1071" s="84" t="s">
        <v>2287</v>
      </c>
      <c r="B1071" s="84" t="s">
        <v>2288</v>
      </c>
      <c r="C1071" s="84">
        <v>2</v>
      </c>
      <c r="D1071" s="123">
        <v>0.001751857281847213</v>
      </c>
      <c r="E1071" s="123">
        <v>2.3948892571674185</v>
      </c>
      <c r="F1071" s="84" t="s">
        <v>2165</v>
      </c>
      <c r="G1071" s="84" t="b">
        <v>0</v>
      </c>
      <c r="H1071" s="84" t="b">
        <v>0</v>
      </c>
      <c r="I1071" s="84" t="b">
        <v>0</v>
      </c>
      <c r="J1071" s="84" t="b">
        <v>0</v>
      </c>
      <c r="K1071" s="84" t="b">
        <v>0</v>
      </c>
      <c r="L1071" s="84" t="b">
        <v>0</v>
      </c>
    </row>
    <row r="1072" spans="1:12" ht="15">
      <c r="A1072" s="84" t="s">
        <v>2289</v>
      </c>
      <c r="B1072" s="84" t="s">
        <v>2290</v>
      </c>
      <c r="C1072" s="84">
        <v>2</v>
      </c>
      <c r="D1072" s="123">
        <v>0.001751857281847213</v>
      </c>
      <c r="E1072" s="123">
        <v>2.1518512084811245</v>
      </c>
      <c r="F1072" s="84" t="s">
        <v>2165</v>
      </c>
      <c r="G1072" s="84" t="b">
        <v>0</v>
      </c>
      <c r="H1072" s="84" t="b">
        <v>0</v>
      </c>
      <c r="I1072" s="84" t="b">
        <v>0</v>
      </c>
      <c r="J1072" s="84" t="b">
        <v>0</v>
      </c>
      <c r="K1072" s="84" t="b">
        <v>0</v>
      </c>
      <c r="L1072" s="84" t="b">
        <v>0</v>
      </c>
    </row>
    <row r="1073" spans="1:12" ht="15">
      <c r="A1073" s="84" t="s">
        <v>2290</v>
      </c>
      <c r="B1073" s="84" t="s">
        <v>2677</v>
      </c>
      <c r="C1073" s="84">
        <v>2</v>
      </c>
      <c r="D1073" s="123">
        <v>0.001751857281847213</v>
      </c>
      <c r="E1073" s="123">
        <v>2.996949248495381</v>
      </c>
      <c r="F1073" s="84" t="s">
        <v>2165</v>
      </c>
      <c r="G1073" s="84" t="b">
        <v>0</v>
      </c>
      <c r="H1073" s="84" t="b">
        <v>0</v>
      </c>
      <c r="I1073" s="84" t="b">
        <v>0</v>
      </c>
      <c r="J1073" s="84" t="b">
        <v>0</v>
      </c>
      <c r="K1073" s="84" t="b">
        <v>0</v>
      </c>
      <c r="L1073" s="84" t="b">
        <v>0</v>
      </c>
    </row>
    <row r="1074" spans="1:12" ht="15">
      <c r="A1074" s="84" t="s">
        <v>2677</v>
      </c>
      <c r="B1074" s="84" t="s">
        <v>2564</v>
      </c>
      <c r="C1074" s="84">
        <v>2</v>
      </c>
      <c r="D1074" s="123">
        <v>0.001751857281847213</v>
      </c>
      <c r="E1074" s="123">
        <v>2.0938592615034377</v>
      </c>
      <c r="F1074" s="84" t="s">
        <v>2165</v>
      </c>
      <c r="G1074" s="84" t="b">
        <v>0</v>
      </c>
      <c r="H1074" s="84" t="b">
        <v>0</v>
      </c>
      <c r="I1074" s="84" t="b">
        <v>0</v>
      </c>
      <c r="J1074" s="84" t="b">
        <v>0</v>
      </c>
      <c r="K1074" s="84" t="b">
        <v>0</v>
      </c>
      <c r="L1074" s="84" t="b">
        <v>0</v>
      </c>
    </row>
    <row r="1075" spans="1:12" ht="15">
      <c r="A1075" s="84" t="s">
        <v>2267</v>
      </c>
      <c r="B1075" s="84" t="s">
        <v>2250</v>
      </c>
      <c r="C1075" s="84">
        <v>2</v>
      </c>
      <c r="D1075" s="123">
        <v>0.001751857281847213</v>
      </c>
      <c r="E1075" s="123">
        <v>0.38628908540550116</v>
      </c>
      <c r="F1075" s="84" t="s">
        <v>2165</v>
      </c>
      <c r="G1075" s="84" t="b">
        <v>0</v>
      </c>
      <c r="H1075" s="84" t="b">
        <v>0</v>
      </c>
      <c r="I1075" s="84" t="b">
        <v>0</v>
      </c>
      <c r="J1075" s="84" t="b">
        <v>0</v>
      </c>
      <c r="K1075" s="84" t="b">
        <v>0</v>
      </c>
      <c r="L1075" s="84" t="b">
        <v>0</v>
      </c>
    </row>
    <row r="1076" spans="1:12" ht="15">
      <c r="A1076" s="84" t="s">
        <v>2250</v>
      </c>
      <c r="B1076" s="84" t="s">
        <v>299</v>
      </c>
      <c r="C1076" s="84">
        <v>2</v>
      </c>
      <c r="D1076" s="123">
        <v>0.001751857281847213</v>
      </c>
      <c r="E1076" s="123">
        <v>1.590409068061426</v>
      </c>
      <c r="F1076" s="84" t="s">
        <v>2165</v>
      </c>
      <c r="G1076" s="84" t="b">
        <v>0</v>
      </c>
      <c r="H1076" s="84" t="b">
        <v>0</v>
      </c>
      <c r="I1076" s="84" t="b">
        <v>0</v>
      </c>
      <c r="J1076" s="84" t="b">
        <v>0</v>
      </c>
      <c r="K1076" s="84" t="b">
        <v>0</v>
      </c>
      <c r="L1076" s="84" t="b">
        <v>0</v>
      </c>
    </row>
    <row r="1077" spans="1:12" ht="15">
      <c r="A1077" s="84" t="s">
        <v>299</v>
      </c>
      <c r="B1077" s="84" t="s">
        <v>298</v>
      </c>
      <c r="C1077" s="84">
        <v>2</v>
      </c>
      <c r="D1077" s="123">
        <v>0.001751857281847213</v>
      </c>
      <c r="E1077" s="123">
        <v>2.996949248495381</v>
      </c>
      <c r="F1077" s="84" t="s">
        <v>2165</v>
      </c>
      <c r="G1077" s="84" t="b">
        <v>0</v>
      </c>
      <c r="H1077" s="84" t="b">
        <v>0</v>
      </c>
      <c r="I1077" s="84" t="b">
        <v>0</v>
      </c>
      <c r="J1077" s="84" t="b">
        <v>0</v>
      </c>
      <c r="K1077" s="84" t="b">
        <v>0</v>
      </c>
      <c r="L1077" s="84" t="b">
        <v>0</v>
      </c>
    </row>
    <row r="1078" spans="1:12" ht="15">
      <c r="A1078" s="84" t="s">
        <v>298</v>
      </c>
      <c r="B1078" s="84" t="s">
        <v>297</v>
      </c>
      <c r="C1078" s="84">
        <v>2</v>
      </c>
      <c r="D1078" s="123">
        <v>0.001751857281847213</v>
      </c>
      <c r="E1078" s="123">
        <v>2.996949248495381</v>
      </c>
      <c r="F1078" s="84" t="s">
        <v>2165</v>
      </c>
      <c r="G1078" s="84" t="b">
        <v>0</v>
      </c>
      <c r="H1078" s="84" t="b">
        <v>0</v>
      </c>
      <c r="I1078" s="84" t="b">
        <v>0</v>
      </c>
      <c r="J1078" s="84" t="b">
        <v>0</v>
      </c>
      <c r="K1078" s="84" t="b">
        <v>0</v>
      </c>
      <c r="L1078" s="84" t="b">
        <v>0</v>
      </c>
    </row>
    <row r="1079" spans="1:12" ht="15">
      <c r="A1079" s="84" t="s">
        <v>297</v>
      </c>
      <c r="B1079" s="84" t="s">
        <v>232</v>
      </c>
      <c r="C1079" s="84">
        <v>2</v>
      </c>
      <c r="D1079" s="123">
        <v>0.001751857281847213</v>
      </c>
      <c r="E1079" s="123">
        <v>2.996949248495381</v>
      </c>
      <c r="F1079" s="84" t="s">
        <v>2165</v>
      </c>
      <c r="G1079" s="84" t="b">
        <v>0</v>
      </c>
      <c r="H1079" s="84" t="b">
        <v>0</v>
      </c>
      <c r="I1079" s="84" t="b">
        <v>0</v>
      </c>
      <c r="J1079" s="84" t="b">
        <v>0</v>
      </c>
      <c r="K1079" s="84" t="b">
        <v>0</v>
      </c>
      <c r="L1079" s="84" t="b">
        <v>0</v>
      </c>
    </row>
    <row r="1080" spans="1:12" ht="15">
      <c r="A1080" s="84" t="s">
        <v>232</v>
      </c>
      <c r="B1080" s="84" t="s">
        <v>2808</v>
      </c>
      <c r="C1080" s="84">
        <v>2</v>
      </c>
      <c r="D1080" s="123">
        <v>0.001751857281847213</v>
      </c>
      <c r="E1080" s="123">
        <v>2.996949248495381</v>
      </c>
      <c r="F1080" s="84" t="s">
        <v>2165</v>
      </c>
      <c r="G1080" s="84" t="b">
        <v>0</v>
      </c>
      <c r="H1080" s="84" t="b">
        <v>0</v>
      </c>
      <c r="I1080" s="84" t="b">
        <v>0</v>
      </c>
      <c r="J1080" s="84" t="b">
        <v>0</v>
      </c>
      <c r="K1080" s="84" t="b">
        <v>0</v>
      </c>
      <c r="L1080" s="84" t="b">
        <v>0</v>
      </c>
    </row>
    <row r="1081" spans="1:12" ht="15">
      <c r="A1081" s="84" t="s">
        <v>2808</v>
      </c>
      <c r="B1081" s="84" t="s">
        <v>259</v>
      </c>
      <c r="C1081" s="84">
        <v>2</v>
      </c>
      <c r="D1081" s="123">
        <v>0.001751857281847213</v>
      </c>
      <c r="E1081" s="123">
        <v>2.5990092398233435</v>
      </c>
      <c r="F1081" s="84" t="s">
        <v>2165</v>
      </c>
      <c r="G1081" s="84" t="b">
        <v>0</v>
      </c>
      <c r="H1081" s="84" t="b">
        <v>0</v>
      </c>
      <c r="I1081" s="84" t="b">
        <v>0</v>
      </c>
      <c r="J1081" s="84" t="b">
        <v>0</v>
      </c>
      <c r="K1081" s="84" t="b">
        <v>0</v>
      </c>
      <c r="L1081" s="84" t="b">
        <v>0</v>
      </c>
    </row>
    <row r="1082" spans="1:12" ht="15">
      <c r="A1082" s="84" t="s">
        <v>259</v>
      </c>
      <c r="B1082" s="84" t="s">
        <v>296</v>
      </c>
      <c r="C1082" s="84">
        <v>2</v>
      </c>
      <c r="D1082" s="123">
        <v>0.001751857281847213</v>
      </c>
      <c r="E1082" s="123">
        <v>1.9177680024477564</v>
      </c>
      <c r="F1082" s="84" t="s">
        <v>2165</v>
      </c>
      <c r="G1082" s="84" t="b">
        <v>0</v>
      </c>
      <c r="H1082" s="84" t="b">
        <v>0</v>
      </c>
      <c r="I1082" s="84" t="b">
        <v>0</v>
      </c>
      <c r="J1082" s="84" t="b">
        <v>0</v>
      </c>
      <c r="K1082" s="84" t="b">
        <v>0</v>
      </c>
      <c r="L1082" s="84" t="b">
        <v>0</v>
      </c>
    </row>
    <row r="1083" spans="1:12" ht="15">
      <c r="A1083" s="84" t="s">
        <v>296</v>
      </c>
      <c r="B1083" s="84" t="s">
        <v>2809</v>
      </c>
      <c r="C1083" s="84">
        <v>2</v>
      </c>
      <c r="D1083" s="123">
        <v>0.001751857281847213</v>
      </c>
      <c r="E1083" s="123">
        <v>2.996949248495381</v>
      </c>
      <c r="F1083" s="84" t="s">
        <v>2165</v>
      </c>
      <c r="G1083" s="84" t="b">
        <v>0</v>
      </c>
      <c r="H1083" s="84" t="b">
        <v>0</v>
      </c>
      <c r="I1083" s="84" t="b">
        <v>0</v>
      </c>
      <c r="J1083" s="84" t="b">
        <v>0</v>
      </c>
      <c r="K1083" s="84" t="b">
        <v>0</v>
      </c>
      <c r="L1083" s="84" t="b">
        <v>0</v>
      </c>
    </row>
    <row r="1084" spans="1:12" ht="15">
      <c r="A1084" s="84" t="s">
        <v>2809</v>
      </c>
      <c r="B1084" s="84" t="s">
        <v>295</v>
      </c>
      <c r="C1084" s="84">
        <v>2</v>
      </c>
      <c r="D1084" s="123">
        <v>0.001751857281847213</v>
      </c>
      <c r="E1084" s="123">
        <v>2.996949248495381</v>
      </c>
      <c r="F1084" s="84" t="s">
        <v>2165</v>
      </c>
      <c r="G1084" s="84" t="b">
        <v>0</v>
      </c>
      <c r="H1084" s="84" t="b">
        <v>0</v>
      </c>
      <c r="I1084" s="84" t="b">
        <v>0</v>
      </c>
      <c r="J1084" s="84" t="b">
        <v>0</v>
      </c>
      <c r="K1084" s="84" t="b">
        <v>0</v>
      </c>
      <c r="L1084" s="84" t="b">
        <v>0</v>
      </c>
    </row>
    <row r="1085" spans="1:12" ht="15">
      <c r="A1085" s="84" t="s">
        <v>295</v>
      </c>
      <c r="B1085" s="84" t="s">
        <v>294</v>
      </c>
      <c r="C1085" s="84">
        <v>2</v>
      </c>
      <c r="D1085" s="123">
        <v>0.001751857281847213</v>
      </c>
      <c r="E1085" s="123">
        <v>2.996949248495381</v>
      </c>
      <c r="F1085" s="84" t="s">
        <v>2165</v>
      </c>
      <c r="G1085" s="84" t="b">
        <v>0</v>
      </c>
      <c r="H1085" s="84" t="b">
        <v>0</v>
      </c>
      <c r="I1085" s="84" t="b">
        <v>0</v>
      </c>
      <c r="J1085" s="84" t="b">
        <v>0</v>
      </c>
      <c r="K1085" s="84" t="b">
        <v>0</v>
      </c>
      <c r="L1085" s="84" t="b">
        <v>0</v>
      </c>
    </row>
    <row r="1086" spans="1:12" ht="15">
      <c r="A1086" s="84" t="s">
        <v>2575</v>
      </c>
      <c r="B1086" s="84" t="s">
        <v>2250</v>
      </c>
      <c r="C1086" s="84">
        <v>2</v>
      </c>
      <c r="D1086" s="123">
        <v>0.001751857281847213</v>
      </c>
      <c r="E1086" s="123">
        <v>0.8634103401251636</v>
      </c>
      <c r="F1086" s="84" t="s">
        <v>2165</v>
      </c>
      <c r="G1086" s="84" t="b">
        <v>0</v>
      </c>
      <c r="H1086" s="84" t="b">
        <v>0</v>
      </c>
      <c r="I1086" s="84" t="b">
        <v>0</v>
      </c>
      <c r="J1086" s="84" t="b">
        <v>0</v>
      </c>
      <c r="K1086" s="84" t="b">
        <v>0</v>
      </c>
      <c r="L1086" s="84" t="b">
        <v>0</v>
      </c>
    </row>
    <row r="1087" spans="1:12" ht="15">
      <c r="A1087" s="84" t="s">
        <v>2250</v>
      </c>
      <c r="B1087" s="84" t="s">
        <v>2624</v>
      </c>
      <c r="C1087" s="84">
        <v>2</v>
      </c>
      <c r="D1087" s="123">
        <v>0.001751857281847213</v>
      </c>
      <c r="E1087" s="123">
        <v>1.590409068061426</v>
      </c>
      <c r="F1087" s="84" t="s">
        <v>2165</v>
      </c>
      <c r="G1087" s="84" t="b">
        <v>0</v>
      </c>
      <c r="H1087" s="84" t="b">
        <v>0</v>
      </c>
      <c r="I1087" s="84" t="b">
        <v>0</v>
      </c>
      <c r="J1087" s="84" t="b">
        <v>0</v>
      </c>
      <c r="K1087" s="84" t="b">
        <v>0</v>
      </c>
      <c r="L1087" s="84" t="b">
        <v>0</v>
      </c>
    </row>
    <row r="1088" spans="1:12" ht="15">
      <c r="A1088" s="84" t="s">
        <v>2624</v>
      </c>
      <c r="B1088" s="84" t="s">
        <v>240</v>
      </c>
      <c r="C1088" s="84">
        <v>2</v>
      </c>
      <c r="D1088" s="123">
        <v>0.001751857281847213</v>
      </c>
      <c r="E1088" s="123">
        <v>2.3948892571674185</v>
      </c>
      <c r="F1088" s="84" t="s">
        <v>2165</v>
      </c>
      <c r="G1088" s="84" t="b">
        <v>0</v>
      </c>
      <c r="H1088" s="84" t="b">
        <v>0</v>
      </c>
      <c r="I1088" s="84" t="b">
        <v>0</v>
      </c>
      <c r="J1088" s="84" t="b">
        <v>0</v>
      </c>
      <c r="K1088" s="84" t="b">
        <v>0</v>
      </c>
      <c r="L1088" s="84" t="b">
        <v>0</v>
      </c>
    </row>
    <row r="1089" spans="1:12" ht="15">
      <c r="A1089" s="84" t="s">
        <v>261</v>
      </c>
      <c r="B1089" s="84" t="s">
        <v>2557</v>
      </c>
      <c r="C1089" s="84">
        <v>2</v>
      </c>
      <c r="D1089" s="123">
        <v>0.001751857281847213</v>
      </c>
      <c r="E1089" s="123">
        <v>1.8208579894397</v>
      </c>
      <c r="F1089" s="84" t="s">
        <v>2165</v>
      </c>
      <c r="G1089" s="84" t="b">
        <v>0</v>
      </c>
      <c r="H1089" s="84" t="b">
        <v>0</v>
      </c>
      <c r="I1089" s="84" t="b">
        <v>0</v>
      </c>
      <c r="J1089" s="84" t="b">
        <v>0</v>
      </c>
      <c r="K1089" s="84" t="b">
        <v>0</v>
      </c>
      <c r="L1089" s="84" t="b">
        <v>0</v>
      </c>
    </row>
    <row r="1090" spans="1:12" ht="15">
      <c r="A1090" s="84" t="s">
        <v>2557</v>
      </c>
      <c r="B1090" s="84" t="s">
        <v>2251</v>
      </c>
      <c r="C1090" s="84">
        <v>2</v>
      </c>
      <c r="D1090" s="123">
        <v>0.001751857281847213</v>
      </c>
      <c r="E1090" s="123">
        <v>0.741676743392075</v>
      </c>
      <c r="F1090" s="84" t="s">
        <v>2165</v>
      </c>
      <c r="G1090" s="84" t="b">
        <v>0</v>
      </c>
      <c r="H1090" s="84" t="b">
        <v>0</v>
      </c>
      <c r="I1090" s="84" t="b">
        <v>0</v>
      </c>
      <c r="J1090" s="84" t="b">
        <v>0</v>
      </c>
      <c r="K1090" s="84" t="b">
        <v>0</v>
      </c>
      <c r="L1090" s="84" t="b">
        <v>0</v>
      </c>
    </row>
    <row r="1091" spans="1:12" ht="15">
      <c r="A1091" s="84" t="s">
        <v>2251</v>
      </c>
      <c r="B1091" s="84" t="s">
        <v>2804</v>
      </c>
      <c r="C1091" s="84">
        <v>2</v>
      </c>
      <c r="D1091" s="123">
        <v>0.001751857281847213</v>
      </c>
      <c r="E1091" s="123">
        <v>1.616738006783775</v>
      </c>
      <c r="F1091" s="84" t="s">
        <v>2165</v>
      </c>
      <c r="G1091" s="84" t="b">
        <v>0</v>
      </c>
      <c r="H1091" s="84" t="b">
        <v>0</v>
      </c>
      <c r="I1091" s="84" t="b">
        <v>0</v>
      </c>
      <c r="J1091" s="84" t="b">
        <v>0</v>
      </c>
      <c r="K1091" s="84" t="b">
        <v>0</v>
      </c>
      <c r="L1091" s="84" t="b">
        <v>0</v>
      </c>
    </row>
    <row r="1092" spans="1:12" ht="15">
      <c r="A1092" s="84" t="s">
        <v>2804</v>
      </c>
      <c r="B1092" s="84" t="s">
        <v>2805</v>
      </c>
      <c r="C1092" s="84">
        <v>2</v>
      </c>
      <c r="D1092" s="123">
        <v>0.001751857281847213</v>
      </c>
      <c r="E1092" s="123">
        <v>2.996949248495381</v>
      </c>
      <c r="F1092" s="84" t="s">
        <v>2165</v>
      </c>
      <c r="G1092" s="84" t="b">
        <v>0</v>
      </c>
      <c r="H1092" s="84" t="b">
        <v>0</v>
      </c>
      <c r="I1092" s="84" t="b">
        <v>0</v>
      </c>
      <c r="J1092" s="84" t="b">
        <v>0</v>
      </c>
      <c r="K1092" s="84" t="b">
        <v>0</v>
      </c>
      <c r="L1092" s="84" t="b">
        <v>0</v>
      </c>
    </row>
    <row r="1093" spans="1:12" ht="15">
      <c r="A1093" s="84" t="s">
        <v>2805</v>
      </c>
      <c r="B1093" s="84" t="s">
        <v>2806</v>
      </c>
      <c r="C1093" s="84">
        <v>2</v>
      </c>
      <c r="D1093" s="123">
        <v>0.001751857281847213</v>
      </c>
      <c r="E1093" s="123">
        <v>2.996949248495381</v>
      </c>
      <c r="F1093" s="84" t="s">
        <v>2165</v>
      </c>
      <c r="G1093" s="84" t="b">
        <v>0</v>
      </c>
      <c r="H1093" s="84" t="b">
        <v>0</v>
      </c>
      <c r="I1093" s="84" t="b">
        <v>0</v>
      </c>
      <c r="J1093" s="84" t="b">
        <v>0</v>
      </c>
      <c r="K1093" s="84" t="b">
        <v>0</v>
      </c>
      <c r="L1093" s="84" t="b">
        <v>0</v>
      </c>
    </row>
    <row r="1094" spans="1:12" ht="15">
      <c r="A1094" s="84" t="s">
        <v>2806</v>
      </c>
      <c r="B1094" s="84" t="s">
        <v>2251</v>
      </c>
      <c r="C1094" s="84">
        <v>2</v>
      </c>
      <c r="D1094" s="123">
        <v>0.001751857281847213</v>
      </c>
      <c r="E1094" s="123">
        <v>1.616738006783775</v>
      </c>
      <c r="F1094" s="84" t="s">
        <v>2165</v>
      </c>
      <c r="G1094" s="84" t="b">
        <v>0</v>
      </c>
      <c r="H1094" s="84" t="b">
        <v>0</v>
      </c>
      <c r="I1094" s="84" t="b">
        <v>0</v>
      </c>
      <c r="J1094" s="84" t="b">
        <v>0</v>
      </c>
      <c r="K1094" s="84" t="b">
        <v>0</v>
      </c>
      <c r="L1094" s="84" t="b">
        <v>0</v>
      </c>
    </row>
    <row r="1095" spans="1:12" ht="15">
      <c r="A1095" s="84" t="s">
        <v>2251</v>
      </c>
      <c r="B1095" s="84" t="s">
        <v>2598</v>
      </c>
      <c r="C1095" s="84">
        <v>2</v>
      </c>
      <c r="D1095" s="123">
        <v>0.001751857281847213</v>
      </c>
      <c r="E1095" s="123">
        <v>1.2187979981117376</v>
      </c>
      <c r="F1095" s="84" t="s">
        <v>2165</v>
      </c>
      <c r="G1095" s="84" t="b">
        <v>0</v>
      </c>
      <c r="H1095" s="84" t="b">
        <v>0</v>
      </c>
      <c r="I1095" s="84" t="b">
        <v>0</v>
      </c>
      <c r="J1095" s="84" t="b">
        <v>0</v>
      </c>
      <c r="K1095" s="84" t="b">
        <v>0</v>
      </c>
      <c r="L1095" s="84" t="b">
        <v>0</v>
      </c>
    </row>
    <row r="1096" spans="1:12" ht="15">
      <c r="A1096" s="84" t="s">
        <v>2598</v>
      </c>
      <c r="B1096" s="84" t="s">
        <v>2807</v>
      </c>
      <c r="C1096" s="84">
        <v>2</v>
      </c>
      <c r="D1096" s="123">
        <v>0.001751857281847213</v>
      </c>
      <c r="E1096" s="123">
        <v>2.5990092398233435</v>
      </c>
      <c r="F1096" s="84" t="s">
        <v>2165</v>
      </c>
      <c r="G1096" s="84" t="b">
        <v>0</v>
      </c>
      <c r="H1096" s="84" t="b">
        <v>0</v>
      </c>
      <c r="I1096" s="84" t="b">
        <v>0</v>
      </c>
      <c r="J1096" s="84" t="b">
        <v>0</v>
      </c>
      <c r="K1096" s="84" t="b">
        <v>0</v>
      </c>
      <c r="L1096" s="84" t="b">
        <v>0</v>
      </c>
    </row>
    <row r="1097" spans="1:12" ht="15">
      <c r="A1097" s="84" t="s">
        <v>2807</v>
      </c>
      <c r="B1097" s="84" t="s">
        <v>2253</v>
      </c>
      <c r="C1097" s="84">
        <v>2</v>
      </c>
      <c r="D1097" s="123">
        <v>0.001751857281847213</v>
      </c>
      <c r="E1097" s="123">
        <v>2.3437367347200375</v>
      </c>
      <c r="F1097" s="84" t="s">
        <v>2165</v>
      </c>
      <c r="G1097" s="84" t="b">
        <v>0</v>
      </c>
      <c r="H1097" s="84" t="b">
        <v>0</v>
      </c>
      <c r="I1097" s="84" t="b">
        <v>0</v>
      </c>
      <c r="J1097" s="84" t="b">
        <v>0</v>
      </c>
      <c r="K1097" s="84" t="b">
        <v>0</v>
      </c>
      <c r="L1097" s="84" t="b">
        <v>0</v>
      </c>
    </row>
    <row r="1098" spans="1:12" ht="15">
      <c r="A1098" s="84" t="s">
        <v>2253</v>
      </c>
      <c r="B1098" s="84" t="s">
        <v>2598</v>
      </c>
      <c r="C1098" s="84">
        <v>2</v>
      </c>
      <c r="D1098" s="123">
        <v>0.001751857281847213</v>
      </c>
      <c r="E1098" s="123">
        <v>1.669590314109051</v>
      </c>
      <c r="F1098" s="84" t="s">
        <v>2165</v>
      </c>
      <c r="G1098" s="84" t="b">
        <v>0</v>
      </c>
      <c r="H1098" s="84" t="b">
        <v>0</v>
      </c>
      <c r="I1098" s="84" t="b">
        <v>0</v>
      </c>
      <c r="J1098" s="84" t="b">
        <v>0</v>
      </c>
      <c r="K1098" s="84" t="b">
        <v>0</v>
      </c>
      <c r="L1098" s="84" t="b">
        <v>0</v>
      </c>
    </row>
    <row r="1099" spans="1:12" ht="15">
      <c r="A1099" s="84" t="s">
        <v>2598</v>
      </c>
      <c r="B1099" s="84" t="s">
        <v>2250</v>
      </c>
      <c r="C1099" s="84">
        <v>2</v>
      </c>
      <c r="D1099" s="123">
        <v>0.001751857281847213</v>
      </c>
      <c r="E1099" s="123">
        <v>0.7665003271171072</v>
      </c>
      <c r="F1099" s="84" t="s">
        <v>2165</v>
      </c>
      <c r="G1099" s="84" t="b">
        <v>0</v>
      </c>
      <c r="H1099" s="84" t="b">
        <v>0</v>
      </c>
      <c r="I1099" s="84" t="b">
        <v>0</v>
      </c>
      <c r="J1099" s="84" t="b">
        <v>0</v>
      </c>
      <c r="K1099" s="84" t="b">
        <v>0</v>
      </c>
      <c r="L1099" s="84" t="b">
        <v>0</v>
      </c>
    </row>
    <row r="1100" spans="1:12" ht="15">
      <c r="A1100" s="84" t="s">
        <v>2675</v>
      </c>
      <c r="B1100" s="84" t="s">
        <v>2594</v>
      </c>
      <c r="C1100" s="84">
        <v>2</v>
      </c>
      <c r="D1100" s="123">
        <v>0.001751857281847213</v>
      </c>
      <c r="E1100" s="123">
        <v>2.0427067390560563</v>
      </c>
      <c r="F1100" s="84" t="s">
        <v>2165</v>
      </c>
      <c r="G1100" s="84" t="b">
        <v>0</v>
      </c>
      <c r="H1100" s="84" t="b">
        <v>0</v>
      </c>
      <c r="I1100" s="84" t="b">
        <v>0</v>
      </c>
      <c r="J1100" s="84" t="b">
        <v>0</v>
      </c>
      <c r="K1100" s="84" t="b">
        <v>0</v>
      </c>
      <c r="L1100" s="84" t="b">
        <v>0</v>
      </c>
    </row>
    <row r="1101" spans="1:12" ht="15">
      <c r="A1101" s="84" t="s">
        <v>2594</v>
      </c>
      <c r="B1101" s="84" t="s">
        <v>2572</v>
      </c>
      <c r="C1101" s="84">
        <v>2</v>
      </c>
      <c r="D1101" s="123">
        <v>0.001751857281847213</v>
      </c>
      <c r="E1101" s="123">
        <v>1.4229179807676624</v>
      </c>
      <c r="F1101" s="84" t="s">
        <v>2165</v>
      </c>
      <c r="G1101" s="84" t="b">
        <v>0</v>
      </c>
      <c r="H1101" s="84" t="b">
        <v>0</v>
      </c>
      <c r="I1101" s="84" t="b">
        <v>0</v>
      </c>
      <c r="J1101" s="84" t="b">
        <v>0</v>
      </c>
      <c r="K1101" s="84" t="b">
        <v>0</v>
      </c>
      <c r="L1101" s="84" t="b">
        <v>0</v>
      </c>
    </row>
    <row r="1102" spans="1:12" ht="15">
      <c r="A1102" s="84" t="s">
        <v>2572</v>
      </c>
      <c r="B1102" s="84" t="s">
        <v>2709</v>
      </c>
      <c r="C1102" s="84">
        <v>2</v>
      </c>
      <c r="D1102" s="123">
        <v>0.001751857281847213</v>
      </c>
      <c r="E1102" s="123">
        <v>1.9457967260479998</v>
      </c>
      <c r="F1102" s="84" t="s">
        <v>2165</v>
      </c>
      <c r="G1102" s="84" t="b">
        <v>0</v>
      </c>
      <c r="H1102" s="84" t="b">
        <v>0</v>
      </c>
      <c r="I1102" s="84" t="b">
        <v>0</v>
      </c>
      <c r="J1102" s="84" t="b">
        <v>0</v>
      </c>
      <c r="K1102" s="84" t="b">
        <v>0</v>
      </c>
      <c r="L1102" s="84" t="b">
        <v>0</v>
      </c>
    </row>
    <row r="1103" spans="1:12" ht="15">
      <c r="A1103" s="84" t="s">
        <v>2709</v>
      </c>
      <c r="B1103" s="84" t="s">
        <v>2257</v>
      </c>
      <c r="C1103" s="84">
        <v>2</v>
      </c>
      <c r="D1103" s="123">
        <v>0.001751857281847213</v>
      </c>
      <c r="E1103" s="123">
        <v>1.7601601490860883</v>
      </c>
      <c r="F1103" s="84" t="s">
        <v>2165</v>
      </c>
      <c r="G1103" s="84" t="b">
        <v>0</v>
      </c>
      <c r="H1103" s="84" t="b">
        <v>0</v>
      </c>
      <c r="I1103" s="84" t="b">
        <v>0</v>
      </c>
      <c r="J1103" s="84" t="b">
        <v>0</v>
      </c>
      <c r="K1103" s="84" t="b">
        <v>0</v>
      </c>
      <c r="L1103" s="84" t="b">
        <v>0</v>
      </c>
    </row>
    <row r="1104" spans="1:12" ht="15">
      <c r="A1104" s="84" t="s">
        <v>2257</v>
      </c>
      <c r="B1104" s="84" t="s">
        <v>314</v>
      </c>
      <c r="C1104" s="84">
        <v>2</v>
      </c>
      <c r="D1104" s="123">
        <v>0.001751857281847213</v>
      </c>
      <c r="E1104" s="123">
        <v>1.9362514081417694</v>
      </c>
      <c r="F1104" s="84" t="s">
        <v>2165</v>
      </c>
      <c r="G1104" s="84" t="b">
        <v>0</v>
      </c>
      <c r="H1104" s="84" t="b">
        <v>0</v>
      </c>
      <c r="I1104" s="84" t="b">
        <v>0</v>
      </c>
      <c r="J1104" s="84" t="b">
        <v>0</v>
      </c>
      <c r="K1104" s="84" t="b">
        <v>0</v>
      </c>
      <c r="L1104" s="84" t="b">
        <v>0</v>
      </c>
    </row>
    <row r="1105" spans="1:12" ht="15">
      <c r="A1105" s="84" t="s">
        <v>314</v>
      </c>
      <c r="B1105" s="84" t="s">
        <v>313</v>
      </c>
      <c r="C1105" s="84">
        <v>2</v>
      </c>
      <c r="D1105" s="123">
        <v>0.001751857281847213</v>
      </c>
      <c r="E1105" s="123">
        <v>2.996949248495381</v>
      </c>
      <c r="F1105" s="84" t="s">
        <v>2165</v>
      </c>
      <c r="G1105" s="84" t="b">
        <v>0</v>
      </c>
      <c r="H1105" s="84" t="b">
        <v>0</v>
      </c>
      <c r="I1105" s="84" t="b">
        <v>0</v>
      </c>
      <c r="J1105" s="84" t="b">
        <v>0</v>
      </c>
      <c r="K1105" s="84" t="b">
        <v>0</v>
      </c>
      <c r="L1105" s="84" t="b">
        <v>0</v>
      </c>
    </row>
    <row r="1106" spans="1:12" ht="15">
      <c r="A1106" s="84" t="s">
        <v>313</v>
      </c>
      <c r="B1106" s="84" t="s">
        <v>312</v>
      </c>
      <c r="C1106" s="84">
        <v>2</v>
      </c>
      <c r="D1106" s="123">
        <v>0.001751857281847213</v>
      </c>
      <c r="E1106" s="123">
        <v>2.996949248495381</v>
      </c>
      <c r="F1106" s="84" t="s">
        <v>2165</v>
      </c>
      <c r="G1106" s="84" t="b">
        <v>0</v>
      </c>
      <c r="H1106" s="84" t="b">
        <v>0</v>
      </c>
      <c r="I1106" s="84" t="b">
        <v>0</v>
      </c>
      <c r="J1106" s="84" t="b">
        <v>0</v>
      </c>
      <c r="K1106" s="84" t="b">
        <v>0</v>
      </c>
      <c r="L1106" s="84" t="b">
        <v>0</v>
      </c>
    </row>
    <row r="1107" spans="1:12" ht="15">
      <c r="A1107" s="84" t="s">
        <v>312</v>
      </c>
      <c r="B1107" s="84" t="s">
        <v>311</v>
      </c>
      <c r="C1107" s="84">
        <v>2</v>
      </c>
      <c r="D1107" s="123">
        <v>0.001751857281847213</v>
      </c>
      <c r="E1107" s="123">
        <v>2.996949248495381</v>
      </c>
      <c r="F1107" s="84" t="s">
        <v>2165</v>
      </c>
      <c r="G1107" s="84" t="b">
        <v>0</v>
      </c>
      <c r="H1107" s="84" t="b">
        <v>0</v>
      </c>
      <c r="I1107" s="84" t="b">
        <v>0</v>
      </c>
      <c r="J1107" s="84" t="b">
        <v>0</v>
      </c>
      <c r="K1107" s="84" t="b">
        <v>0</v>
      </c>
      <c r="L1107" s="84" t="b">
        <v>0</v>
      </c>
    </row>
    <row r="1108" spans="1:12" ht="15">
      <c r="A1108" s="84" t="s">
        <v>311</v>
      </c>
      <c r="B1108" s="84" t="s">
        <v>310</v>
      </c>
      <c r="C1108" s="84">
        <v>2</v>
      </c>
      <c r="D1108" s="123">
        <v>0.001751857281847213</v>
      </c>
      <c r="E1108" s="123">
        <v>2.996949248495381</v>
      </c>
      <c r="F1108" s="84" t="s">
        <v>2165</v>
      </c>
      <c r="G1108" s="84" t="b">
        <v>0</v>
      </c>
      <c r="H1108" s="84" t="b">
        <v>0</v>
      </c>
      <c r="I1108" s="84" t="b">
        <v>0</v>
      </c>
      <c r="J1108" s="84" t="b">
        <v>0</v>
      </c>
      <c r="K1108" s="84" t="b">
        <v>0</v>
      </c>
      <c r="L1108" s="84" t="b">
        <v>0</v>
      </c>
    </row>
    <row r="1109" spans="1:12" ht="15">
      <c r="A1109" s="84" t="s">
        <v>310</v>
      </c>
      <c r="B1109" s="84" t="s">
        <v>309</v>
      </c>
      <c r="C1109" s="84">
        <v>2</v>
      </c>
      <c r="D1109" s="123">
        <v>0.001751857281847213</v>
      </c>
      <c r="E1109" s="123">
        <v>2.996949248495381</v>
      </c>
      <c r="F1109" s="84" t="s">
        <v>2165</v>
      </c>
      <c r="G1109" s="84" t="b">
        <v>0</v>
      </c>
      <c r="H1109" s="84" t="b">
        <v>0</v>
      </c>
      <c r="I1109" s="84" t="b">
        <v>0</v>
      </c>
      <c r="J1109" s="84" t="b">
        <v>0</v>
      </c>
      <c r="K1109" s="84" t="b">
        <v>0</v>
      </c>
      <c r="L1109" s="84" t="b">
        <v>0</v>
      </c>
    </row>
    <row r="1110" spans="1:12" ht="15">
      <c r="A1110" s="84" t="s">
        <v>309</v>
      </c>
      <c r="B1110" s="84" t="s">
        <v>308</v>
      </c>
      <c r="C1110" s="84">
        <v>2</v>
      </c>
      <c r="D1110" s="123">
        <v>0.001751857281847213</v>
      </c>
      <c r="E1110" s="123">
        <v>2.996949248495381</v>
      </c>
      <c r="F1110" s="84" t="s">
        <v>2165</v>
      </c>
      <c r="G1110" s="84" t="b">
        <v>0</v>
      </c>
      <c r="H1110" s="84" t="b">
        <v>0</v>
      </c>
      <c r="I1110" s="84" t="b">
        <v>0</v>
      </c>
      <c r="J1110" s="84" t="b">
        <v>0</v>
      </c>
      <c r="K1110" s="84" t="b">
        <v>0</v>
      </c>
      <c r="L1110" s="84" t="b">
        <v>0</v>
      </c>
    </row>
    <row r="1111" spans="1:12" ht="15">
      <c r="A1111" s="84" t="s">
        <v>308</v>
      </c>
      <c r="B1111" s="84" t="s">
        <v>307</v>
      </c>
      <c r="C1111" s="84">
        <v>2</v>
      </c>
      <c r="D1111" s="123">
        <v>0.001751857281847213</v>
      </c>
      <c r="E1111" s="123">
        <v>2.996949248495381</v>
      </c>
      <c r="F1111" s="84" t="s">
        <v>2165</v>
      </c>
      <c r="G1111" s="84" t="b">
        <v>0</v>
      </c>
      <c r="H1111" s="84" t="b">
        <v>0</v>
      </c>
      <c r="I1111" s="84" t="b">
        <v>0</v>
      </c>
      <c r="J1111" s="84" t="b">
        <v>0</v>
      </c>
      <c r="K1111" s="84" t="b">
        <v>0</v>
      </c>
      <c r="L1111" s="84" t="b">
        <v>0</v>
      </c>
    </row>
    <row r="1112" spans="1:12" ht="15">
      <c r="A1112" s="84" t="s">
        <v>307</v>
      </c>
      <c r="B1112" s="84" t="s">
        <v>2562</v>
      </c>
      <c r="C1112" s="84">
        <v>2</v>
      </c>
      <c r="D1112" s="123">
        <v>0.001751857281847213</v>
      </c>
      <c r="E1112" s="123">
        <v>2.0192256432065334</v>
      </c>
      <c r="F1112" s="84" t="s">
        <v>2165</v>
      </c>
      <c r="G1112" s="84" t="b">
        <v>0</v>
      </c>
      <c r="H1112" s="84" t="b">
        <v>0</v>
      </c>
      <c r="I1112" s="84" t="b">
        <v>0</v>
      </c>
      <c r="J1112" s="84" t="b">
        <v>0</v>
      </c>
      <c r="K1112" s="84" t="b">
        <v>0</v>
      </c>
      <c r="L1112" s="84" t="b">
        <v>0</v>
      </c>
    </row>
    <row r="1113" spans="1:12" ht="15">
      <c r="A1113" s="84" t="s">
        <v>2259</v>
      </c>
      <c r="B1113" s="84" t="s">
        <v>2795</v>
      </c>
      <c r="C1113" s="84">
        <v>2</v>
      </c>
      <c r="D1113" s="123">
        <v>0.001751857281847213</v>
      </c>
      <c r="E1113" s="123">
        <v>1.975759949425443</v>
      </c>
      <c r="F1113" s="84" t="s">
        <v>2165</v>
      </c>
      <c r="G1113" s="84" t="b">
        <v>0</v>
      </c>
      <c r="H1113" s="84" t="b">
        <v>0</v>
      </c>
      <c r="I1113" s="84" t="b">
        <v>0</v>
      </c>
      <c r="J1113" s="84" t="b">
        <v>0</v>
      </c>
      <c r="K1113" s="84" t="b">
        <v>0</v>
      </c>
      <c r="L1113" s="84" t="b">
        <v>0</v>
      </c>
    </row>
    <row r="1114" spans="1:12" ht="15">
      <c r="A1114" s="84" t="s">
        <v>2795</v>
      </c>
      <c r="B1114" s="84" t="s">
        <v>2796</v>
      </c>
      <c r="C1114" s="84">
        <v>2</v>
      </c>
      <c r="D1114" s="123">
        <v>0.001751857281847213</v>
      </c>
      <c r="E1114" s="123">
        <v>2.996949248495381</v>
      </c>
      <c r="F1114" s="84" t="s">
        <v>2165</v>
      </c>
      <c r="G1114" s="84" t="b">
        <v>0</v>
      </c>
      <c r="H1114" s="84" t="b">
        <v>0</v>
      </c>
      <c r="I1114" s="84" t="b">
        <v>0</v>
      </c>
      <c r="J1114" s="84" t="b">
        <v>0</v>
      </c>
      <c r="K1114" s="84" t="b">
        <v>0</v>
      </c>
      <c r="L1114" s="84" t="b">
        <v>0</v>
      </c>
    </row>
    <row r="1115" spans="1:12" ht="15">
      <c r="A1115" s="84" t="s">
        <v>2796</v>
      </c>
      <c r="B1115" s="84" t="s">
        <v>2675</v>
      </c>
      <c r="C1115" s="84">
        <v>2</v>
      </c>
      <c r="D1115" s="123">
        <v>0.001751857281847213</v>
      </c>
      <c r="E1115" s="123">
        <v>2.996949248495381</v>
      </c>
      <c r="F1115" s="84" t="s">
        <v>2165</v>
      </c>
      <c r="G1115" s="84" t="b">
        <v>0</v>
      </c>
      <c r="H1115" s="84" t="b">
        <v>0</v>
      </c>
      <c r="I1115" s="84" t="b">
        <v>0</v>
      </c>
      <c r="J1115" s="84" t="b">
        <v>0</v>
      </c>
      <c r="K1115" s="84" t="b">
        <v>0</v>
      </c>
      <c r="L1115" s="84" t="b">
        <v>0</v>
      </c>
    </row>
    <row r="1116" spans="1:12" ht="15">
      <c r="A1116" s="84" t="s">
        <v>2675</v>
      </c>
      <c r="B1116" s="84" t="s">
        <v>2797</v>
      </c>
      <c r="C1116" s="84">
        <v>2</v>
      </c>
      <c r="D1116" s="123">
        <v>0.001751857281847213</v>
      </c>
      <c r="E1116" s="123">
        <v>2.6959192528313998</v>
      </c>
      <c r="F1116" s="84" t="s">
        <v>2165</v>
      </c>
      <c r="G1116" s="84" t="b">
        <v>0</v>
      </c>
      <c r="H1116" s="84" t="b">
        <v>0</v>
      </c>
      <c r="I1116" s="84" t="b">
        <v>0</v>
      </c>
      <c r="J1116" s="84" t="b">
        <v>0</v>
      </c>
      <c r="K1116" s="84" t="b">
        <v>0</v>
      </c>
      <c r="L1116" s="84" t="b">
        <v>0</v>
      </c>
    </row>
    <row r="1117" spans="1:12" ht="15">
      <c r="A1117" s="84" t="s">
        <v>2797</v>
      </c>
      <c r="B1117" s="84" t="s">
        <v>2798</v>
      </c>
      <c r="C1117" s="84">
        <v>2</v>
      </c>
      <c r="D1117" s="123">
        <v>0.001751857281847213</v>
      </c>
      <c r="E1117" s="123">
        <v>2.996949248495381</v>
      </c>
      <c r="F1117" s="84" t="s">
        <v>2165</v>
      </c>
      <c r="G1117" s="84" t="b">
        <v>0</v>
      </c>
      <c r="H1117" s="84" t="b">
        <v>0</v>
      </c>
      <c r="I1117" s="84" t="b">
        <v>0</v>
      </c>
      <c r="J1117" s="84" t="b">
        <v>0</v>
      </c>
      <c r="K1117" s="84" t="b">
        <v>0</v>
      </c>
      <c r="L1117" s="84" t="b">
        <v>0</v>
      </c>
    </row>
    <row r="1118" spans="1:12" ht="15">
      <c r="A1118" s="84" t="s">
        <v>2798</v>
      </c>
      <c r="B1118" s="84" t="s">
        <v>2799</v>
      </c>
      <c r="C1118" s="84">
        <v>2</v>
      </c>
      <c r="D1118" s="123">
        <v>0.001751857281847213</v>
      </c>
      <c r="E1118" s="123">
        <v>2.996949248495381</v>
      </c>
      <c r="F1118" s="84" t="s">
        <v>2165</v>
      </c>
      <c r="G1118" s="84" t="b">
        <v>0</v>
      </c>
      <c r="H1118" s="84" t="b">
        <v>0</v>
      </c>
      <c r="I1118" s="84" t="b">
        <v>0</v>
      </c>
      <c r="J1118" s="84" t="b">
        <v>0</v>
      </c>
      <c r="K1118" s="84" t="b">
        <v>0</v>
      </c>
      <c r="L1118" s="84" t="b">
        <v>0</v>
      </c>
    </row>
    <row r="1119" spans="1:12" ht="15">
      <c r="A1119" s="84" t="s">
        <v>2799</v>
      </c>
      <c r="B1119" s="84" t="s">
        <v>2250</v>
      </c>
      <c r="C1119" s="84">
        <v>2</v>
      </c>
      <c r="D1119" s="123">
        <v>0.001751857281847213</v>
      </c>
      <c r="E1119" s="123">
        <v>1.1644403357891449</v>
      </c>
      <c r="F1119" s="84" t="s">
        <v>2165</v>
      </c>
      <c r="G1119" s="84" t="b">
        <v>0</v>
      </c>
      <c r="H1119" s="84" t="b">
        <v>0</v>
      </c>
      <c r="I1119" s="84" t="b">
        <v>0</v>
      </c>
      <c r="J1119" s="84" t="b">
        <v>0</v>
      </c>
      <c r="K1119" s="84" t="b">
        <v>0</v>
      </c>
      <c r="L1119" s="84" t="b">
        <v>0</v>
      </c>
    </row>
    <row r="1120" spans="1:12" ht="15">
      <c r="A1120" s="84" t="s">
        <v>2259</v>
      </c>
      <c r="B1120" s="84" t="s">
        <v>2791</v>
      </c>
      <c r="C1120" s="84">
        <v>2</v>
      </c>
      <c r="D1120" s="123">
        <v>0.001751857281847213</v>
      </c>
      <c r="E1120" s="123">
        <v>1.975759949425443</v>
      </c>
      <c r="F1120" s="84" t="s">
        <v>2165</v>
      </c>
      <c r="G1120" s="84" t="b">
        <v>0</v>
      </c>
      <c r="H1120" s="84" t="b">
        <v>0</v>
      </c>
      <c r="I1120" s="84" t="b">
        <v>0</v>
      </c>
      <c r="J1120" s="84" t="b">
        <v>0</v>
      </c>
      <c r="K1120" s="84" t="b">
        <v>0</v>
      </c>
      <c r="L1120" s="84" t="b">
        <v>0</v>
      </c>
    </row>
    <row r="1121" spans="1:12" ht="15">
      <c r="A1121" s="84" t="s">
        <v>2791</v>
      </c>
      <c r="B1121" s="84" t="s">
        <v>2792</v>
      </c>
      <c r="C1121" s="84">
        <v>2</v>
      </c>
      <c r="D1121" s="123">
        <v>0.001751857281847213</v>
      </c>
      <c r="E1121" s="123">
        <v>2.996949248495381</v>
      </c>
      <c r="F1121" s="84" t="s">
        <v>2165</v>
      </c>
      <c r="G1121" s="84" t="b">
        <v>0</v>
      </c>
      <c r="H1121" s="84" t="b">
        <v>0</v>
      </c>
      <c r="I1121" s="84" t="b">
        <v>0</v>
      </c>
      <c r="J1121" s="84" t="b">
        <v>0</v>
      </c>
      <c r="K1121" s="84" t="b">
        <v>0</v>
      </c>
      <c r="L1121" s="84" t="b">
        <v>0</v>
      </c>
    </row>
    <row r="1122" spans="1:12" ht="15">
      <c r="A1122" s="84" t="s">
        <v>2792</v>
      </c>
      <c r="B1122" s="84" t="s">
        <v>2793</v>
      </c>
      <c r="C1122" s="84">
        <v>2</v>
      </c>
      <c r="D1122" s="123">
        <v>0.001751857281847213</v>
      </c>
      <c r="E1122" s="123">
        <v>2.996949248495381</v>
      </c>
      <c r="F1122" s="84" t="s">
        <v>2165</v>
      </c>
      <c r="G1122" s="84" t="b">
        <v>0</v>
      </c>
      <c r="H1122" s="84" t="b">
        <v>0</v>
      </c>
      <c r="I1122" s="84" t="b">
        <v>0</v>
      </c>
      <c r="J1122" s="84" t="b">
        <v>0</v>
      </c>
      <c r="K1122" s="84" t="b">
        <v>0</v>
      </c>
      <c r="L1122" s="84" t="b">
        <v>0</v>
      </c>
    </row>
    <row r="1123" spans="1:12" ht="15">
      <c r="A1123" s="84" t="s">
        <v>2793</v>
      </c>
      <c r="B1123" s="84" t="s">
        <v>2794</v>
      </c>
      <c r="C1123" s="84">
        <v>2</v>
      </c>
      <c r="D1123" s="123">
        <v>0.001751857281847213</v>
      </c>
      <c r="E1123" s="123">
        <v>2.996949248495381</v>
      </c>
      <c r="F1123" s="84" t="s">
        <v>2165</v>
      </c>
      <c r="G1123" s="84" t="b">
        <v>0</v>
      </c>
      <c r="H1123" s="84" t="b">
        <v>0</v>
      </c>
      <c r="I1123" s="84" t="b">
        <v>0</v>
      </c>
      <c r="J1123" s="84" t="b">
        <v>0</v>
      </c>
      <c r="K1123" s="84" t="b">
        <v>0</v>
      </c>
      <c r="L1123" s="84" t="b">
        <v>0</v>
      </c>
    </row>
    <row r="1124" spans="1:12" ht="15">
      <c r="A1124" s="84" t="s">
        <v>2794</v>
      </c>
      <c r="B1124" s="84" t="s">
        <v>2250</v>
      </c>
      <c r="C1124" s="84">
        <v>2</v>
      </c>
      <c r="D1124" s="123">
        <v>0.001751857281847213</v>
      </c>
      <c r="E1124" s="123">
        <v>1.1644403357891449</v>
      </c>
      <c r="F1124" s="84" t="s">
        <v>2165</v>
      </c>
      <c r="G1124" s="84" t="b">
        <v>0</v>
      </c>
      <c r="H1124" s="84" t="b">
        <v>0</v>
      </c>
      <c r="I1124" s="84" t="b">
        <v>0</v>
      </c>
      <c r="J1124" s="84" t="b">
        <v>0</v>
      </c>
      <c r="K1124" s="84" t="b">
        <v>0</v>
      </c>
      <c r="L1124" s="84" t="b">
        <v>0</v>
      </c>
    </row>
    <row r="1125" spans="1:12" ht="15">
      <c r="A1125" s="84" t="s">
        <v>2250</v>
      </c>
      <c r="B1125" s="84" t="s">
        <v>315</v>
      </c>
      <c r="C1125" s="84">
        <v>2</v>
      </c>
      <c r="D1125" s="123">
        <v>0.001751857281847213</v>
      </c>
      <c r="E1125" s="123">
        <v>1.590409068061426</v>
      </c>
      <c r="F1125" s="84" t="s">
        <v>2165</v>
      </c>
      <c r="G1125" s="84" t="b">
        <v>0</v>
      </c>
      <c r="H1125" s="84" t="b">
        <v>0</v>
      </c>
      <c r="I1125" s="84" t="b">
        <v>0</v>
      </c>
      <c r="J1125" s="84" t="b">
        <v>0</v>
      </c>
      <c r="K1125" s="84" t="b">
        <v>0</v>
      </c>
      <c r="L1125" s="84" t="b">
        <v>0</v>
      </c>
    </row>
    <row r="1126" spans="1:12" ht="15">
      <c r="A1126" s="84" t="s">
        <v>2783</v>
      </c>
      <c r="B1126" s="84" t="s">
        <v>2784</v>
      </c>
      <c r="C1126" s="84">
        <v>2</v>
      </c>
      <c r="D1126" s="123">
        <v>0.001751857281847213</v>
      </c>
      <c r="E1126" s="123">
        <v>2.996949248495381</v>
      </c>
      <c r="F1126" s="84" t="s">
        <v>2165</v>
      </c>
      <c r="G1126" s="84" t="b">
        <v>0</v>
      </c>
      <c r="H1126" s="84" t="b">
        <v>0</v>
      </c>
      <c r="I1126" s="84" t="b">
        <v>0</v>
      </c>
      <c r="J1126" s="84" t="b">
        <v>0</v>
      </c>
      <c r="K1126" s="84" t="b">
        <v>0</v>
      </c>
      <c r="L1126" s="84" t="b">
        <v>0</v>
      </c>
    </row>
    <row r="1127" spans="1:12" ht="15">
      <c r="A1127" s="84" t="s">
        <v>2784</v>
      </c>
      <c r="B1127" s="84" t="s">
        <v>2218</v>
      </c>
      <c r="C1127" s="84">
        <v>2</v>
      </c>
      <c r="D1127" s="123">
        <v>0.001751857281847213</v>
      </c>
      <c r="E1127" s="123">
        <v>2.996949248495381</v>
      </c>
      <c r="F1127" s="84" t="s">
        <v>2165</v>
      </c>
      <c r="G1127" s="84" t="b">
        <v>0</v>
      </c>
      <c r="H1127" s="84" t="b">
        <v>0</v>
      </c>
      <c r="I1127" s="84" t="b">
        <v>0</v>
      </c>
      <c r="J1127" s="84" t="b">
        <v>0</v>
      </c>
      <c r="K1127" s="84" t="b">
        <v>0</v>
      </c>
      <c r="L1127" s="84" t="b">
        <v>0</v>
      </c>
    </row>
    <row r="1128" spans="1:12" ht="15">
      <c r="A1128" s="84" t="s">
        <v>2218</v>
      </c>
      <c r="B1128" s="84" t="s">
        <v>2785</v>
      </c>
      <c r="C1128" s="84">
        <v>2</v>
      </c>
      <c r="D1128" s="123">
        <v>0.001751857281847213</v>
      </c>
      <c r="E1128" s="123">
        <v>2.8208579894397</v>
      </c>
      <c r="F1128" s="84" t="s">
        <v>2165</v>
      </c>
      <c r="G1128" s="84" t="b">
        <v>0</v>
      </c>
      <c r="H1128" s="84" t="b">
        <v>0</v>
      </c>
      <c r="I1128" s="84" t="b">
        <v>0</v>
      </c>
      <c r="J1128" s="84" t="b">
        <v>0</v>
      </c>
      <c r="K1128" s="84" t="b">
        <v>0</v>
      </c>
      <c r="L1128" s="84" t="b">
        <v>0</v>
      </c>
    </row>
    <row r="1129" spans="1:12" ht="15">
      <c r="A1129" s="84" t="s">
        <v>2785</v>
      </c>
      <c r="B1129" s="84" t="s">
        <v>2786</v>
      </c>
      <c r="C1129" s="84">
        <v>2</v>
      </c>
      <c r="D1129" s="123">
        <v>0.001751857281847213</v>
      </c>
      <c r="E1129" s="123">
        <v>2.996949248495381</v>
      </c>
      <c r="F1129" s="84" t="s">
        <v>2165</v>
      </c>
      <c r="G1129" s="84" t="b">
        <v>0</v>
      </c>
      <c r="H1129" s="84" t="b">
        <v>0</v>
      </c>
      <c r="I1129" s="84" t="b">
        <v>0</v>
      </c>
      <c r="J1129" s="84" t="b">
        <v>0</v>
      </c>
      <c r="K1129" s="84" t="b">
        <v>0</v>
      </c>
      <c r="L1129" s="84" t="b">
        <v>0</v>
      </c>
    </row>
    <row r="1130" spans="1:12" ht="15">
      <c r="A1130" s="84" t="s">
        <v>2786</v>
      </c>
      <c r="B1130" s="84" t="s">
        <v>2673</v>
      </c>
      <c r="C1130" s="84">
        <v>2</v>
      </c>
      <c r="D1130" s="123">
        <v>0.001751857281847213</v>
      </c>
      <c r="E1130" s="123">
        <v>2.6959192528313998</v>
      </c>
      <c r="F1130" s="84" t="s">
        <v>2165</v>
      </c>
      <c r="G1130" s="84" t="b">
        <v>0</v>
      </c>
      <c r="H1130" s="84" t="b">
        <v>0</v>
      </c>
      <c r="I1130" s="84" t="b">
        <v>0</v>
      </c>
      <c r="J1130" s="84" t="b">
        <v>0</v>
      </c>
      <c r="K1130" s="84" t="b">
        <v>0</v>
      </c>
      <c r="L1130" s="84" t="b">
        <v>0</v>
      </c>
    </row>
    <row r="1131" spans="1:12" ht="15">
      <c r="A1131" s="84" t="s">
        <v>2674</v>
      </c>
      <c r="B1131" s="84" t="s">
        <v>2671</v>
      </c>
      <c r="C1131" s="84">
        <v>2</v>
      </c>
      <c r="D1131" s="123">
        <v>0.001751857281847213</v>
      </c>
      <c r="E1131" s="123">
        <v>2.3948892571674185</v>
      </c>
      <c r="F1131" s="84" t="s">
        <v>2165</v>
      </c>
      <c r="G1131" s="84" t="b">
        <v>0</v>
      </c>
      <c r="H1131" s="84" t="b">
        <v>0</v>
      </c>
      <c r="I1131" s="84" t="b">
        <v>0</v>
      </c>
      <c r="J1131" s="84" t="b">
        <v>0</v>
      </c>
      <c r="K1131" s="84" t="b">
        <v>0</v>
      </c>
      <c r="L1131" s="84" t="b">
        <v>0</v>
      </c>
    </row>
    <row r="1132" spans="1:12" ht="15">
      <c r="A1132" s="84" t="s">
        <v>2671</v>
      </c>
      <c r="B1132" s="84" t="s">
        <v>2787</v>
      </c>
      <c r="C1132" s="84">
        <v>2</v>
      </c>
      <c r="D1132" s="123">
        <v>0.001751857281847213</v>
      </c>
      <c r="E1132" s="123">
        <v>2.6959192528313998</v>
      </c>
      <c r="F1132" s="84" t="s">
        <v>2165</v>
      </c>
      <c r="G1132" s="84" t="b">
        <v>0</v>
      </c>
      <c r="H1132" s="84" t="b">
        <v>0</v>
      </c>
      <c r="I1132" s="84" t="b">
        <v>0</v>
      </c>
      <c r="J1132" s="84" t="b">
        <v>0</v>
      </c>
      <c r="K1132" s="84" t="b">
        <v>0</v>
      </c>
      <c r="L1132" s="84" t="b">
        <v>0</v>
      </c>
    </row>
    <row r="1133" spans="1:12" ht="15">
      <c r="A1133" s="84" t="s">
        <v>2787</v>
      </c>
      <c r="B1133" s="84" t="s">
        <v>318</v>
      </c>
      <c r="C1133" s="84">
        <v>2</v>
      </c>
      <c r="D1133" s="123">
        <v>0.001751857281847213</v>
      </c>
      <c r="E1133" s="123">
        <v>2.996949248495381</v>
      </c>
      <c r="F1133" s="84" t="s">
        <v>2165</v>
      </c>
      <c r="G1133" s="84" t="b">
        <v>0</v>
      </c>
      <c r="H1133" s="84" t="b">
        <v>0</v>
      </c>
      <c r="I1133" s="84" t="b">
        <v>0</v>
      </c>
      <c r="J1133" s="84" t="b">
        <v>0</v>
      </c>
      <c r="K1133" s="84" t="b">
        <v>0</v>
      </c>
      <c r="L1133" s="84" t="b">
        <v>0</v>
      </c>
    </row>
    <row r="1134" spans="1:12" ht="15">
      <c r="A1134" s="84" t="s">
        <v>318</v>
      </c>
      <c r="B1134" s="84" t="s">
        <v>2263</v>
      </c>
      <c r="C1134" s="84">
        <v>2</v>
      </c>
      <c r="D1134" s="123">
        <v>0.001751857281847213</v>
      </c>
      <c r="E1134" s="123">
        <v>2.1840358918525253</v>
      </c>
      <c r="F1134" s="84" t="s">
        <v>2165</v>
      </c>
      <c r="G1134" s="84" t="b">
        <v>0</v>
      </c>
      <c r="H1134" s="84" t="b">
        <v>0</v>
      </c>
      <c r="I1134" s="84" t="b">
        <v>0</v>
      </c>
      <c r="J1134" s="84" t="b">
        <v>0</v>
      </c>
      <c r="K1134" s="84" t="b">
        <v>0</v>
      </c>
      <c r="L1134" s="84" t="b">
        <v>0</v>
      </c>
    </row>
    <row r="1135" spans="1:12" ht="15">
      <c r="A1135" s="84" t="s">
        <v>2263</v>
      </c>
      <c r="B1135" s="84" t="s">
        <v>2788</v>
      </c>
      <c r="C1135" s="84">
        <v>2</v>
      </c>
      <c r="D1135" s="123">
        <v>0.001751857281847213</v>
      </c>
      <c r="E1135" s="123">
        <v>2.1840358918525253</v>
      </c>
      <c r="F1135" s="84" t="s">
        <v>2165</v>
      </c>
      <c r="G1135" s="84" t="b">
        <v>0</v>
      </c>
      <c r="H1135" s="84" t="b">
        <v>0</v>
      </c>
      <c r="I1135" s="84" t="b">
        <v>0</v>
      </c>
      <c r="J1135" s="84" t="b">
        <v>0</v>
      </c>
      <c r="K1135" s="84" t="b">
        <v>0</v>
      </c>
      <c r="L1135" s="84" t="b">
        <v>0</v>
      </c>
    </row>
    <row r="1136" spans="1:12" ht="15">
      <c r="A1136" s="84" t="s">
        <v>2788</v>
      </c>
      <c r="B1136" s="84" t="s">
        <v>2789</v>
      </c>
      <c r="C1136" s="84">
        <v>2</v>
      </c>
      <c r="D1136" s="123">
        <v>0.001751857281847213</v>
      </c>
      <c r="E1136" s="123">
        <v>2.996949248495381</v>
      </c>
      <c r="F1136" s="84" t="s">
        <v>2165</v>
      </c>
      <c r="G1136" s="84" t="b">
        <v>0</v>
      </c>
      <c r="H1136" s="84" t="b">
        <v>0</v>
      </c>
      <c r="I1136" s="84" t="b">
        <v>0</v>
      </c>
      <c r="J1136" s="84" t="b">
        <v>0</v>
      </c>
      <c r="K1136" s="84" t="b">
        <v>0</v>
      </c>
      <c r="L1136" s="84" t="b">
        <v>0</v>
      </c>
    </row>
    <row r="1137" spans="1:12" ht="15">
      <c r="A1137" s="84" t="s">
        <v>2789</v>
      </c>
      <c r="B1137" s="84" t="s">
        <v>2790</v>
      </c>
      <c r="C1137" s="84">
        <v>2</v>
      </c>
      <c r="D1137" s="123">
        <v>0.001751857281847213</v>
      </c>
      <c r="E1137" s="123">
        <v>2.996949248495381</v>
      </c>
      <c r="F1137" s="84" t="s">
        <v>2165</v>
      </c>
      <c r="G1137" s="84" t="b">
        <v>0</v>
      </c>
      <c r="H1137" s="84" t="b">
        <v>0</v>
      </c>
      <c r="I1137" s="84" t="b">
        <v>0</v>
      </c>
      <c r="J1137" s="84" t="b">
        <v>0</v>
      </c>
      <c r="K1137" s="84" t="b">
        <v>0</v>
      </c>
      <c r="L1137" s="84" t="b">
        <v>0</v>
      </c>
    </row>
    <row r="1138" spans="1:12" ht="15">
      <c r="A1138" s="84" t="s">
        <v>2790</v>
      </c>
      <c r="B1138" s="84" t="s">
        <v>2717</v>
      </c>
      <c r="C1138" s="84">
        <v>2</v>
      </c>
      <c r="D1138" s="123">
        <v>0.001751857281847213</v>
      </c>
      <c r="E1138" s="123">
        <v>2.996949248495381</v>
      </c>
      <c r="F1138" s="84" t="s">
        <v>2165</v>
      </c>
      <c r="G1138" s="84" t="b">
        <v>0</v>
      </c>
      <c r="H1138" s="84" t="b">
        <v>0</v>
      </c>
      <c r="I1138" s="84" t="b">
        <v>0</v>
      </c>
      <c r="J1138" s="84" t="b">
        <v>0</v>
      </c>
      <c r="K1138" s="84" t="b">
        <v>0</v>
      </c>
      <c r="L1138" s="84" t="b">
        <v>0</v>
      </c>
    </row>
    <row r="1139" spans="1:12" ht="15">
      <c r="A1139" s="84" t="s">
        <v>2717</v>
      </c>
      <c r="B1139" s="84" t="s">
        <v>2251</v>
      </c>
      <c r="C1139" s="84">
        <v>2</v>
      </c>
      <c r="D1139" s="123">
        <v>0.001751857281847213</v>
      </c>
      <c r="E1139" s="123">
        <v>1.616738006783775</v>
      </c>
      <c r="F1139" s="84" t="s">
        <v>2165</v>
      </c>
      <c r="G1139" s="84" t="b">
        <v>0</v>
      </c>
      <c r="H1139" s="84" t="b">
        <v>0</v>
      </c>
      <c r="I1139" s="84" t="b">
        <v>0</v>
      </c>
      <c r="J1139" s="84" t="b">
        <v>0</v>
      </c>
      <c r="K1139" s="84" t="b">
        <v>0</v>
      </c>
      <c r="L1139" s="84" t="b">
        <v>0</v>
      </c>
    </row>
    <row r="1140" spans="1:12" ht="15">
      <c r="A1140" s="84" t="s">
        <v>2672</v>
      </c>
      <c r="B1140" s="84" t="s">
        <v>2250</v>
      </c>
      <c r="C1140" s="84">
        <v>2</v>
      </c>
      <c r="D1140" s="123">
        <v>0.001751857281847213</v>
      </c>
      <c r="E1140" s="123">
        <v>0.8634103401251636</v>
      </c>
      <c r="F1140" s="84" t="s">
        <v>2165</v>
      </c>
      <c r="G1140" s="84" t="b">
        <v>0</v>
      </c>
      <c r="H1140" s="84" t="b">
        <v>0</v>
      </c>
      <c r="I1140" s="84" t="b">
        <v>0</v>
      </c>
      <c r="J1140" s="84" t="b">
        <v>0</v>
      </c>
      <c r="K1140" s="84" t="b">
        <v>0</v>
      </c>
      <c r="L1140" s="84" t="b">
        <v>0</v>
      </c>
    </row>
    <row r="1141" spans="1:12" ht="15">
      <c r="A1141" s="84" t="s">
        <v>2250</v>
      </c>
      <c r="B1141" s="84" t="s">
        <v>317</v>
      </c>
      <c r="C1141" s="84">
        <v>2</v>
      </c>
      <c r="D1141" s="123">
        <v>0.001751857281847213</v>
      </c>
      <c r="E1141" s="123">
        <v>1.590409068061426</v>
      </c>
      <c r="F1141" s="84" t="s">
        <v>2165</v>
      </c>
      <c r="G1141" s="84" t="b">
        <v>0</v>
      </c>
      <c r="H1141" s="84" t="b">
        <v>0</v>
      </c>
      <c r="I1141" s="84" t="b">
        <v>0</v>
      </c>
      <c r="J1141" s="84" t="b">
        <v>0</v>
      </c>
      <c r="K1141" s="84" t="b">
        <v>0</v>
      </c>
      <c r="L1141" s="84" t="b">
        <v>0</v>
      </c>
    </row>
    <row r="1142" spans="1:12" ht="15">
      <c r="A1142" s="84" t="s">
        <v>317</v>
      </c>
      <c r="B1142" s="84" t="s">
        <v>316</v>
      </c>
      <c r="C1142" s="84">
        <v>2</v>
      </c>
      <c r="D1142" s="123">
        <v>0.001751857281847213</v>
      </c>
      <c r="E1142" s="123">
        <v>2.996949248495381</v>
      </c>
      <c r="F1142" s="84" t="s">
        <v>2165</v>
      </c>
      <c r="G1142" s="84" t="b">
        <v>0</v>
      </c>
      <c r="H1142" s="84" t="b">
        <v>0</v>
      </c>
      <c r="I1142" s="84" t="b">
        <v>0</v>
      </c>
      <c r="J1142" s="84" t="b">
        <v>0</v>
      </c>
      <c r="K1142" s="84" t="b">
        <v>0</v>
      </c>
      <c r="L1142" s="84" t="b">
        <v>0</v>
      </c>
    </row>
    <row r="1143" spans="1:12" ht="15">
      <c r="A1143" s="84" t="s">
        <v>316</v>
      </c>
      <c r="B1143" s="84" t="s">
        <v>265</v>
      </c>
      <c r="C1143" s="84">
        <v>2</v>
      </c>
      <c r="D1143" s="123">
        <v>0.001751857281847213</v>
      </c>
      <c r="E1143" s="123">
        <v>2.519827993775719</v>
      </c>
      <c r="F1143" s="84" t="s">
        <v>2165</v>
      </c>
      <c r="G1143" s="84" t="b">
        <v>0</v>
      </c>
      <c r="H1143" s="84" t="b">
        <v>0</v>
      </c>
      <c r="I1143" s="84" t="b">
        <v>0</v>
      </c>
      <c r="J1143" s="84" t="b">
        <v>0</v>
      </c>
      <c r="K1143" s="84" t="b">
        <v>0</v>
      </c>
      <c r="L1143" s="84" t="b">
        <v>0</v>
      </c>
    </row>
    <row r="1144" spans="1:12" ht="15">
      <c r="A1144" s="84" t="s">
        <v>2668</v>
      </c>
      <c r="B1144" s="84" t="s">
        <v>2618</v>
      </c>
      <c r="C1144" s="84">
        <v>2</v>
      </c>
      <c r="D1144" s="123">
        <v>0.001751857281847213</v>
      </c>
      <c r="E1144" s="123">
        <v>2.0938592615034377</v>
      </c>
      <c r="F1144" s="84" t="s">
        <v>2165</v>
      </c>
      <c r="G1144" s="84" t="b">
        <v>0</v>
      </c>
      <c r="H1144" s="84" t="b">
        <v>0</v>
      </c>
      <c r="I1144" s="84" t="b">
        <v>0</v>
      </c>
      <c r="J1144" s="84" t="b">
        <v>0</v>
      </c>
      <c r="K1144" s="84" t="b">
        <v>0</v>
      </c>
      <c r="L1144" s="84" t="b">
        <v>0</v>
      </c>
    </row>
    <row r="1145" spans="1:12" ht="15">
      <c r="A1145" s="84" t="s">
        <v>2672</v>
      </c>
      <c r="B1145" s="84" t="s">
        <v>2255</v>
      </c>
      <c r="C1145" s="84">
        <v>2</v>
      </c>
      <c r="D1145" s="123">
        <v>0.001751857281847213</v>
      </c>
      <c r="E1145" s="123">
        <v>1.616738006783775</v>
      </c>
      <c r="F1145" s="84" t="s">
        <v>2165</v>
      </c>
      <c r="G1145" s="84" t="b">
        <v>0</v>
      </c>
      <c r="H1145" s="84" t="b">
        <v>0</v>
      </c>
      <c r="I1145" s="84" t="b">
        <v>0</v>
      </c>
      <c r="J1145" s="84" t="b">
        <v>0</v>
      </c>
      <c r="K1145" s="84" t="b">
        <v>0</v>
      </c>
      <c r="L1145" s="84" t="b">
        <v>0</v>
      </c>
    </row>
    <row r="1146" spans="1:12" ht="15">
      <c r="A1146" s="84" t="s">
        <v>2634</v>
      </c>
      <c r="B1146" s="84" t="s">
        <v>2250</v>
      </c>
      <c r="C1146" s="84">
        <v>2</v>
      </c>
      <c r="D1146" s="123">
        <v>0.001751857281847213</v>
      </c>
      <c r="E1146" s="123">
        <v>0.6873190810694824</v>
      </c>
      <c r="F1146" s="84" t="s">
        <v>2165</v>
      </c>
      <c r="G1146" s="84" t="b">
        <v>0</v>
      </c>
      <c r="H1146" s="84" t="b">
        <v>0</v>
      </c>
      <c r="I1146" s="84" t="b">
        <v>0</v>
      </c>
      <c r="J1146" s="84" t="b">
        <v>0</v>
      </c>
      <c r="K1146" s="84" t="b">
        <v>0</v>
      </c>
      <c r="L1146" s="84" t="b">
        <v>0</v>
      </c>
    </row>
    <row r="1147" spans="1:12" ht="15">
      <c r="A1147" s="84" t="s">
        <v>2250</v>
      </c>
      <c r="B1147" s="84" t="s">
        <v>265</v>
      </c>
      <c r="C1147" s="84">
        <v>2</v>
      </c>
      <c r="D1147" s="123">
        <v>0.001751857281847213</v>
      </c>
      <c r="E1147" s="123">
        <v>1.1132878133417636</v>
      </c>
      <c r="F1147" s="84" t="s">
        <v>2165</v>
      </c>
      <c r="G1147" s="84" t="b">
        <v>0</v>
      </c>
      <c r="H1147" s="84" t="b">
        <v>0</v>
      </c>
      <c r="I1147" s="84" t="b">
        <v>0</v>
      </c>
      <c r="J1147" s="84" t="b">
        <v>0</v>
      </c>
      <c r="K1147" s="84" t="b">
        <v>0</v>
      </c>
      <c r="L1147" s="84" t="b">
        <v>0</v>
      </c>
    </row>
    <row r="1148" spans="1:12" ht="15">
      <c r="A1148" s="84" t="s">
        <v>2259</v>
      </c>
      <c r="B1148" s="84" t="s">
        <v>2632</v>
      </c>
      <c r="C1148" s="84">
        <v>2</v>
      </c>
      <c r="D1148" s="123">
        <v>0.001751857281847213</v>
      </c>
      <c r="E1148" s="123">
        <v>1.4986386947057806</v>
      </c>
      <c r="F1148" s="84" t="s">
        <v>2165</v>
      </c>
      <c r="G1148" s="84" t="b">
        <v>0</v>
      </c>
      <c r="H1148" s="84" t="b">
        <v>0</v>
      </c>
      <c r="I1148" s="84" t="b">
        <v>0</v>
      </c>
      <c r="J1148" s="84" t="b">
        <v>0</v>
      </c>
      <c r="K1148" s="84" t="b">
        <v>0</v>
      </c>
      <c r="L1148" s="84" t="b">
        <v>0</v>
      </c>
    </row>
    <row r="1149" spans="1:12" ht="15">
      <c r="A1149" s="84" t="s">
        <v>2632</v>
      </c>
      <c r="B1149" s="84" t="s">
        <v>2669</v>
      </c>
      <c r="C1149" s="84">
        <v>2</v>
      </c>
      <c r="D1149" s="123">
        <v>0.001751857281847213</v>
      </c>
      <c r="E1149" s="123">
        <v>2.2187979981117376</v>
      </c>
      <c r="F1149" s="84" t="s">
        <v>2165</v>
      </c>
      <c r="G1149" s="84" t="b">
        <v>0</v>
      </c>
      <c r="H1149" s="84" t="b">
        <v>0</v>
      </c>
      <c r="I1149" s="84" t="b">
        <v>0</v>
      </c>
      <c r="J1149" s="84" t="b">
        <v>0</v>
      </c>
      <c r="K1149" s="84" t="b">
        <v>0</v>
      </c>
      <c r="L1149" s="84" t="b">
        <v>0</v>
      </c>
    </row>
    <row r="1150" spans="1:12" ht="15">
      <c r="A1150" s="84" t="s">
        <v>2669</v>
      </c>
      <c r="B1150" s="84" t="s">
        <v>2770</v>
      </c>
      <c r="C1150" s="84">
        <v>2</v>
      </c>
      <c r="D1150" s="123">
        <v>0.001751857281847213</v>
      </c>
      <c r="E1150" s="123">
        <v>2.6959192528313998</v>
      </c>
      <c r="F1150" s="84" t="s">
        <v>2165</v>
      </c>
      <c r="G1150" s="84" t="b">
        <v>0</v>
      </c>
      <c r="H1150" s="84" t="b">
        <v>0</v>
      </c>
      <c r="I1150" s="84" t="b">
        <v>0</v>
      </c>
      <c r="J1150" s="84" t="b">
        <v>0</v>
      </c>
      <c r="K1150" s="84" t="b">
        <v>0</v>
      </c>
      <c r="L1150" s="84" t="b">
        <v>0</v>
      </c>
    </row>
    <row r="1151" spans="1:12" ht="15">
      <c r="A1151" s="84" t="s">
        <v>2770</v>
      </c>
      <c r="B1151" s="84" t="s">
        <v>2258</v>
      </c>
      <c r="C1151" s="84">
        <v>2</v>
      </c>
      <c r="D1151" s="123">
        <v>0.001751857281847213</v>
      </c>
      <c r="E1151" s="123">
        <v>1.975759949425443</v>
      </c>
      <c r="F1151" s="84" t="s">
        <v>2165</v>
      </c>
      <c r="G1151" s="84" t="b">
        <v>0</v>
      </c>
      <c r="H1151" s="84" t="b">
        <v>0</v>
      </c>
      <c r="I1151" s="84" t="b">
        <v>0</v>
      </c>
      <c r="J1151" s="84" t="b">
        <v>0</v>
      </c>
      <c r="K1151" s="84" t="b">
        <v>0</v>
      </c>
      <c r="L1151" s="84" t="b">
        <v>0</v>
      </c>
    </row>
    <row r="1152" spans="1:12" ht="15">
      <c r="A1152" s="84" t="s">
        <v>2258</v>
      </c>
      <c r="B1152" s="84" t="s">
        <v>2771</v>
      </c>
      <c r="C1152" s="84">
        <v>2</v>
      </c>
      <c r="D1152" s="123">
        <v>0.001751857281847213</v>
      </c>
      <c r="E1152" s="123">
        <v>1.975759949425443</v>
      </c>
      <c r="F1152" s="84" t="s">
        <v>2165</v>
      </c>
      <c r="G1152" s="84" t="b">
        <v>0</v>
      </c>
      <c r="H1152" s="84" t="b">
        <v>0</v>
      </c>
      <c r="I1152" s="84" t="b">
        <v>0</v>
      </c>
      <c r="J1152" s="84" t="b">
        <v>0</v>
      </c>
      <c r="K1152" s="84" t="b">
        <v>0</v>
      </c>
      <c r="L1152" s="84" t="b">
        <v>0</v>
      </c>
    </row>
    <row r="1153" spans="1:12" ht="15">
      <c r="A1153" s="84" t="s">
        <v>2771</v>
      </c>
      <c r="B1153" s="84" t="s">
        <v>2772</v>
      </c>
      <c r="C1153" s="84">
        <v>2</v>
      </c>
      <c r="D1153" s="123">
        <v>0.001751857281847213</v>
      </c>
      <c r="E1153" s="123">
        <v>2.996949248495381</v>
      </c>
      <c r="F1153" s="84" t="s">
        <v>2165</v>
      </c>
      <c r="G1153" s="84" t="b">
        <v>0</v>
      </c>
      <c r="H1153" s="84" t="b">
        <v>0</v>
      </c>
      <c r="I1153" s="84" t="b">
        <v>0</v>
      </c>
      <c r="J1153" s="84" t="b">
        <v>0</v>
      </c>
      <c r="K1153" s="84" t="b">
        <v>0</v>
      </c>
      <c r="L1153" s="84" t="b">
        <v>0</v>
      </c>
    </row>
    <row r="1154" spans="1:12" ht="15">
      <c r="A1154" s="84" t="s">
        <v>2772</v>
      </c>
      <c r="B1154" s="84" t="s">
        <v>2669</v>
      </c>
      <c r="C1154" s="84">
        <v>2</v>
      </c>
      <c r="D1154" s="123">
        <v>0.001751857281847213</v>
      </c>
      <c r="E1154" s="123">
        <v>2.6959192528313998</v>
      </c>
      <c r="F1154" s="84" t="s">
        <v>2165</v>
      </c>
      <c r="G1154" s="84" t="b">
        <v>0</v>
      </c>
      <c r="H1154" s="84" t="b">
        <v>0</v>
      </c>
      <c r="I1154" s="84" t="b">
        <v>0</v>
      </c>
      <c r="J1154" s="84" t="b">
        <v>0</v>
      </c>
      <c r="K1154" s="84" t="b">
        <v>0</v>
      </c>
      <c r="L1154" s="84" t="b">
        <v>0</v>
      </c>
    </row>
    <row r="1155" spans="1:12" ht="15">
      <c r="A1155" s="84" t="s">
        <v>2669</v>
      </c>
      <c r="B1155" s="84" t="s">
        <v>2660</v>
      </c>
      <c r="C1155" s="84">
        <v>2</v>
      </c>
      <c r="D1155" s="123">
        <v>0.001751857281847213</v>
      </c>
      <c r="E1155" s="123">
        <v>2.3948892571674185</v>
      </c>
      <c r="F1155" s="84" t="s">
        <v>2165</v>
      </c>
      <c r="G1155" s="84" t="b">
        <v>0</v>
      </c>
      <c r="H1155" s="84" t="b">
        <v>0</v>
      </c>
      <c r="I1155" s="84" t="b">
        <v>0</v>
      </c>
      <c r="J1155" s="84" t="b">
        <v>0</v>
      </c>
      <c r="K1155" s="84" t="b">
        <v>0</v>
      </c>
      <c r="L1155" s="84" t="b">
        <v>0</v>
      </c>
    </row>
    <row r="1156" spans="1:12" ht="15">
      <c r="A1156" s="84" t="s">
        <v>2660</v>
      </c>
      <c r="B1156" s="84" t="s">
        <v>2670</v>
      </c>
      <c r="C1156" s="84">
        <v>2</v>
      </c>
      <c r="D1156" s="123">
        <v>0.001751857281847213</v>
      </c>
      <c r="E1156" s="123">
        <v>2.3948892571674185</v>
      </c>
      <c r="F1156" s="84" t="s">
        <v>2165</v>
      </c>
      <c r="G1156" s="84" t="b">
        <v>0</v>
      </c>
      <c r="H1156" s="84" t="b">
        <v>0</v>
      </c>
      <c r="I1156" s="84" t="b">
        <v>0</v>
      </c>
      <c r="J1156" s="84" t="b">
        <v>0</v>
      </c>
      <c r="K1156" s="84" t="b">
        <v>0</v>
      </c>
      <c r="L1156" s="84" t="b">
        <v>0</v>
      </c>
    </row>
    <row r="1157" spans="1:12" ht="15">
      <c r="A1157" s="84" t="s">
        <v>2670</v>
      </c>
      <c r="B1157" s="84" t="s">
        <v>2773</v>
      </c>
      <c r="C1157" s="84">
        <v>2</v>
      </c>
      <c r="D1157" s="123">
        <v>0.001751857281847213</v>
      </c>
      <c r="E1157" s="123">
        <v>2.6959192528313998</v>
      </c>
      <c r="F1157" s="84" t="s">
        <v>2165</v>
      </c>
      <c r="G1157" s="84" t="b">
        <v>0</v>
      </c>
      <c r="H1157" s="84" t="b">
        <v>0</v>
      </c>
      <c r="I1157" s="84" t="b">
        <v>0</v>
      </c>
      <c r="J1157" s="84" t="b">
        <v>0</v>
      </c>
      <c r="K1157" s="84" t="b">
        <v>0</v>
      </c>
      <c r="L1157" s="84" t="b">
        <v>0</v>
      </c>
    </row>
    <row r="1158" spans="1:12" ht="15">
      <c r="A1158" s="84" t="s">
        <v>2773</v>
      </c>
      <c r="B1158" s="84" t="s">
        <v>2217</v>
      </c>
      <c r="C1158" s="84">
        <v>2</v>
      </c>
      <c r="D1158" s="123">
        <v>0.001751857281847213</v>
      </c>
      <c r="E1158" s="123">
        <v>2.5990092398233435</v>
      </c>
      <c r="F1158" s="84" t="s">
        <v>2165</v>
      </c>
      <c r="G1158" s="84" t="b">
        <v>0</v>
      </c>
      <c r="H1158" s="84" t="b">
        <v>0</v>
      </c>
      <c r="I1158" s="84" t="b">
        <v>0</v>
      </c>
      <c r="J1158" s="84" t="b">
        <v>0</v>
      </c>
      <c r="K1158" s="84" t="b">
        <v>0</v>
      </c>
      <c r="L1158" s="84" t="b">
        <v>0</v>
      </c>
    </row>
    <row r="1159" spans="1:12" ht="15">
      <c r="A1159" s="84" t="s">
        <v>2217</v>
      </c>
      <c r="B1159" s="84" t="s">
        <v>2671</v>
      </c>
      <c r="C1159" s="84">
        <v>2</v>
      </c>
      <c r="D1159" s="123">
        <v>0.001751857281847213</v>
      </c>
      <c r="E1159" s="123">
        <v>2.2979792441593623</v>
      </c>
      <c r="F1159" s="84" t="s">
        <v>2165</v>
      </c>
      <c r="G1159" s="84" t="b">
        <v>0</v>
      </c>
      <c r="H1159" s="84" t="b">
        <v>0</v>
      </c>
      <c r="I1159" s="84" t="b">
        <v>0</v>
      </c>
      <c r="J1159" s="84" t="b">
        <v>0</v>
      </c>
      <c r="K1159" s="84" t="b">
        <v>0</v>
      </c>
      <c r="L1159" s="84" t="b">
        <v>0</v>
      </c>
    </row>
    <row r="1160" spans="1:12" ht="15">
      <c r="A1160" s="84" t="s">
        <v>2671</v>
      </c>
      <c r="B1160" s="84" t="s">
        <v>2774</v>
      </c>
      <c r="C1160" s="84">
        <v>2</v>
      </c>
      <c r="D1160" s="123">
        <v>0.001751857281847213</v>
      </c>
      <c r="E1160" s="123">
        <v>2.6959192528313998</v>
      </c>
      <c r="F1160" s="84" t="s">
        <v>2165</v>
      </c>
      <c r="G1160" s="84" t="b">
        <v>0</v>
      </c>
      <c r="H1160" s="84" t="b">
        <v>0</v>
      </c>
      <c r="I1160" s="84" t="b">
        <v>0</v>
      </c>
      <c r="J1160" s="84" t="b">
        <v>0</v>
      </c>
      <c r="K1160" s="84" t="b">
        <v>0</v>
      </c>
      <c r="L1160" s="84" t="b">
        <v>0</v>
      </c>
    </row>
    <row r="1161" spans="1:12" ht="15">
      <c r="A1161" s="84" t="s">
        <v>2774</v>
      </c>
      <c r="B1161" s="84" t="s">
        <v>2585</v>
      </c>
      <c r="C1161" s="84">
        <v>2</v>
      </c>
      <c r="D1161" s="123">
        <v>0.001751857281847213</v>
      </c>
      <c r="E1161" s="123">
        <v>2.2187979981117376</v>
      </c>
      <c r="F1161" s="84" t="s">
        <v>2165</v>
      </c>
      <c r="G1161" s="84" t="b">
        <v>0</v>
      </c>
      <c r="H1161" s="84" t="b">
        <v>0</v>
      </c>
      <c r="I1161" s="84" t="b">
        <v>0</v>
      </c>
      <c r="J1161" s="84" t="b">
        <v>0</v>
      </c>
      <c r="K1161" s="84" t="b">
        <v>0</v>
      </c>
      <c r="L1161" s="84" t="b">
        <v>0</v>
      </c>
    </row>
    <row r="1162" spans="1:12" ht="15">
      <c r="A1162" s="84" t="s">
        <v>2585</v>
      </c>
      <c r="B1162" s="84" t="s">
        <v>2581</v>
      </c>
      <c r="C1162" s="84">
        <v>2</v>
      </c>
      <c r="D1162" s="123">
        <v>0.001751857281847213</v>
      </c>
      <c r="E1162" s="123">
        <v>1.7125185146508617</v>
      </c>
      <c r="F1162" s="84" t="s">
        <v>2165</v>
      </c>
      <c r="G1162" s="84" t="b">
        <v>0</v>
      </c>
      <c r="H1162" s="84" t="b">
        <v>0</v>
      </c>
      <c r="I1162" s="84" t="b">
        <v>0</v>
      </c>
      <c r="J1162" s="84" t="b">
        <v>0</v>
      </c>
      <c r="K1162" s="84" t="b">
        <v>0</v>
      </c>
      <c r="L1162" s="84" t="b">
        <v>0</v>
      </c>
    </row>
    <row r="1163" spans="1:12" ht="15">
      <c r="A1163" s="84" t="s">
        <v>2250</v>
      </c>
      <c r="B1163" s="84" t="s">
        <v>323</v>
      </c>
      <c r="C1163" s="84">
        <v>2</v>
      </c>
      <c r="D1163" s="123">
        <v>0.001751857281847213</v>
      </c>
      <c r="E1163" s="123">
        <v>1.590409068061426</v>
      </c>
      <c r="F1163" s="84" t="s">
        <v>2165</v>
      </c>
      <c r="G1163" s="84" t="b">
        <v>0</v>
      </c>
      <c r="H1163" s="84" t="b">
        <v>0</v>
      </c>
      <c r="I1163" s="84" t="b">
        <v>0</v>
      </c>
      <c r="J1163" s="84" t="b">
        <v>0</v>
      </c>
      <c r="K1163" s="84" t="b">
        <v>0</v>
      </c>
      <c r="L1163" s="84" t="b">
        <v>0</v>
      </c>
    </row>
    <row r="1164" spans="1:12" ht="15">
      <c r="A1164" s="84" t="s">
        <v>2756</v>
      </c>
      <c r="B1164" s="84" t="s">
        <v>2757</v>
      </c>
      <c r="C1164" s="84">
        <v>2</v>
      </c>
      <c r="D1164" s="123">
        <v>0.001751857281847213</v>
      </c>
      <c r="E1164" s="123">
        <v>2.996949248495381</v>
      </c>
      <c r="F1164" s="84" t="s">
        <v>2165</v>
      </c>
      <c r="G1164" s="84" t="b">
        <v>0</v>
      </c>
      <c r="H1164" s="84" t="b">
        <v>0</v>
      </c>
      <c r="I1164" s="84" t="b">
        <v>0</v>
      </c>
      <c r="J1164" s="84" t="b">
        <v>0</v>
      </c>
      <c r="K1164" s="84" t="b">
        <v>0</v>
      </c>
      <c r="L1164" s="84" t="b">
        <v>0</v>
      </c>
    </row>
    <row r="1165" spans="1:12" ht="15">
      <c r="A1165" s="84" t="s">
        <v>2757</v>
      </c>
      <c r="B1165" s="84" t="s">
        <v>2758</v>
      </c>
      <c r="C1165" s="84">
        <v>2</v>
      </c>
      <c r="D1165" s="123">
        <v>0.001751857281847213</v>
      </c>
      <c r="E1165" s="123">
        <v>2.996949248495381</v>
      </c>
      <c r="F1165" s="84" t="s">
        <v>2165</v>
      </c>
      <c r="G1165" s="84" t="b">
        <v>0</v>
      </c>
      <c r="H1165" s="84" t="b">
        <v>0</v>
      </c>
      <c r="I1165" s="84" t="b">
        <v>0</v>
      </c>
      <c r="J1165" s="84" t="b">
        <v>0</v>
      </c>
      <c r="K1165" s="84" t="b">
        <v>0</v>
      </c>
      <c r="L1165" s="84" t="b">
        <v>0</v>
      </c>
    </row>
    <row r="1166" spans="1:12" ht="15">
      <c r="A1166" s="84" t="s">
        <v>2758</v>
      </c>
      <c r="B1166" s="84" t="s">
        <v>2630</v>
      </c>
      <c r="C1166" s="84">
        <v>2</v>
      </c>
      <c r="D1166" s="123">
        <v>0.001751857281847213</v>
      </c>
      <c r="E1166" s="123">
        <v>2.5990092398233435</v>
      </c>
      <c r="F1166" s="84" t="s">
        <v>2165</v>
      </c>
      <c r="G1166" s="84" t="b">
        <v>0</v>
      </c>
      <c r="H1166" s="84" t="b">
        <v>0</v>
      </c>
      <c r="I1166" s="84" t="b">
        <v>0</v>
      </c>
      <c r="J1166" s="84" t="b">
        <v>0</v>
      </c>
      <c r="K1166" s="84" t="b">
        <v>0</v>
      </c>
      <c r="L1166" s="84" t="b">
        <v>0</v>
      </c>
    </row>
    <row r="1167" spans="1:12" ht="15">
      <c r="A1167" s="84" t="s">
        <v>2630</v>
      </c>
      <c r="B1167" s="84" t="s">
        <v>2659</v>
      </c>
      <c r="C1167" s="84">
        <v>2</v>
      </c>
      <c r="D1167" s="123">
        <v>0.001751857281847213</v>
      </c>
      <c r="E1167" s="123">
        <v>2.422917980767662</v>
      </c>
      <c r="F1167" s="84" t="s">
        <v>2165</v>
      </c>
      <c r="G1167" s="84" t="b">
        <v>0</v>
      </c>
      <c r="H1167" s="84" t="b">
        <v>0</v>
      </c>
      <c r="I1167" s="84" t="b">
        <v>0</v>
      </c>
      <c r="J1167" s="84" t="b">
        <v>0</v>
      </c>
      <c r="K1167" s="84" t="b">
        <v>0</v>
      </c>
      <c r="L1167" s="84" t="b">
        <v>0</v>
      </c>
    </row>
    <row r="1168" spans="1:12" ht="15">
      <c r="A1168" s="84" t="s">
        <v>2659</v>
      </c>
      <c r="B1168" s="84" t="s">
        <v>2256</v>
      </c>
      <c r="C1168" s="84">
        <v>2</v>
      </c>
      <c r="D1168" s="123">
        <v>0.001751857281847213</v>
      </c>
      <c r="E1168" s="123">
        <v>1.7601601490860883</v>
      </c>
      <c r="F1168" s="84" t="s">
        <v>2165</v>
      </c>
      <c r="G1168" s="84" t="b">
        <v>0</v>
      </c>
      <c r="H1168" s="84" t="b">
        <v>0</v>
      </c>
      <c r="I1168" s="84" t="b">
        <v>0</v>
      </c>
      <c r="J1168" s="84" t="b">
        <v>0</v>
      </c>
      <c r="K1168" s="84" t="b">
        <v>0</v>
      </c>
      <c r="L1168" s="84" t="b">
        <v>0</v>
      </c>
    </row>
    <row r="1169" spans="1:12" ht="15">
      <c r="A1169" s="84" t="s">
        <v>2256</v>
      </c>
      <c r="B1169" s="84" t="s">
        <v>2759</v>
      </c>
      <c r="C1169" s="84">
        <v>2</v>
      </c>
      <c r="D1169" s="123">
        <v>0.001751857281847213</v>
      </c>
      <c r="E1169" s="123">
        <v>1.9362514081417694</v>
      </c>
      <c r="F1169" s="84" t="s">
        <v>2165</v>
      </c>
      <c r="G1169" s="84" t="b">
        <v>0</v>
      </c>
      <c r="H1169" s="84" t="b">
        <v>0</v>
      </c>
      <c r="I1169" s="84" t="b">
        <v>0</v>
      </c>
      <c r="J1169" s="84" t="b">
        <v>0</v>
      </c>
      <c r="K1169" s="84" t="b">
        <v>0</v>
      </c>
      <c r="L1169" s="84" t="b">
        <v>0</v>
      </c>
    </row>
    <row r="1170" spans="1:12" ht="15">
      <c r="A1170" s="84" t="s">
        <v>2759</v>
      </c>
      <c r="B1170" s="84" t="s">
        <v>2224</v>
      </c>
      <c r="C1170" s="84">
        <v>2</v>
      </c>
      <c r="D1170" s="123">
        <v>0.001751857281847213</v>
      </c>
      <c r="E1170" s="123">
        <v>2.6959192528313998</v>
      </c>
      <c r="F1170" s="84" t="s">
        <v>2165</v>
      </c>
      <c r="G1170" s="84" t="b">
        <v>0</v>
      </c>
      <c r="H1170" s="84" t="b">
        <v>0</v>
      </c>
      <c r="I1170" s="84" t="b">
        <v>0</v>
      </c>
      <c r="J1170" s="84" t="b">
        <v>0</v>
      </c>
      <c r="K1170" s="84" t="b">
        <v>0</v>
      </c>
      <c r="L1170" s="84" t="b">
        <v>0</v>
      </c>
    </row>
    <row r="1171" spans="1:12" ht="15">
      <c r="A1171" s="84" t="s">
        <v>2224</v>
      </c>
      <c r="B1171" s="84" t="s">
        <v>2760</v>
      </c>
      <c r="C1171" s="84">
        <v>2</v>
      </c>
      <c r="D1171" s="123">
        <v>0.001751857281847213</v>
      </c>
      <c r="E1171" s="123">
        <v>2.6959192528313998</v>
      </c>
      <c r="F1171" s="84" t="s">
        <v>2165</v>
      </c>
      <c r="G1171" s="84" t="b">
        <v>0</v>
      </c>
      <c r="H1171" s="84" t="b">
        <v>0</v>
      </c>
      <c r="I1171" s="84" t="b">
        <v>0</v>
      </c>
      <c r="J1171" s="84" t="b">
        <v>0</v>
      </c>
      <c r="K1171" s="84" t="b">
        <v>0</v>
      </c>
      <c r="L1171" s="84" t="b">
        <v>0</v>
      </c>
    </row>
    <row r="1172" spans="1:12" ht="15">
      <c r="A1172" s="84" t="s">
        <v>2760</v>
      </c>
      <c r="B1172" s="84" t="s">
        <v>2668</v>
      </c>
      <c r="C1172" s="84">
        <v>2</v>
      </c>
      <c r="D1172" s="123">
        <v>0.001751857281847213</v>
      </c>
      <c r="E1172" s="123">
        <v>2.996949248495381</v>
      </c>
      <c r="F1172" s="84" t="s">
        <v>2165</v>
      </c>
      <c r="G1172" s="84" t="b">
        <v>0</v>
      </c>
      <c r="H1172" s="84" t="b">
        <v>0</v>
      </c>
      <c r="I1172" s="84" t="b">
        <v>0</v>
      </c>
      <c r="J1172" s="84" t="b">
        <v>0</v>
      </c>
      <c r="K1172" s="84" t="b">
        <v>0</v>
      </c>
      <c r="L1172" s="84" t="b">
        <v>0</v>
      </c>
    </row>
    <row r="1173" spans="1:12" ht="15">
      <c r="A1173" s="84" t="s">
        <v>2668</v>
      </c>
      <c r="B1173" s="84" t="s">
        <v>324</v>
      </c>
      <c r="C1173" s="84">
        <v>2</v>
      </c>
      <c r="D1173" s="123">
        <v>0.001751857281847213</v>
      </c>
      <c r="E1173" s="123">
        <v>2.6959192528313998</v>
      </c>
      <c r="F1173" s="84" t="s">
        <v>2165</v>
      </c>
      <c r="G1173" s="84" t="b">
        <v>0</v>
      </c>
      <c r="H1173" s="84" t="b">
        <v>0</v>
      </c>
      <c r="I1173" s="84" t="b">
        <v>0</v>
      </c>
      <c r="J1173" s="84" t="b">
        <v>0</v>
      </c>
      <c r="K1173" s="84" t="b">
        <v>0</v>
      </c>
      <c r="L1173" s="84" t="b">
        <v>0</v>
      </c>
    </row>
    <row r="1174" spans="1:12" ht="15">
      <c r="A1174" s="84" t="s">
        <v>324</v>
      </c>
      <c r="B1174" s="84" t="s">
        <v>2761</v>
      </c>
      <c r="C1174" s="84">
        <v>2</v>
      </c>
      <c r="D1174" s="123">
        <v>0.001751857281847213</v>
      </c>
      <c r="E1174" s="123">
        <v>2.996949248495381</v>
      </c>
      <c r="F1174" s="84" t="s">
        <v>2165</v>
      </c>
      <c r="G1174" s="84" t="b">
        <v>0</v>
      </c>
      <c r="H1174" s="84" t="b">
        <v>0</v>
      </c>
      <c r="I1174" s="84" t="b">
        <v>0</v>
      </c>
      <c r="J1174" s="84" t="b">
        <v>0</v>
      </c>
      <c r="K1174" s="84" t="b">
        <v>0</v>
      </c>
      <c r="L1174" s="84" t="b">
        <v>0</v>
      </c>
    </row>
    <row r="1175" spans="1:12" ht="15">
      <c r="A1175" s="84" t="s">
        <v>2761</v>
      </c>
      <c r="B1175" s="84" t="s">
        <v>2563</v>
      </c>
      <c r="C1175" s="84">
        <v>2</v>
      </c>
      <c r="D1175" s="123">
        <v>0.001751857281847213</v>
      </c>
      <c r="E1175" s="123">
        <v>2.1518512084811245</v>
      </c>
      <c r="F1175" s="84" t="s">
        <v>2165</v>
      </c>
      <c r="G1175" s="84" t="b">
        <v>0</v>
      </c>
      <c r="H1175" s="84" t="b">
        <v>0</v>
      </c>
      <c r="I1175" s="84" t="b">
        <v>0</v>
      </c>
      <c r="J1175" s="84" t="b">
        <v>0</v>
      </c>
      <c r="K1175" s="84" t="b">
        <v>0</v>
      </c>
      <c r="L1175" s="84" t="b">
        <v>0</v>
      </c>
    </row>
    <row r="1176" spans="1:12" ht="15">
      <c r="A1176" s="84" t="s">
        <v>2563</v>
      </c>
      <c r="B1176" s="84" t="s">
        <v>2762</v>
      </c>
      <c r="C1176" s="84">
        <v>2</v>
      </c>
      <c r="D1176" s="123">
        <v>0.001751857281847213</v>
      </c>
      <c r="E1176" s="123">
        <v>2.1518512084811245</v>
      </c>
      <c r="F1176" s="84" t="s">
        <v>2165</v>
      </c>
      <c r="G1176" s="84" t="b">
        <v>0</v>
      </c>
      <c r="H1176" s="84" t="b">
        <v>0</v>
      </c>
      <c r="I1176" s="84" t="b">
        <v>0</v>
      </c>
      <c r="J1176" s="84" t="b">
        <v>1</v>
      </c>
      <c r="K1176" s="84" t="b">
        <v>0</v>
      </c>
      <c r="L1176" s="84" t="b">
        <v>0</v>
      </c>
    </row>
    <row r="1177" spans="1:12" ht="15">
      <c r="A1177" s="84" t="s">
        <v>2762</v>
      </c>
      <c r="B1177" s="84" t="s">
        <v>2763</v>
      </c>
      <c r="C1177" s="84">
        <v>2</v>
      </c>
      <c r="D1177" s="123">
        <v>0.001751857281847213</v>
      </c>
      <c r="E1177" s="123">
        <v>2.996949248495381</v>
      </c>
      <c r="F1177" s="84" t="s">
        <v>2165</v>
      </c>
      <c r="G1177" s="84" t="b">
        <v>1</v>
      </c>
      <c r="H1177" s="84" t="b">
        <v>0</v>
      </c>
      <c r="I1177" s="84" t="b">
        <v>0</v>
      </c>
      <c r="J1177" s="84" t="b">
        <v>0</v>
      </c>
      <c r="K1177" s="84" t="b">
        <v>0</v>
      </c>
      <c r="L1177" s="84" t="b">
        <v>0</v>
      </c>
    </row>
    <row r="1178" spans="1:12" ht="15">
      <c r="A1178" s="84" t="s">
        <v>2763</v>
      </c>
      <c r="B1178" s="84" t="s">
        <v>2764</v>
      </c>
      <c r="C1178" s="84">
        <v>2</v>
      </c>
      <c r="D1178" s="123">
        <v>0.001751857281847213</v>
      </c>
      <c r="E1178" s="123">
        <v>2.996949248495381</v>
      </c>
      <c r="F1178" s="84" t="s">
        <v>2165</v>
      </c>
      <c r="G1178" s="84" t="b">
        <v>0</v>
      </c>
      <c r="H1178" s="84" t="b">
        <v>0</v>
      </c>
      <c r="I1178" s="84" t="b">
        <v>0</v>
      </c>
      <c r="J1178" s="84" t="b">
        <v>0</v>
      </c>
      <c r="K1178" s="84" t="b">
        <v>0</v>
      </c>
      <c r="L1178" s="84" t="b">
        <v>0</v>
      </c>
    </row>
    <row r="1179" spans="1:12" ht="15">
      <c r="A1179" s="84" t="s">
        <v>2764</v>
      </c>
      <c r="B1179" s="84" t="s">
        <v>2765</v>
      </c>
      <c r="C1179" s="84">
        <v>2</v>
      </c>
      <c r="D1179" s="123">
        <v>0.001751857281847213</v>
      </c>
      <c r="E1179" s="123">
        <v>2.996949248495381</v>
      </c>
      <c r="F1179" s="84" t="s">
        <v>2165</v>
      </c>
      <c r="G1179" s="84" t="b">
        <v>0</v>
      </c>
      <c r="H1179" s="84" t="b">
        <v>0</v>
      </c>
      <c r="I1179" s="84" t="b">
        <v>0</v>
      </c>
      <c r="J1179" s="84" t="b">
        <v>0</v>
      </c>
      <c r="K1179" s="84" t="b">
        <v>0</v>
      </c>
      <c r="L1179" s="84" t="b">
        <v>0</v>
      </c>
    </row>
    <row r="1180" spans="1:12" ht="15">
      <c r="A1180" s="84" t="s">
        <v>2765</v>
      </c>
      <c r="B1180" s="84" t="s">
        <v>2766</v>
      </c>
      <c r="C1180" s="84">
        <v>2</v>
      </c>
      <c r="D1180" s="123">
        <v>0.001751857281847213</v>
      </c>
      <c r="E1180" s="123">
        <v>2.996949248495381</v>
      </c>
      <c r="F1180" s="84" t="s">
        <v>2165</v>
      </c>
      <c r="G1180" s="84" t="b">
        <v>0</v>
      </c>
      <c r="H1180" s="84" t="b">
        <v>0</v>
      </c>
      <c r="I1180" s="84" t="b">
        <v>0</v>
      </c>
      <c r="J1180" s="84" t="b">
        <v>0</v>
      </c>
      <c r="K1180" s="84" t="b">
        <v>0</v>
      </c>
      <c r="L1180" s="84" t="b">
        <v>0</v>
      </c>
    </row>
    <row r="1181" spans="1:12" ht="15">
      <c r="A1181" s="84" t="s">
        <v>2766</v>
      </c>
      <c r="B1181" s="84" t="s">
        <v>2767</v>
      </c>
      <c r="C1181" s="84">
        <v>2</v>
      </c>
      <c r="D1181" s="123">
        <v>0.001751857281847213</v>
      </c>
      <c r="E1181" s="123">
        <v>2.996949248495381</v>
      </c>
      <c r="F1181" s="84" t="s">
        <v>2165</v>
      </c>
      <c r="G1181" s="84" t="b">
        <v>0</v>
      </c>
      <c r="H1181" s="84" t="b">
        <v>0</v>
      </c>
      <c r="I1181" s="84" t="b">
        <v>0</v>
      </c>
      <c r="J1181" s="84" t="b">
        <v>0</v>
      </c>
      <c r="K1181" s="84" t="b">
        <v>0</v>
      </c>
      <c r="L1181" s="84" t="b">
        <v>0</v>
      </c>
    </row>
    <row r="1182" spans="1:12" ht="15">
      <c r="A1182" s="84" t="s">
        <v>2767</v>
      </c>
      <c r="B1182" s="84" t="s">
        <v>2768</v>
      </c>
      <c r="C1182" s="84">
        <v>2</v>
      </c>
      <c r="D1182" s="123">
        <v>0.001751857281847213</v>
      </c>
      <c r="E1182" s="123">
        <v>2.996949248495381</v>
      </c>
      <c r="F1182" s="84" t="s">
        <v>2165</v>
      </c>
      <c r="G1182" s="84" t="b">
        <v>0</v>
      </c>
      <c r="H1182" s="84" t="b">
        <v>0</v>
      </c>
      <c r="I1182" s="84" t="b">
        <v>0</v>
      </c>
      <c r="J1182" s="84" t="b">
        <v>0</v>
      </c>
      <c r="K1182" s="84" t="b">
        <v>0</v>
      </c>
      <c r="L1182" s="84" t="b">
        <v>0</v>
      </c>
    </row>
    <row r="1183" spans="1:12" ht="15">
      <c r="A1183" s="84" t="s">
        <v>2768</v>
      </c>
      <c r="B1183" s="84" t="s">
        <v>2769</v>
      </c>
      <c r="C1183" s="84">
        <v>2</v>
      </c>
      <c r="D1183" s="123">
        <v>0.001751857281847213</v>
      </c>
      <c r="E1183" s="123">
        <v>2.996949248495381</v>
      </c>
      <c r="F1183" s="84" t="s">
        <v>2165</v>
      </c>
      <c r="G1183" s="84" t="b">
        <v>0</v>
      </c>
      <c r="H1183" s="84" t="b">
        <v>0</v>
      </c>
      <c r="I1183" s="84" t="b">
        <v>0</v>
      </c>
      <c r="J1183" s="84" t="b">
        <v>0</v>
      </c>
      <c r="K1183" s="84" t="b">
        <v>0</v>
      </c>
      <c r="L1183" s="84" t="b">
        <v>0</v>
      </c>
    </row>
    <row r="1184" spans="1:12" ht="15">
      <c r="A1184" s="84" t="s">
        <v>2769</v>
      </c>
      <c r="B1184" s="84" t="s">
        <v>2250</v>
      </c>
      <c r="C1184" s="84">
        <v>2</v>
      </c>
      <c r="D1184" s="123">
        <v>0.001751857281847213</v>
      </c>
      <c r="E1184" s="123">
        <v>1.1644403357891449</v>
      </c>
      <c r="F1184" s="84" t="s">
        <v>2165</v>
      </c>
      <c r="G1184" s="84" t="b">
        <v>0</v>
      </c>
      <c r="H1184" s="84" t="b">
        <v>0</v>
      </c>
      <c r="I1184" s="84" t="b">
        <v>0</v>
      </c>
      <c r="J1184" s="84" t="b">
        <v>0</v>
      </c>
      <c r="K1184" s="84" t="b">
        <v>0</v>
      </c>
      <c r="L1184" s="84" t="b">
        <v>0</v>
      </c>
    </row>
    <row r="1185" spans="1:12" ht="15">
      <c r="A1185" s="84" t="s">
        <v>2250</v>
      </c>
      <c r="B1185" s="84" t="s">
        <v>2250</v>
      </c>
      <c r="C1185" s="84">
        <v>2</v>
      </c>
      <c r="D1185" s="123">
        <v>0.001751857281847213</v>
      </c>
      <c r="E1185" s="123">
        <v>-0.2420998446448104</v>
      </c>
      <c r="F1185" s="84" t="s">
        <v>2165</v>
      </c>
      <c r="G1185" s="84" t="b">
        <v>0</v>
      </c>
      <c r="H1185" s="84" t="b">
        <v>0</v>
      </c>
      <c r="I1185" s="84" t="b">
        <v>0</v>
      </c>
      <c r="J1185" s="84" t="b">
        <v>0</v>
      </c>
      <c r="K1185" s="84" t="b">
        <v>0</v>
      </c>
      <c r="L1185" s="84" t="b">
        <v>0</v>
      </c>
    </row>
    <row r="1186" spans="1:12" ht="15">
      <c r="A1186" s="84" t="s">
        <v>2574</v>
      </c>
      <c r="B1186" s="84" t="s">
        <v>2747</v>
      </c>
      <c r="C1186" s="84">
        <v>2</v>
      </c>
      <c r="D1186" s="123">
        <v>0.001751857281847213</v>
      </c>
      <c r="E1186" s="123">
        <v>2.3948892571674185</v>
      </c>
      <c r="F1186" s="84" t="s">
        <v>2165</v>
      </c>
      <c r="G1186" s="84" t="b">
        <v>0</v>
      </c>
      <c r="H1186" s="84" t="b">
        <v>0</v>
      </c>
      <c r="I1186" s="84" t="b">
        <v>0</v>
      </c>
      <c r="J1186" s="84" t="b">
        <v>0</v>
      </c>
      <c r="K1186" s="84" t="b">
        <v>0</v>
      </c>
      <c r="L1186" s="84" t="b">
        <v>0</v>
      </c>
    </row>
    <row r="1187" spans="1:12" ht="15">
      <c r="A1187" s="84" t="s">
        <v>2747</v>
      </c>
      <c r="B1187" s="84" t="s">
        <v>2631</v>
      </c>
      <c r="C1187" s="84">
        <v>2</v>
      </c>
      <c r="D1187" s="123">
        <v>0.001751857281847213</v>
      </c>
      <c r="E1187" s="123">
        <v>2.519827993775719</v>
      </c>
      <c r="F1187" s="84" t="s">
        <v>2165</v>
      </c>
      <c r="G1187" s="84" t="b">
        <v>0</v>
      </c>
      <c r="H1187" s="84" t="b">
        <v>0</v>
      </c>
      <c r="I1187" s="84" t="b">
        <v>0</v>
      </c>
      <c r="J1187" s="84" t="b">
        <v>0</v>
      </c>
      <c r="K1187" s="84" t="b">
        <v>0</v>
      </c>
      <c r="L1187" s="84" t="b">
        <v>0</v>
      </c>
    </row>
    <row r="1188" spans="1:12" ht="15">
      <c r="A1188" s="84" t="s">
        <v>2265</v>
      </c>
      <c r="B1188" s="84" t="s">
        <v>2622</v>
      </c>
      <c r="C1188" s="84">
        <v>2</v>
      </c>
      <c r="D1188" s="123">
        <v>0.001751857281847213</v>
      </c>
      <c r="E1188" s="123">
        <v>1.549791217153162</v>
      </c>
      <c r="F1188" s="84" t="s">
        <v>2165</v>
      </c>
      <c r="G1188" s="84" t="b">
        <v>0</v>
      </c>
      <c r="H1188" s="84" t="b">
        <v>0</v>
      </c>
      <c r="I1188" s="84" t="b">
        <v>0</v>
      </c>
      <c r="J1188" s="84" t="b">
        <v>0</v>
      </c>
      <c r="K1188" s="84" t="b">
        <v>0</v>
      </c>
      <c r="L1188" s="84" t="b">
        <v>0</v>
      </c>
    </row>
    <row r="1189" spans="1:12" ht="15">
      <c r="A1189" s="84" t="s">
        <v>2622</v>
      </c>
      <c r="B1189" s="84" t="s">
        <v>2251</v>
      </c>
      <c r="C1189" s="84">
        <v>2</v>
      </c>
      <c r="D1189" s="123">
        <v>0.001751857281847213</v>
      </c>
      <c r="E1189" s="123">
        <v>1.0726699624334997</v>
      </c>
      <c r="F1189" s="84" t="s">
        <v>2165</v>
      </c>
      <c r="G1189" s="84" t="b">
        <v>0</v>
      </c>
      <c r="H1189" s="84" t="b">
        <v>0</v>
      </c>
      <c r="I1189" s="84" t="b">
        <v>0</v>
      </c>
      <c r="J1189" s="84" t="b">
        <v>0</v>
      </c>
      <c r="K1189" s="84" t="b">
        <v>0</v>
      </c>
      <c r="L1189" s="84" t="b">
        <v>0</v>
      </c>
    </row>
    <row r="1190" spans="1:12" ht="15">
      <c r="A1190" s="84" t="s">
        <v>2251</v>
      </c>
      <c r="B1190" s="84" t="s">
        <v>2617</v>
      </c>
      <c r="C1190" s="84">
        <v>2</v>
      </c>
      <c r="D1190" s="123">
        <v>0.001751857281847213</v>
      </c>
      <c r="E1190" s="123">
        <v>1.0146780154558128</v>
      </c>
      <c r="F1190" s="84" t="s">
        <v>2165</v>
      </c>
      <c r="G1190" s="84" t="b">
        <v>0</v>
      </c>
      <c r="H1190" s="84" t="b">
        <v>0</v>
      </c>
      <c r="I1190" s="84" t="b">
        <v>0</v>
      </c>
      <c r="J1190" s="84" t="b">
        <v>0</v>
      </c>
      <c r="K1190" s="84" t="b">
        <v>0</v>
      </c>
      <c r="L1190" s="84" t="b">
        <v>0</v>
      </c>
    </row>
    <row r="1191" spans="1:12" ht="15">
      <c r="A1191" s="84" t="s">
        <v>2617</v>
      </c>
      <c r="B1191" s="84" t="s">
        <v>2748</v>
      </c>
      <c r="C1191" s="84">
        <v>2</v>
      </c>
      <c r="D1191" s="123">
        <v>0.001751857281847213</v>
      </c>
      <c r="E1191" s="123">
        <v>2.3948892571674185</v>
      </c>
      <c r="F1191" s="84" t="s">
        <v>2165</v>
      </c>
      <c r="G1191" s="84" t="b">
        <v>0</v>
      </c>
      <c r="H1191" s="84" t="b">
        <v>0</v>
      </c>
      <c r="I1191" s="84" t="b">
        <v>0</v>
      </c>
      <c r="J1191" s="84" t="b">
        <v>0</v>
      </c>
      <c r="K1191" s="84" t="b">
        <v>0</v>
      </c>
      <c r="L1191" s="84" t="b">
        <v>0</v>
      </c>
    </row>
    <row r="1192" spans="1:12" ht="15">
      <c r="A1192" s="84" t="s">
        <v>2748</v>
      </c>
      <c r="B1192" s="84" t="s">
        <v>2749</v>
      </c>
      <c r="C1192" s="84">
        <v>2</v>
      </c>
      <c r="D1192" s="123">
        <v>0.001751857281847213</v>
      </c>
      <c r="E1192" s="123">
        <v>2.996949248495381</v>
      </c>
      <c r="F1192" s="84" t="s">
        <v>2165</v>
      </c>
      <c r="G1192" s="84" t="b">
        <v>0</v>
      </c>
      <c r="H1192" s="84" t="b">
        <v>0</v>
      </c>
      <c r="I1192" s="84" t="b">
        <v>0</v>
      </c>
      <c r="J1192" s="84" t="b">
        <v>0</v>
      </c>
      <c r="K1192" s="84" t="b">
        <v>0</v>
      </c>
      <c r="L1192" s="84" t="b">
        <v>0</v>
      </c>
    </row>
    <row r="1193" spans="1:12" ht="15">
      <c r="A1193" s="84" t="s">
        <v>2749</v>
      </c>
      <c r="B1193" s="84" t="s">
        <v>325</v>
      </c>
      <c r="C1193" s="84">
        <v>2</v>
      </c>
      <c r="D1193" s="123">
        <v>0.001751857281847213</v>
      </c>
      <c r="E1193" s="123">
        <v>2.996949248495381</v>
      </c>
      <c r="F1193" s="84" t="s">
        <v>2165</v>
      </c>
      <c r="G1193" s="84" t="b">
        <v>0</v>
      </c>
      <c r="H1193" s="84" t="b">
        <v>0</v>
      </c>
      <c r="I1193" s="84" t="b">
        <v>0</v>
      </c>
      <c r="J1193" s="84" t="b">
        <v>0</v>
      </c>
      <c r="K1193" s="84" t="b">
        <v>0</v>
      </c>
      <c r="L1193" s="84" t="b">
        <v>0</v>
      </c>
    </row>
    <row r="1194" spans="1:12" ht="15">
      <c r="A1194" s="84" t="s">
        <v>325</v>
      </c>
      <c r="B1194" s="84" t="s">
        <v>2750</v>
      </c>
      <c r="C1194" s="84">
        <v>2</v>
      </c>
      <c r="D1194" s="123">
        <v>0.001751857281847213</v>
      </c>
      <c r="E1194" s="123">
        <v>2.996949248495381</v>
      </c>
      <c r="F1194" s="84" t="s">
        <v>2165</v>
      </c>
      <c r="G1194" s="84" t="b">
        <v>0</v>
      </c>
      <c r="H1194" s="84" t="b">
        <v>0</v>
      </c>
      <c r="I1194" s="84" t="b">
        <v>0</v>
      </c>
      <c r="J1194" s="84" t="b">
        <v>0</v>
      </c>
      <c r="K1194" s="84" t="b">
        <v>0</v>
      </c>
      <c r="L1194" s="84" t="b">
        <v>0</v>
      </c>
    </row>
    <row r="1195" spans="1:12" ht="15">
      <c r="A1195" s="84" t="s">
        <v>2750</v>
      </c>
      <c r="B1195" s="84" t="s">
        <v>2667</v>
      </c>
      <c r="C1195" s="84">
        <v>2</v>
      </c>
      <c r="D1195" s="123">
        <v>0.001751857281847213</v>
      </c>
      <c r="E1195" s="123">
        <v>2.6959192528313998</v>
      </c>
      <c r="F1195" s="84" t="s">
        <v>2165</v>
      </c>
      <c r="G1195" s="84" t="b">
        <v>0</v>
      </c>
      <c r="H1195" s="84" t="b">
        <v>0</v>
      </c>
      <c r="I1195" s="84" t="b">
        <v>0</v>
      </c>
      <c r="J1195" s="84" t="b">
        <v>0</v>
      </c>
      <c r="K1195" s="84" t="b">
        <v>0</v>
      </c>
      <c r="L1195" s="84" t="b">
        <v>0</v>
      </c>
    </row>
    <row r="1196" spans="1:12" ht="15">
      <c r="A1196" s="84" t="s">
        <v>2667</v>
      </c>
      <c r="B1196" s="84" t="s">
        <v>2751</v>
      </c>
      <c r="C1196" s="84">
        <v>2</v>
      </c>
      <c r="D1196" s="123">
        <v>0.001751857281847213</v>
      </c>
      <c r="E1196" s="123">
        <v>2.6959192528313998</v>
      </c>
      <c r="F1196" s="84" t="s">
        <v>2165</v>
      </c>
      <c r="G1196" s="84" t="b">
        <v>0</v>
      </c>
      <c r="H1196" s="84" t="b">
        <v>0</v>
      </c>
      <c r="I1196" s="84" t="b">
        <v>0</v>
      </c>
      <c r="J1196" s="84" t="b">
        <v>0</v>
      </c>
      <c r="K1196" s="84" t="b">
        <v>0</v>
      </c>
      <c r="L1196" s="84" t="b">
        <v>0</v>
      </c>
    </row>
    <row r="1197" spans="1:12" ht="15">
      <c r="A1197" s="84" t="s">
        <v>2751</v>
      </c>
      <c r="B1197" s="84" t="s">
        <v>2256</v>
      </c>
      <c r="C1197" s="84">
        <v>2</v>
      </c>
      <c r="D1197" s="123">
        <v>0.001751857281847213</v>
      </c>
      <c r="E1197" s="123">
        <v>1.9362514081417694</v>
      </c>
      <c r="F1197" s="84" t="s">
        <v>2165</v>
      </c>
      <c r="G1197" s="84" t="b">
        <v>0</v>
      </c>
      <c r="H1197" s="84" t="b">
        <v>0</v>
      </c>
      <c r="I1197" s="84" t="b">
        <v>0</v>
      </c>
      <c r="J1197" s="84" t="b">
        <v>0</v>
      </c>
      <c r="K1197" s="84" t="b">
        <v>0</v>
      </c>
      <c r="L1197" s="84" t="b">
        <v>0</v>
      </c>
    </row>
    <row r="1198" spans="1:12" ht="15">
      <c r="A1198" s="84" t="s">
        <v>2256</v>
      </c>
      <c r="B1198" s="84" t="s">
        <v>2752</v>
      </c>
      <c r="C1198" s="84">
        <v>2</v>
      </c>
      <c r="D1198" s="123">
        <v>0.001751857281847213</v>
      </c>
      <c r="E1198" s="123">
        <v>1.9362514081417694</v>
      </c>
      <c r="F1198" s="84" t="s">
        <v>2165</v>
      </c>
      <c r="G1198" s="84" t="b">
        <v>0</v>
      </c>
      <c r="H1198" s="84" t="b">
        <v>0</v>
      </c>
      <c r="I1198" s="84" t="b">
        <v>0</v>
      </c>
      <c r="J1198" s="84" t="b">
        <v>0</v>
      </c>
      <c r="K1198" s="84" t="b">
        <v>0</v>
      </c>
      <c r="L1198" s="84" t="b">
        <v>0</v>
      </c>
    </row>
    <row r="1199" spans="1:12" ht="15">
      <c r="A1199" s="84" t="s">
        <v>2752</v>
      </c>
      <c r="B1199" s="84" t="s">
        <v>2753</v>
      </c>
      <c r="C1199" s="84">
        <v>2</v>
      </c>
      <c r="D1199" s="123">
        <v>0.001751857281847213</v>
      </c>
      <c r="E1199" s="123">
        <v>2.996949248495381</v>
      </c>
      <c r="F1199" s="84" t="s">
        <v>2165</v>
      </c>
      <c r="G1199" s="84" t="b">
        <v>0</v>
      </c>
      <c r="H1199" s="84" t="b">
        <v>0</v>
      </c>
      <c r="I1199" s="84" t="b">
        <v>0</v>
      </c>
      <c r="J1199" s="84" t="b">
        <v>0</v>
      </c>
      <c r="K1199" s="84" t="b">
        <v>0</v>
      </c>
      <c r="L1199" s="84" t="b">
        <v>0</v>
      </c>
    </row>
    <row r="1200" spans="1:12" ht="15">
      <c r="A1200" s="84" t="s">
        <v>2753</v>
      </c>
      <c r="B1200" s="84" t="s">
        <v>2631</v>
      </c>
      <c r="C1200" s="84">
        <v>2</v>
      </c>
      <c r="D1200" s="123">
        <v>0.001751857281847213</v>
      </c>
      <c r="E1200" s="123">
        <v>2.519827993775719</v>
      </c>
      <c r="F1200" s="84" t="s">
        <v>2165</v>
      </c>
      <c r="G1200" s="84" t="b">
        <v>0</v>
      </c>
      <c r="H1200" s="84" t="b">
        <v>0</v>
      </c>
      <c r="I1200" s="84" t="b">
        <v>0</v>
      </c>
      <c r="J1200" s="84" t="b">
        <v>0</v>
      </c>
      <c r="K1200" s="84" t="b">
        <v>0</v>
      </c>
      <c r="L1200" s="84" t="b">
        <v>0</v>
      </c>
    </row>
    <row r="1201" spans="1:12" ht="15">
      <c r="A1201" s="84" t="s">
        <v>2631</v>
      </c>
      <c r="B1201" s="84" t="s">
        <v>2251</v>
      </c>
      <c r="C1201" s="84">
        <v>2</v>
      </c>
      <c r="D1201" s="123">
        <v>0.001751857281847213</v>
      </c>
      <c r="E1201" s="123">
        <v>1.1396167520641127</v>
      </c>
      <c r="F1201" s="84" t="s">
        <v>2165</v>
      </c>
      <c r="G1201" s="84" t="b">
        <v>0</v>
      </c>
      <c r="H1201" s="84" t="b">
        <v>0</v>
      </c>
      <c r="I1201" s="84" t="b">
        <v>0</v>
      </c>
      <c r="J1201" s="84" t="b">
        <v>0</v>
      </c>
      <c r="K1201" s="84" t="b">
        <v>0</v>
      </c>
      <c r="L1201" s="84" t="b">
        <v>0</v>
      </c>
    </row>
    <row r="1202" spans="1:12" ht="15">
      <c r="A1202" s="84" t="s">
        <v>2251</v>
      </c>
      <c r="B1202" s="84" t="s">
        <v>2754</v>
      </c>
      <c r="C1202" s="84">
        <v>2</v>
      </c>
      <c r="D1202" s="123">
        <v>0.001751857281847213</v>
      </c>
      <c r="E1202" s="123">
        <v>1.616738006783775</v>
      </c>
      <c r="F1202" s="84" t="s">
        <v>2165</v>
      </c>
      <c r="G1202" s="84" t="b">
        <v>0</v>
      </c>
      <c r="H1202" s="84" t="b">
        <v>0</v>
      </c>
      <c r="I1202" s="84" t="b">
        <v>0</v>
      </c>
      <c r="J1202" s="84" t="b">
        <v>0</v>
      </c>
      <c r="K1202" s="84" t="b">
        <v>0</v>
      </c>
      <c r="L1202" s="84" t="b">
        <v>0</v>
      </c>
    </row>
    <row r="1203" spans="1:12" ht="15">
      <c r="A1203" s="84" t="s">
        <v>2754</v>
      </c>
      <c r="B1203" s="84" t="s">
        <v>2622</v>
      </c>
      <c r="C1203" s="84">
        <v>2</v>
      </c>
      <c r="D1203" s="123">
        <v>0.001751857281847213</v>
      </c>
      <c r="E1203" s="123">
        <v>2.4528812041451054</v>
      </c>
      <c r="F1203" s="84" t="s">
        <v>2165</v>
      </c>
      <c r="G1203" s="84" t="b">
        <v>0</v>
      </c>
      <c r="H1203" s="84" t="b">
        <v>0</v>
      </c>
      <c r="I1203" s="84" t="b">
        <v>0</v>
      </c>
      <c r="J1203" s="84" t="b">
        <v>0</v>
      </c>
      <c r="K1203" s="84" t="b">
        <v>0</v>
      </c>
      <c r="L1203" s="84" t="b">
        <v>0</v>
      </c>
    </row>
    <row r="1204" spans="1:12" ht="15">
      <c r="A1204" s="84" t="s">
        <v>2622</v>
      </c>
      <c r="B1204" s="84" t="s">
        <v>2755</v>
      </c>
      <c r="C1204" s="84">
        <v>2</v>
      </c>
      <c r="D1204" s="123">
        <v>0.001751857281847213</v>
      </c>
      <c r="E1204" s="123">
        <v>2.4528812041451054</v>
      </c>
      <c r="F1204" s="84" t="s">
        <v>2165</v>
      </c>
      <c r="G1204" s="84" t="b">
        <v>0</v>
      </c>
      <c r="H1204" s="84" t="b">
        <v>0</v>
      </c>
      <c r="I1204" s="84" t="b">
        <v>0</v>
      </c>
      <c r="J1204" s="84" t="b">
        <v>0</v>
      </c>
      <c r="K1204" s="84" t="b">
        <v>0</v>
      </c>
      <c r="L1204" s="84" t="b">
        <v>0</v>
      </c>
    </row>
    <row r="1205" spans="1:12" ht="15">
      <c r="A1205" s="84" t="s">
        <v>2755</v>
      </c>
      <c r="B1205" s="84" t="s">
        <v>2617</v>
      </c>
      <c r="C1205" s="84">
        <v>2</v>
      </c>
      <c r="D1205" s="123">
        <v>0.001751857281847213</v>
      </c>
      <c r="E1205" s="123">
        <v>2.3948892571674185</v>
      </c>
      <c r="F1205" s="84" t="s">
        <v>2165</v>
      </c>
      <c r="G1205" s="84" t="b">
        <v>0</v>
      </c>
      <c r="H1205" s="84" t="b">
        <v>0</v>
      </c>
      <c r="I1205" s="84" t="b">
        <v>0</v>
      </c>
      <c r="J1205" s="84" t="b">
        <v>0</v>
      </c>
      <c r="K1205" s="84" t="b">
        <v>0</v>
      </c>
      <c r="L1205" s="84" t="b">
        <v>0</v>
      </c>
    </row>
    <row r="1206" spans="1:12" ht="15">
      <c r="A1206" s="84" t="s">
        <v>275</v>
      </c>
      <c r="B1206" s="84" t="s">
        <v>274</v>
      </c>
      <c r="C1206" s="84">
        <v>2</v>
      </c>
      <c r="D1206" s="123">
        <v>0.001751857281847213</v>
      </c>
      <c r="E1206" s="123">
        <v>2.8208579894397</v>
      </c>
      <c r="F1206" s="84" t="s">
        <v>2165</v>
      </c>
      <c r="G1206" s="84" t="b">
        <v>0</v>
      </c>
      <c r="H1206" s="84" t="b">
        <v>0</v>
      </c>
      <c r="I1206" s="84" t="b">
        <v>0</v>
      </c>
      <c r="J1206" s="84" t="b">
        <v>0</v>
      </c>
      <c r="K1206" s="84" t="b">
        <v>0</v>
      </c>
      <c r="L1206" s="84" t="b">
        <v>0</v>
      </c>
    </row>
    <row r="1207" spans="1:12" ht="15">
      <c r="A1207" s="84" t="s">
        <v>2705</v>
      </c>
      <c r="B1207" s="84" t="s">
        <v>2589</v>
      </c>
      <c r="C1207" s="84">
        <v>2</v>
      </c>
      <c r="D1207" s="123">
        <v>0.001751857281847213</v>
      </c>
      <c r="E1207" s="123">
        <v>2.5990092398233435</v>
      </c>
      <c r="F1207" s="84" t="s">
        <v>2165</v>
      </c>
      <c r="G1207" s="84" t="b">
        <v>0</v>
      </c>
      <c r="H1207" s="84" t="b">
        <v>0</v>
      </c>
      <c r="I1207" s="84" t="b">
        <v>0</v>
      </c>
      <c r="J1207" s="84" t="b">
        <v>0</v>
      </c>
      <c r="K1207" s="84" t="b">
        <v>0</v>
      </c>
      <c r="L1207" s="84" t="b">
        <v>0</v>
      </c>
    </row>
    <row r="1208" spans="1:12" ht="15">
      <c r="A1208" s="84" t="s">
        <v>278</v>
      </c>
      <c r="B1208" s="84" t="s">
        <v>2613</v>
      </c>
      <c r="C1208" s="84">
        <v>2</v>
      </c>
      <c r="D1208" s="123">
        <v>0.001751857281847213</v>
      </c>
      <c r="E1208" s="123">
        <v>2.121887985103681</v>
      </c>
      <c r="F1208" s="84" t="s">
        <v>2165</v>
      </c>
      <c r="G1208" s="84" t="b">
        <v>0</v>
      </c>
      <c r="H1208" s="84" t="b">
        <v>0</v>
      </c>
      <c r="I1208" s="84" t="b">
        <v>0</v>
      </c>
      <c r="J1208" s="84" t="b">
        <v>0</v>
      </c>
      <c r="K1208" s="84" t="b">
        <v>0</v>
      </c>
      <c r="L1208" s="84" t="b">
        <v>0</v>
      </c>
    </row>
    <row r="1209" spans="1:12" ht="15">
      <c r="A1209" s="84" t="s">
        <v>2613</v>
      </c>
      <c r="B1209" s="84" t="s">
        <v>2619</v>
      </c>
      <c r="C1209" s="84">
        <v>2</v>
      </c>
      <c r="D1209" s="123">
        <v>0.001751857281847213</v>
      </c>
      <c r="E1209" s="123">
        <v>2.121887985103681</v>
      </c>
      <c r="F1209" s="84" t="s">
        <v>2165</v>
      </c>
      <c r="G1209" s="84" t="b">
        <v>0</v>
      </c>
      <c r="H1209" s="84" t="b">
        <v>0</v>
      </c>
      <c r="I1209" s="84" t="b">
        <v>0</v>
      </c>
      <c r="J1209" s="84" t="b">
        <v>0</v>
      </c>
      <c r="K1209" s="84" t="b">
        <v>0</v>
      </c>
      <c r="L1209" s="84" t="b">
        <v>0</v>
      </c>
    </row>
    <row r="1210" spans="1:12" ht="15">
      <c r="A1210" s="84" t="s">
        <v>2619</v>
      </c>
      <c r="B1210" s="84" t="s">
        <v>2666</v>
      </c>
      <c r="C1210" s="84">
        <v>2</v>
      </c>
      <c r="D1210" s="123">
        <v>0.0020339847379521625</v>
      </c>
      <c r="E1210" s="123">
        <v>2.2979792441593623</v>
      </c>
      <c r="F1210" s="84" t="s">
        <v>2165</v>
      </c>
      <c r="G1210" s="84" t="b">
        <v>0</v>
      </c>
      <c r="H1210" s="84" t="b">
        <v>0</v>
      </c>
      <c r="I1210" s="84" t="b">
        <v>0</v>
      </c>
      <c r="J1210" s="84" t="b">
        <v>0</v>
      </c>
      <c r="K1210" s="84" t="b">
        <v>0</v>
      </c>
      <c r="L1210" s="84" t="b">
        <v>0</v>
      </c>
    </row>
    <row r="1211" spans="1:12" ht="15">
      <c r="A1211" s="84" t="s">
        <v>279</v>
      </c>
      <c r="B1211" s="84" t="s">
        <v>2649</v>
      </c>
      <c r="C1211" s="84">
        <v>2</v>
      </c>
      <c r="D1211" s="123">
        <v>0.001751857281847213</v>
      </c>
      <c r="E1211" s="123">
        <v>2.3948892571674185</v>
      </c>
      <c r="F1211" s="84" t="s">
        <v>2165</v>
      </c>
      <c r="G1211" s="84" t="b">
        <v>0</v>
      </c>
      <c r="H1211" s="84" t="b">
        <v>0</v>
      </c>
      <c r="I1211" s="84" t="b">
        <v>0</v>
      </c>
      <c r="J1211" s="84" t="b">
        <v>0</v>
      </c>
      <c r="K1211" s="84" t="b">
        <v>0</v>
      </c>
      <c r="L1211" s="84" t="b">
        <v>0</v>
      </c>
    </row>
    <row r="1212" spans="1:12" ht="15">
      <c r="A1212" s="84" t="s">
        <v>258</v>
      </c>
      <c r="B1212" s="84" t="s">
        <v>2649</v>
      </c>
      <c r="C1212" s="84">
        <v>2</v>
      </c>
      <c r="D1212" s="123">
        <v>0.001751857281847213</v>
      </c>
      <c r="E1212" s="123">
        <v>2.519827993775719</v>
      </c>
      <c r="F1212" s="84" t="s">
        <v>2165</v>
      </c>
      <c r="G1212" s="84" t="b">
        <v>0</v>
      </c>
      <c r="H1212" s="84" t="b">
        <v>0</v>
      </c>
      <c r="I1212" s="84" t="b">
        <v>0</v>
      </c>
      <c r="J1212" s="84" t="b">
        <v>0</v>
      </c>
      <c r="K1212" s="84" t="b">
        <v>0</v>
      </c>
      <c r="L1212" s="84" t="b">
        <v>0</v>
      </c>
    </row>
    <row r="1213" spans="1:12" ht="15">
      <c r="A1213" s="84" t="s">
        <v>2649</v>
      </c>
      <c r="B1213" s="84" t="s">
        <v>2619</v>
      </c>
      <c r="C1213" s="84">
        <v>2</v>
      </c>
      <c r="D1213" s="123">
        <v>0.001751857281847213</v>
      </c>
      <c r="E1213" s="123">
        <v>2.2979792441593623</v>
      </c>
      <c r="F1213" s="84" t="s">
        <v>2165</v>
      </c>
      <c r="G1213" s="84" t="b">
        <v>0</v>
      </c>
      <c r="H1213" s="84" t="b">
        <v>0</v>
      </c>
      <c r="I1213" s="84" t="b">
        <v>0</v>
      </c>
      <c r="J1213" s="84" t="b">
        <v>0</v>
      </c>
      <c r="K1213" s="84" t="b">
        <v>0</v>
      </c>
      <c r="L1213" s="84" t="b">
        <v>0</v>
      </c>
    </row>
    <row r="1214" spans="1:12" ht="15">
      <c r="A1214" s="84" t="s">
        <v>2620</v>
      </c>
      <c r="B1214" s="84" t="s">
        <v>2275</v>
      </c>
      <c r="C1214" s="84">
        <v>2</v>
      </c>
      <c r="D1214" s="123">
        <v>0.001751857281847213</v>
      </c>
      <c r="E1214" s="123">
        <v>1.8208579894397</v>
      </c>
      <c r="F1214" s="84" t="s">
        <v>2165</v>
      </c>
      <c r="G1214" s="84" t="b">
        <v>0</v>
      </c>
      <c r="H1214" s="84" t="b">
        <v>0</v>
      </c>
      <c r="I1214" s="84" t="b">
        <v>0</v>
      </c>
      <c r="J1214" s="84" t="b">
        <v>0</v>
      </c>
      <c r="K1214" s="84" t="b">
        <v>0</v>
      </c>
      <c r="L1214" s="84" t="b">
        <v>0</v>
      </c>
    </row>
    <row r="1215" spans="1:12" ht="15">
      <c r="A1215" s="84" t="s">
        <v>2275</v>
      </c>
      <c r="B1215" s="84" t="s">
        <v>2740</v>
      </c>
      <c r="C1215" s="84">
        <v>2</v>
      </c>
      <c r="D1215" s="123">
        <v>0.001751857281847213</v>
      </c>
      <c r="E1215" s="123">
        <v>2.2979792441593623</v>
      </c>
      <c r="F1215" s="84" t="s">
        <v>2165</v>
      </c>
      <c r="G1215" s="84" t="b">
        <v>0</v>
      </c>
      <c r="H1215" s="84" t="b">
        <v>0</v>
      </c>
      <c r="I1215" s="84" t="b">
        <v>0</v>
      </c>
      <c r="J1215" s="84" t="b">
        <v>0</v>
      </c>
      <c r="K1215" s="84" t="b">
        <v>0</v>
      </c>
      <c r="L1215" s="84" t="b">
        <v>0</v>
      </c>
    </row>
    <row r="1216" spans="1:12" ht="15">
      <c r="A1216" s="84" t="s">
        <v>2740</v>
      </c>
      <c r="B1216" s="84" t="s">
        <v>2741</v>
      </c>
      <c r="C1216" s="84">
        <v>2</v>
      </c>
      <c r="D1216" s="123">
        <v>0.001751857281847213</v>
      </c>
      <c r="E1216" s="123">
        <v>2.996949248495381</v>
      </c>
      <c r="F1216" s="84" t="s">
        <v>2165</v>
      </c>
      <c r="G1216" s="84" t="b">
        <v>0</v>
      </c>
      <c r="H1216" s="84" t="b">
        <v>0</v>
      </c>
      <c r="I1216" s="84" t="b">
        <v>0</v>
      </c>
      <c r="J1216" s="84" t="b">
        <v>0</v>
      </c>
      <c r="K1216" s="84" t="b">
        <v>0</v>
      </c>
      <c r="L1216" s="84" t="b">
        <v>0</v>
      </c>
    </row>
    <row r="1217" spans="1:12" ht="15">
      <c r="A1217" s="84" t="s">
        <v>2741</v>
      </c>
      <c r="B1217" s="84" t="s">
        <v>2706</v>
      </c>
      <c r="C1217" s="84">
        <v>2</v>
      </c>
      <c r="D1217" s="123">
        <v>0.001751857281847213</v>
      </c>
      <c r="E1217" s="123">
        <v>2.8208579894397</v>
      </c>
      <c r="F1217" s="84" t="s">
        <v>2165</v>
      </c>
      <c r="G1217" s="84" t="b">
        <v>0</v>
      </c>
      <c r="H1217" s="84" t="b">
        <v>0</v>
      </c>
      <c r="I1217" s="84" t="b">
        <v>0</v>
      </c>
      <c r="J1217" s="84" t="b">
        <v>0</v>
      </c>
      <c r="K1217" s="84" t="b">
        <v>0</v>
      </c>
      <c r="L1217" s="84" t="b">
        <v>0</v>
      </c>
    </row>
    <row r="1218" spans="1:12" ht="15">
      <c r="A1218" s="84" t="s">
        <v>2706</v>
      </c>
      <c r="B1218" s="84" t="s">
        <v>2660</v>
      </c>
      <c r="C1218" s="84">
        <v>2</v>
      </c>
      <c r="D1218" s="123">
        <v>0.001751857281847213</v>
      </c>
      <c r="E1218" s="123">
        <v>2.519827993775719</v>
      </c>
      <c r="F1218" s="84" t="s">
        <v>2165</v>
      </c>
      <c r="G1218" s="84" t="b">
        <v>0</v>
      </c>
      <c r="H1218" s="84" t="b">
        <v>0</v>
      </c>
      <c r="I1218" s="84" t="b">
        <v>0</v>
      </c>
      <c r="J1218" s="84" t="b">
        <v>0</v>
      </c>
      <c r="K1218" s="84" t="b">
        <v>0</v>
      </c>
      <c r="L1218" s="84" t="b">
        <v>0</v>
      </c>
    </row>
    <row r="1219" spans="1:12" ht="15">
      <c r="A1219" s="84" t="s">
        <v>2660</v>
      </c>
      <c r="B1219" s="84" t="s">
        <v>2707</v>
      </c>
      <c r="C1219" s="84">
        <v>2</v>
      </c>
      <c r="D1219" s="123">
        <v>0.001751857281847213</v>
      </c>
      <c r="E1219" s="123">
        <v>2.519827993775719</v>
      </c>
      <c r="F1219" s="84" t="s">
        <v>2165</v>
      </c>
      <c r="G1219" s="84" t="b">
        <v>0</v>
      </c>
      <c r="H1219" s="84" t="b">
        <v>0</v>
      </c>
      <c r="I1219" s="84" t="b">
        <v>0</v>
      </c>
      <c r="J1219" s="84" t="b">
        <v>0</v>
      </c>
      <c r="K1219" s="84" t="b">
        <v>0</v>
      </c>
      <c r="L1219" s="84" t="b">
        <v>0</v>
      </c>
    </row>
    <row r="1220" spans="1:12" ht="15">
      <c r="A1220" s="84" t="s">
        <v>2272</v>
      </c>
      <c r="B1220" s="84" t="s">
        <v>241</v>
      </c>
      <c r="C1220" s="84">
        <v>2</v>
      </c>
      <c r="D1220" s="123">
        <v>0.001751857281847213</v>
      </c>
      <c r="E1220" s="123">
        <v>1.6545265676731749</v>
      </c>
      <c r="F1220" s="84" t="s">
        <v>2165</v>
      </c>
      <c r="G1220" s="84" t="b">
        <v>0</v>
      </c>
      <c r="H1220" s="84" t="b">
        <v>0</v>
      </c>
      <c r="I1220" s="84" t="b">
        <v>0</v>
      </c>
      <c r="J1220" s="84" t="b">
        <v>0</v>
      </c>
      <c r="K1220" s="84" t="b">
        <v>0</v>
      </c>
      <c r="L1220" s="84" t="b">
        <v>0</v>
      </c>
    </row>
    <row r="1221" spans="1:12" ht="15">
      <c r="A1221" s="84" t="s">
        <v>241</v>
      </c>
      <c r="B1221" s="84" t="s">
        <v>240</v>
      </c>
      <c r="C1221" s="84">
        <v>2</v>
      </c>
      <c r="D1221" s="123">
        <v>0.001751857281847213</v>
      </c>
      <c r="E1221" s="123">
        <v>1.6959192528314</v>
      </c>
      <c r="F1221" s="84" t="s">
        <v>2165</v>
      </c>
      <c r="G1221" s="84" t="b">
        <v>0</v>
      </c>
      <c r="H1221" s="84" t="b">
        <v>0</v>
      </c>
      <c r="I1221" s="84" t="b">
        <v>0</v>
      </c>
      <c r="J1221" s="84" t="b">
        <v>0</v>
      </c>
      <c r="K1221" s="84" t="b">
        <v>0</v>
      </c>
      <c r="L1221" s="84" t="b">
        <v>0</v>
      </c>
    </row>
    <row r="1222" spans="1:12" ht="15">
      <c r="A1222" s="84" t="s">
        <v>240</v>
      </c>
      <c r="B1222" s="84" t="s">
        <v>301</v>
      </c>
      <c r="C1222" s="84">
        <v>2</v>
      </c>
      <c r="D1222" s="123">
        <v>0.001751857281847213</v>
      </c>
      <c r="E1222" s="123">
        <v>2.3948892571674185</v>
      </c>
      <c r="F1222" s="84" t="s">
        <v>2165</v>
      </c>
      <c r="G1222" s="84" t="b">
        <v>0</v>
      </c>
      <c r="H1222" s="84" t="b">
        <v>0</v>
      </c>
      <c r="I1222" s="84" t="b">
        <v>0</v>
      </c>
      <c r="J1222" s="84" t="b">
        <v>0</v>
      </c>
      <c r="K1222" s="84" t="b">
        <v>0</v>
      </c>
      <c r="L1222" s="84" t="b">
        <v>0</v>
      </c>
    </row>
    <row r="1223" spans="1:12" ht="15">
      <c r="A1223" s="84" t="s">
        <v>301</v>
      </c>
      <c r="B1223" s="84" t="s">
        <v>305</v>
      </c>
      <c r="C1223" s="84">
        <v>2</v>
      </c>
      <c r="D1223" s="123">
        <v>0.001751857281847213</v>
      </c>
      <c r="E1223" s="123">
        <v>2.8208579894397</v>
      </c>
      <c r="F1223" s="84" t="s">
        <v>2165</v>
      </c>
      <c r="G1223" s="84" t="b">
        <v>0</v>
      </c>
      <c r="H1223" s="84" t="b">
        <v>0</v>
      </c>
      <c r="I1223" s="84" t="b">
        <v>0</v>
      </c>
      <c r="J1223" s="84" t="b">
        <v>0</v>
      </c>
      <c r="K1223" s="84" t="b">
        <v>0</v>
      </c>
      <c r="L1223" s="84" t="b">
        <v>0</v>
      </c>
    </row>
    <row r="1224" spans="1:12" ht="15">
      <c r="A1224" s="84" t="s">
        <v>305</v>
      </c>
      <c r="B1224" s="84" t="s">
        <v>304</v>
      </c>
      <c r="C1224" s="84">
        <v>2</v>
      </c>
      <c r="D1224" s="123">
        <v>0.001751857281847213</v>
      </c>
      <c r="E1224" s="123">
        <v>2.8208579894397</v>
      </c>
      <c r="F1224" s="84" t="s">
        <v>2165</v>
      </c>
      <c r="G1224" s="84" t="b">
        <v>0</v>
      </c>
      <c r="H1224" s="84" t="b">
        <v>0</v>
      </c>
      <c r="I1224" s="84" t="b">
        <v>0</v>
      </c>
      <c r="J1224" s="84" t="b">
        <v>0</v>
      </c>
      <c r="K1224" s="84" t="b">
        <v>0</v>
      </c>
      <c r="L1224" s="84" t="b">
        <v>0</v>
      </c>
    </row>
    <row r="1225" spans="1:12" ht="15">
      <c r="A1225" s="84" t="s">
        <v>304</v>
      </c>
      <c r="B1225" s="84" t="s">
        <v>243</v>
      </c>
      <c r="C1225" s="84">
        <v>2</v>
      </c>
      <c r="D1225" s="123">
        <v>0.001751857281847213</v>
      </c>
      <c r="E1225" s="123">
        <v>2.8208579894397</v>
      </c>
      <c r="F1225" s="84" t="s">
        <v>2165</v>
      </c>
      <c r="G1225" s="84" t="b">
        <v>0</v>
      </c>
      <c r="H1225" s="84" t="b">
        <v>0</v>
      </c>
      <c r="I1225" s="84" t="b">
        <v>0</v>
      </c>
      <c r="J1225" s="84" t="b">
        <v>0</v>
      </c>
      <c r="K1225" s="84" t="b">
        <v>0</v>
      </c>
      <c r="L1225" s="84" t="b">
        <v>0</v>
      </c>
    </row>
    <row r="1226" spans="1:12" ht="15">
      <c r="A1226" s="84" t="s">
        <v>243</v>
      </c>
      <c r="B1226" s="84" t="s">
        <v>261</v>
      </c>
      <c r="C1226" s="84">
        <v>2</v>
      </c>
      <c r="D1226" s="123">
        <v>0.001751857281847213</v>
      </c>
      <c r="E1226" s="123">
        <v>2.2767899450894244</v>
      </c>
      <c r="F1226" s="84" t="s">
        <v>2165</v>
      </c>
      <c r="G1226" s="84" t="b">
        <v>0</v>
      </c>
      <c r="H1226" s="84" t="b">
        <v>0</v>
      </c>
      <c r="I1226" s="84" t="b">
        <v>0</v>
      </c>
      <c r="J1226" s="84" t="b">
        <v>0</v>
      </c>
      <c r="K1226" s="84" t="b">
        <v>0</v>
      </c>
      <c r="L1226" s="84" t="b">
        <v>0</v>
      </c>
    </row>
    <row r="1227" spans="1:12" ht="15">
      <c r="A1227" s="84" t="s">
        <v>261</v>
      </c>
      <c r="B1227" s="84" t="s">
        <v>306</v>
      </c>
      <c r="C1227" s="84">
        <v>2</v>
      </c>
      <c r="D1227" s="123">
        <v>0.001751857281847213</v>
      </c>
      <c r="E1227" s="123">
        <v>2.3437367347200375</v>
      </c>
      <c r="F1227" s="84" t="s">
        <v>2165</v>
      </c>
      <c r="G1227" s="84" t="b">
        <v>0</v>
      </c>
      <c r="H1227" s="84" t="b">
        <v>0</v>
      </c>
      <c r="I1227" s="84" t="b">
        <v>0</v>
      </c>
      <c r="J1227" s="84" t="b">
        <v>0</v>
      </c>
      <c r="K1227" s="84" t="b">
        <v>0</v>
      </c>
      <c r="L1227" s="84" t="b">
        <v>0</v>
      </c>
    </row>
    <row r="1228" spans="1:12" ht="15">
      <c r="A1228" s="84" t="s">
        <v>306</v>
      </c>
      <c r="B1228" s="84" t="s">
        <v>303</v>
      </c>
      <c r="C1228" s="84">
        <v>2</v>
      </c>
      <c r="D1228" s="123">
        <v>0.001751857281847213</v>
      </c>
      <c r="E1228" s="123">
        <v>2.8208579894397</v>
      </c>
      <c r="F1228" s="84" t="s">
        <v>2165</v>
      </c>
      <c r="G1228" s="84" t="b">
        <v>0</v>
      </c>
      <c r="H1228" s="84" t="b">
        <v>0</v>
      </c>
      <c r="I1228" s="84" t="b">
        <v>0</v>
      </c>
      <c r="J1228" s="84" t="b">
        <v>0</v>
      </c>
      <c r="K1228" s="84" t="b">
        <v>0</v>
      </c>
      <c r="L1228" s="84" t="b">
        <v>0</v>
      </c>
    </row>
    <row r="1229" spans="1:12" ht="15">
      <c r="A1229" s="84" t="s">
        <v>303</v>
      </c>
      <c r="B1229" s="84" t="s">
        <v>302</v>
      </c>
      <c r="C1229" s="84">
        <v>2</v>
      </c>
      <c r="D1229" s="123">
        <v>0.001751857281847213</v>
      </c>
      <c r="E1229" s="123">
        <v>2.8208579894397</v>
      </c>
      <c r="F1229" s="84" t="s">
        <v>2165</v>
      </c>
      <c r="G1229" s="84" t="b">
        <v>0</v>
      </c>
      <c r="H1229" s="84" t="b">
        <v>0</v>
      </c>
      <c r="I1229" s="84" t="b">
        <v>0</v>
      </c>
      <c r="J1229" s="84" t="b">
        <v>0</v>
      </c>
      <c r="K1229" s="84" t="b">
        <v>0</v>
      </c>
      <c r="L1229" s="84" t="b">
        <v>0</v>
      </c>
    </row>
    <row r="1230" spans="1:12" ht="15">
      <c r="A1230" s="84" t="s">
        <v>302</v>
      </c>
      <c r="B1230" s="84" t="s">
        <v>238</v>
      </c>
      <c r="C1230" s="84">
        <v>2</v>
      </c>
      <c r="D1230" s="123">
        <v>0.001751857281847213</v>
      </c>
      <c r="E1230" s="123">
        <v>2.6959192528313998</v>
      </c>
      <c r="F1230" s="84" t="s">
        <v>2165</v>
      </c>
      <c r="G1230" s="84" t="b">
        <v>0</v>
      </c>
      <c r="H1230" s="84" t="b">
        <v>0</v>
      </c>
      <c r="I1230" s="84" t="b">
        <v>0</v>
      </c>
      <c r="J1230" s="84" t="b">
        <v>0</v>
      </c>
      <c r="K1230" s="84" t="b">
        <v>0</v>
      </c>
      <c r="L1230" s="84" t="b">
        <v>0</v>
      </c>
    </row>
    <row r="1231" spans="1:12" ht="15">
      <c r="A1231" s="84" t="s">
        <v>238</v>
      </c>
      <c r="B1231" s="84" t="s">
        <v>300</v>
      </c>
      <c r="C1231" s="84">
        <v>2</v>
      </c>
      <c r="D1231" s="123">
        <v>0.001751857281847213</v>
      </c>
      <c r="E1231" s="123">
        <v>2.996949248495381</v>
      </c>
      <c r="F1231" s="84" t="s">
        <v>2165</v>
      </c>
      <c r="G1231" s="84" t="b">
        <v>0</v>
      </c>
      <c r="H1231" s="84" t="b">
        <v>0</v>
      </c>
      <c r="I1231" s="84" t="b">
        <v>0</v>
      </c>
      <c r="J1231" s="84" t="b">
        <v>0</v>
      </c>
      <c r="K1231" s="84" t="b">
        <v>0</v>
      </c>
      <c r="L1231" s="84" t="b">
        <v>0</v>
      </c>
    </row>
    <row r="1232" spans="1:12" ht="15">
      <c r="A1232" s="84" t="s">
        <v>2267</v>
      </c>
      <c r="B1232" s="84" t="s">
        <v>2584</v>
      </c>
      <c r="C1232" s="84">
        <v>2</v>
      </c>
      <c r="D1232" s="123">
        <v>0.001751857281847213</v>
      </c>
      <c r="E1232" s="123">
        <v>2.2187979981117376</v>
      </c>
      <c r="F1232" s="84" t="s">
        <v>2165</v>
      </c>
      <c r="G1232" s="84" t="b">
        <v>0</v>
      </c>
      <c r="H1232" s="84" t="b">
        <v>0</v>
      </c>
      <c r="I1232" s="84" t="b">
        <v>0</v>
      </c>
      <c r="J1232" s="84" t="b">
        <v>0</v>
      </c>
      <c r="K1232" s="84" t="b">
        <v>0</v>
      </c>
      <c r="L1232" s="84" t="b">
        <v>0</v>
      </c>
    </row>
    <row r="1233" spans="1:12" ht="15">
      <c r="A1233" s="84" t="s">
        <v>2584</v>
      </c>
      <c r="B1233" s="84" t="s">
        <v>2272</v>
      </c>
      <c r="C1233" s="84">
        <v>2</v>
      </c>
      <c r="D1233" s="123">
        <v>0.001751857281847213</v>
      </c>
      <c r="E1233" s="123">
        <v>2.3948892571674185</v>
      </c>
      <c r="F1233" s="84" t="s">
        <v>2165</v>
      </c>
      <c r="G1233" s="84" t="b">
        <v>0</v>
      </c>
      <c r="H1233" s="84" t="b">
        <v>0</v>
      </c>
      <c r="I1233" s="84" t="b">
        <v>0</v>
      </c>
      <c r="J1233" s="84" t="b">
        <v>0</v>
      </c>
      <c r="K1233" s="84" t="b">
        <v>0</v>
      </c>
      <c r="L1233" s="84" t="b">
        <v>0</v>
      </c>
    </row>
    <row r="1234" spans="1:12" ht="15">
      <c r="A1234" s="84" t="s">
        <v>2276</v>
      </c>
      <c r="B1234" s="84" t="s">
        <v>2708</v>
      </c>
      <c r="C1234" s="84">
        <v>2</v>
      </c>
      <c r="D1234" s="123">
        <v>0.001751857281847213</v>
      </c>
      <c r="E1234" s="123">
        <v>2.2979792441593623</v>
      </c>
      <c r="F1234" s="84" t="s">
        <v>2165</v>
      </c>
      <c r="G1234" s="84" t="b">
        <v>0</v>
      </c>
      <c r="H1234" s="84" t="b">
        <v>0</v>
      </c>
      <c r="I1234" s="84" t="b">
        <v>0</v>
      </c>
      <c r="J1234" s="84" t="b">
        <v>0</v>
      </c>
      <c r="K1234" s="84" t="b">
        <v>0</v>
      </c>
      <c r="L1234" s="84" t="b">
        <v>0</v>
      </c>
    </row>
    <row r="1235" spans="1:12" ht="15">
      <c r="A1235" s="84" t="s">
        <v>2613</v>
      </c>
      <c r="B1235" s="84" t="s">
        <v>2648</v>
      </c>
      <c r="C1235" s="84">
        <v>2</v>
      </c>
      <c r="D1235" s="123">
        <v>0.001751857281847213</v>
      </c>
      <c r="E1235" s="123">
        <v>2.3437367347200375</v>
      </c>
      <c r="F1235" s="84" t="s">
        <v>2165</v>
      </c>
      <c r="G1235" s="84" t="b">
        <v>0</v>
      </c>
      <c r="H1235" s="84" t="b">
        <v>0</v>
      </c>
      <c r="I1235" s="84" t="b">
        <v>0</v>
      </c>
      <c r="J1235" s="84" t="b">
        <v>0</v>
      </c>
      <c r="K1235" s="84" t="b">
        <v>0</v>
      </c>
      <c r="L1235" s="84" t="b">
        <v>0</v>
      </c>
    </row>
    <row r="1236" spans="1:12" ht="15">
      <c r="A1236" s="84" t="s">
        <v>2648</v>
      </c>
      <c r="B1236" s="84" t="s">
        <v>278</v>
      </c>
      <c r="C1236" s="84">
        <v>2</v>
      </c>
      <c r="D1236" s="123">
        <v>0.001751857281847213</v>
      </c>
      <c r="E1236" s="123">
        <v>2.422917980767662</v>
      </c>
      <c r="F1236" s="84" t="s">
        <v>2165</v>
      </c>
      <c r="G1236" s="84" t="b">
        <v>0</v>
      </c>
      <c r="H1236" s="84" t="b">
        <v>0</v>
      </c>
      <c r="I1236" s="84" t="b">
        <v>0</v>
      </c>
      <c r="J1236" s="84" t="b">
        <v>0</v>
      </c>
      <c r="K1236" s="84" t="b">
        <v>0</v>
      </c>
      <c r="L1236" s="84" t="b">
        <v>0</v>
      </c>
    </row>
    <row r="1237" spans="1:12" ht="15">
      <c r="A1237" s="84" t="s">
        <v>259</v>
      </c>
      <c r="B1237" s="84" t="s">
        <v>2583</v>
      </c>
      <c r="C1237" s="84">
        <v>2</v>
      </c>
      <c r="D1237" s="123">
        <v>0.001751857281847213</v>
      </c>
      <c r="E1237" s="123">
        <v>1.5198279937757189</v>
      </c>
      <c r="F1237" s="84" t="s">
        <v>2165</v>
      </c>
      <c r="G1237" s="84" t="b">
        <v>0</v>
      </c>
      <c r="H1237" s="84" t="b">
        <v>0</v>
      </c>
      <c r="I1237" s="84" t="b">
        <v>0</v>
      </c>
      <c r="J1237" s="84" t="b">
        <v>0</v>
      </c>
      <c r="K1237" s="84" t="b">
        <v>0</v>
      </c>
      <c r="L1237" s="84" t="b">
        <v>0</v>
      </c>
    </row>
    <row r="1238" spans="1:12" ht="15">
      <c r="A1238" s="84" t="s">
        <v>259</v>
      </c>
      <c r="B1238" s="84" t="s">
        <v>2253</v>
      </c>
      <c r="C1238" s="84">
        <v>2</v>
      </c>
      <c r="D1238" s="123">
        <v>0.001751857281847213</v>
      </c>
      <c r="E1238" s="123">
        <v>1.2645554886724126</v>
      </c>
      <c r="F1238" s="84" t="s">
        <v>2165</v>
      </c>
      <c r="G1238" s="84" t="b">
        <v>0</v>
      </c>
      <c r="H1238" s="84" t="b">
        <v>0</v>
      </c>
      <c r="I1238" s="84" t="b">
        <v>0</v>
      </c>
      <c r="J1238" s="84" t="b">
        <v>0</v>
      </c>
      <c r="K1238" s="84" t="b">
        <v>0</v>
      </c>
      <c r="L1238" s="84" t="b">
        <v>0</v>
      </c>
    </row>
    <row r="1239" spans="1:12" ht="15">
      <c r="A1239" s="84" t="s">
        <v>2629</v>
      </c>
      <c r="B1239" s="84" t="s">
        <v>2652</v>
      </c>
      <c r="C1239" s="84">
        <v>2</v>
      </c>
      <c r="D1239" s="123">
        <v>0.001751857281847213</v>
      </c>
      <c r="E1239" s="123">
        <v>2.8208579894397</v>
      </c>
      <c r="F1239" s="84" t="s">
        <v>2165</v>
      </c>
      <c r="G1239" s="84" t="b">
        <v>0</v>
      </c>
      <c r="H1239" s="84" t="b">
        <v>0</v>
      </c>
      <c r="I1239" s="84" t="b">
        <v>0</v>
      </c>
      <c r="J1239" s="84" t="b">
        <v>0</v>
      </c>
      <c r="K1239" s="84" t="b">
        <v>0</v>
      </c>
      <c r="L1239" s="84" t="b">
        <v>0</v>
      </c>
    </row>
    <row r="1240" spans="1:12" ht="15">
      <c r="A1240" s="84" t="s">
        <v>259</v>
      </c>
      <c r="B1240" s="84" t="s">
        <v>2292</v>
      </c>
      <c r="C1240" s="84">
        <v>2</v>
      </c>
      <c r="D1240" s="123">
        <v>0.001751857281847213</v>
      </c>
      <c r="E1240" s="123">
        <v>1.9177680024477564</v>
      </c>
      <c r="F1240" s="84" t="s">
        <v>2165</v>
      </c>
      <c r="G1240" s="84" t="b">
        <v>0</v>
      </c>
      <c r="H1240" s="84" t="b">
        <v>0</v>
      </c>
      <c r="I1240" s="84" t="b">
        <v>0</v>
      </c>
      <c r="J1240" s="84" t="b">
        <v>0</v>
      </c>
      <c r="K1240" s="84" t="b">
        <v>0</v>
      </c>
      <c r="L1240" s="84" t="b">
        <v>0</v>
      </c>
    </row>
    <row r="1241" spans="1:12" ht="15">
      <c r="A1241" s="84" t="s">
        <v>2222</v>
      </c>
      <c r="B1241" s="84" t="s">
        <v>2818</v>
      </c>
      <c r="C1241" s="84">
        <v>2</v>
      </c>
      <c r="D1241" s="123">
        <v>0.001751857281847213</v>
      </c>
      <c r="E1241" s="123">
        <v>1.741676743392075</v>
      </c>
      <c r="F1241" s="84" t="s">
        <v>2165</v>
      </c>
      <c r="G1241" s="84" t="b">
        <v>0</v>
      </c>
      <c r="H1241" s="84" t="b">
        <v>0</v>
      </c>
      <c r="I1241" s="84" t="b">
        <v>0</v>
      </c>
      <c r="J1241" s="84" t="b">
        <v>0</v>
      </c>
      <c r="K1241" s="84" t="b">
        <v>0</v>
      </c>
      <c r="L1241" s="84" t="b">
        <v>0</v>
      </c>
    </row>
    <row r="1242" spans="1:12" ht="15">
      <c r="A1242" s="84" t="s">
        <v>259</v>
      </c>
      <c r="B1242" s="84" t="s">
        <v>2695</v>
      </c>
      <c r="C1242" s="84">
        <v>2</v>
      </c>
      <c r="D1242" s="123">
        <v>0.001751857281847213</v>
      </c>
      <c r="E1242" s="123">
        <v>1.9177680024477564</v>
      </c>
      <c r="F1242" s="84" t="s">
        <v>2165</v>
      </c>
      <c r="G1242" s="84" t="b">
        <v>0</v>
      </c>
      <c r="H1242" s="84" t="b">
        <v>0</v>
      </c>
      <c r="I1242" s="84" t="b">
        <v>0</v>
      </c>
      <c r="J1242" s="84" t="b">
        <v>0</v>
      </c>
      <c r="K1242" s="84" t="b">
        <v>0</v>
      </c>
      <c r="L1242" s="84" t="b">
        <v>0</v>
      </c>
    </row>
    <row r="1243" spans="1:12" ht="15">
      <c r="A1243" s="84" t="s">
        <v>2250</v>
      </c>
      <c r="B1243" s="84" t="s">
        <v>2257</v>
      </c>
      <c r="C1243" s="84">
        <v>10</v>
      </c>
      <c r="D1243" s="123">
        <v>0.010312190999400998</v>
      </c>
      <c r="E1243" s="123">
        <v>1.3307518772836697</v>
      </c>
      <c r="F1243" s="84" t="s">
        <v>2166</v>
      </c>
      <c r="G1243" s="84" t="b">
        <v>0</v>
      </c>
      <c r="H1243" s="84" t="b">
        <v>0</v>
      </c>
      <c r="I1243" s="84" t="b">
        <v>0</v>
      </c>
      <c r="J1243" s="84" t="b">
        <v>0</v>
      </c>
      <c r="K1243" s="84" t="b">
        <v>0</v>
      </c>
      <c r="L1243" s="84" t="b">
        <v>0</v>
      </c>
    </row>
    <row r="1244" spans="1:12" ht="15">
      <c r="A1244" s="84" t="s">
        <v>2561</v>
      </c>
      <c r="B1244" s="84" t="s">
        <v>2262</v>
      </c>
      <c r="C1244" s="84">
        <v>9</v>
      </c>
      <c r="D1244" s="123">
        <v>0.01002837192676775</v>
      </c>
      <c r="E1244" s="123">
        <v>1.5190775927563627</v>
      </c>
      <c r="F1244" s="84" t="s">
        <v>2166</v>
      </c>
      <c r="G1244" s="84" t="b">
        <v>0</v>
      </c>
      <c r="H1244" s="84" t="b">
        <v>0</v>
      </c>
      <c r="I1244" s="84" t="b">
        <v>0</v>
      </c>
      <c r="J1244" s="84" t="b">
        <v>0</v>
      </c>
      <c r="K1244" s="84" t="b">
        <v>0</v>
      </c>
      <c r="L1244" s="84" t="b">
        <v>0</v>
      </c>
    </row>
    <row r="1245" spans="1:12" ht="15">
      <c r="A1245" s="84" t="s">
        <v>2262</v>
      </c>
      <c r="B1245" s="84" t="s">
        <v>2252</v>
      </c>
      <c r="C1245" s="84">
        <v>9</v>
      </c>
      <c r="D1245" s="123">
        <v>0.01002837192676775</v>
      </c>
      <c r="E1245" s="123">
        <v>1.2180475970923814</v>
      </c>
      <c r="F1245" s="84" t="s">
        <v>2166</v>
      </c>
      <c r="G1245" s="84" t="b">
        <v>0</v>
      </c>
      <c r="H1245" s="84" t="b">
        <v>0</v>
      </c>
      <c r="I1245" s="84" t="b">
        <v>0</v>
      </c>
      <c r="J1245" s="84" t="b">
        <v>0</v>
      </c>
      <c r="K1245" s="84" t="b">
        <v>0</v>
      </c>
      <c r="L1245" s="84" t="b">
        <v>0</v>
      </c>
    </row>
    <row r="1246" spans="1:12" ht="15">
      <c r="A1246" s="84" t="s">
        <v>2252</v>
      </c>
      <c r="B1246" s="84" t="s">
        <v>2578</v>
      </c>
      <c r="C1246" s="84">
        <v>9</v>
      </c>
      <c r="D1246" s="123">
        <v>0.01002837192676775</v>
      </c>
      <c r="E1246" s="123">
        <v>1.5348718599395945</v>
      </c>
      <c r="F1246" s="84" t="s">
        <v>2166</v>
      </c>
      <c r="G1246" s="84" t="b">
        <v>0</v>
      </c>
      <c r="H1246" s="84" t="b">
        <v>0</v>
      </c>
      <c r="I1246" s="84" t="b">
        <v>0</v>
      </c>
      <c r="J1246" s="84" t="b">
        <v>0</v>
      </c>
      <c r="K1246" s="84" t="b">
        <v>0</v>
      </c>
      <c r="L1246" s="84" t="b">
        <v>0</v>
      </c>
    </row>
    <row r="1247" spans="1:12" ht="15">
      <c r="A1247" s="84" t="s">
        <v>2578</v>
      </c>
      <c r="B1247" s="84" t="s">
        <v>2567</v>
      </c>
      <c r="C1247" s="84">
        <v>9</v>
      </c>
      <c r="D1247" s="123">
        <v>0.01002837192676775</v>
      </c>
      <c r="E1247" s="123">
        <v>1.7567206095559509</v>
      </c>
      <c r="F1247" s="84" t="s">
        <v>2166</v>
      </c>
      <c r="G1247" s="84" t="b">
        <v>0</v>
      </c>
      <c r="H1247" s="84" t="b">
        <v>0</v>
      </c>
      <c r="I1247" s="84" t="b">
        <v>0</v>
      </c>
      <c r="J1247" s="84" t="b">
        <v>0</v>
      </c>
      <c r="K1247" s="84" t="b">
        <v>0</v>
      </c>
      <c r="L1247" s="84" t="b">
        <v>0</v>
      </c>
    </row>
    <row r="1248" spans="1:12" ht="15">
      <c r="A1248" s="84" t="s">
        <v>2567</v>
      </c>
      <c r="B1248" s="84" t="s">
        <v>2251</v>
      </c>
      <c r="C1248" s="84">
        <v>9</v>
      </c>
      <c r="D1248" s="123">
        <v>0.01002837192676775</v>
      </c>
      <c r="E1248" s="123">
        <v>1.4099331233312946</v>
      </c>
      <c r="F1248" s="84" t="s">
        <v>2166</v>
      </c>
      <c r="G1248" s="84" t="b">
        <v>0</v>
      </c>
      <c r="H1248" s="84" t="b">
        <v>0</v>
      </c>
      <c r="I1248" s="84" t="b">
        <v>0</v>
      </c>
      <c r="J1248" s="84" t="b">
        <v>0</v>
      </c>
      <c r="K1248" s="84" t="b">
        <v>0</v>
      </c>
      <c r="L1248" s="84" t="b">
        <v>0</v>
      </c>
    </row>
    <row r="1249" spans="1:12" ht="15">
      <c r="A1249" s="84" t="s">
        <v>2251</v>
      </c>
      <c r="B1249" s="84" t="s">
        <v>2566</v>
      </c>
      <c r="C1249" s="84">
        <v>9</v>
      </c>
      <c r="D1249" s="123">
        <v>0.01002837192676775</v>
      </c>
      <c r="E1249" s="123">
        <v>1.4099331233312946</v>
      </c>
      <c r="F1249" s="84" t="s">
        <v>2166</v>
      </c>
      <c r="G1249" s="84" t="b">
        <v>0</v>
      </c>
      <c r="H1249" s="84" t="b">
        <v>0</v>
      </c>
      <c r="I1249" s="84" t="b">
        <v>0</v>
      </c>
      <c r="J1249" s="84" t="b">
        <v>0</v>
      </c>
      <c r="K1249" s="84" t="b">
        <v>0</v>
      </c>
      <c r="L1249" s="84" t="b">
        <v>0</v>
      </c>
    </row>
    <row r="1250" spans="1:12" ht="15">
      <c r="A1250" s="84" t="s">
        <v>2566</v>
      </c>
      <c r="B1250" s="84" t="s">
        <v>2250</v>
      </c>
      <c r="C1250" s="84">
        <v>9</v>
      </c>
      <c r="D1250" s="123">
        <v>0.01002837192676775</v>
      </c>
      <c r="E1250" s="123">
        <v>1.3887438242613563</v>
      </c>
      <c r="F1250" s="84" t="s">
        <v>2166</v>
      </c>
      <c r="G1250" s="84" t="b">
        <v>0</v>
      </c>
      <c r="H1250" s="84" t="b">
        <v>0</v>
      </c>
      <c r="I1250" s="84" t="b">
        <v>0</v>
      </c>
      <c r="J1250" s="84" t="b">
        <v>0</v>
      </c>
      <c r="K1250" s="84" t="b">
        <v>0</v>
      </c>
      <c r="L1250" s="84" t="b">
        <v>0</v>
      </c>
    </row>
    <row r="1251" spans="1:12" ht="15">
      <c r="A1251" s="84" t="s">
        <v>2250</v>
      </c>
      <c r="B1251" s="84" t="s">
        <v>2261</v>
      </c>
      <c r="C1251" s="84">
        <v>9</v>
      </c>
      <c r="D1251" s="123">
        <v>0.01002837192676775</v>
      </c>
      <c r="E1251" s="123">
        <v>1.1880843737149382</v>
      </c>
      <c r="F1251" s="84" t="s">
        <v>2166</v>
      </c>
      <c r="G1251" s="84" t="b">
        <v>0</v>
      </c>
      <c r="H1251" s="84" t="b">
        <v>0</v>
      </c>
      <c r="I1251" s="84" t="b">
        <v>0</v>
      </c>
      <c r="J1251" s="84" t="b">
        <v>0</v>
      </c>
      <c r="K1251" s="84" t="b">
        <v>0</v>
      </c>
      <c r="L1251" s="84" t="b">
        <v>0</v>
      </c>
    </row>
    <row r="1252" spans="1:12" ht="15">
      <c r="A1252" s="84" t="s">
        <v>2261</v>
      </c>
      <c r="B1252" s="84" t="s">
        <v>2263</v>
      </c>
      <c r="C1252" s="84">
        <v>9</v>
      </c>
      <c r="D1252" s="123">
        <v>0.01002837192676775</v>
      </c>
      <c r="E1252" s="123">
        <v>1.3751710170720826</v>
      </c>
      <c r="F1252" s="84" t="s">
        <v>2166</v>
      </c>
      <c r="G1252" s="84" t="b">
        <v>0</v>
      </c>
      <c r="H1252" s="84" t="b">
        <v>0</v>
      </c>
      <c r="I1252" s="84" t="b">
        <v>0</v>
      </c>
      <c r="J1252" s="84" t="b">
        <v>0</v>
      </c>
      <c r="K1252" s="84" t="b">
        <v>0</v>
      </c>
      <c r="L1252" s="84" t="b">
        <v>0</v>
      </c>
    </row>
    <row r="1253" spans="1:12" ht="15">
      <c r="A1253" s="84" t="s">
        <v>2263</v>
      </c>
      <c r="B1253" s="84" t="s">
        <v>251</v>
      </c>
      <c r="C1253" s="84">
        <v>9</v>
      </c>
      <c r="D1253" s="123">
        <v>0.01002837192676775</v>
      </c>
      <c r="E1253" s="123">
        <v>1.597019766688439</v>
      </c>
      <c r="F1253" s="84" t="s">
        <v>2166</v>
      </c>
      <c r="G1253" s="84" t="b">
        <v>0</v>
      </c>
      <c r="H1253" s="84" t="b">
        <v>0</v>
      </c>
      <c r="I1253" s="84" t="b">
        <v>0</v>
      </c>
      <c r="J1253" s="84" t="b">
        <v>0</v>
      </c>
      <c r="K1253" s="84" t="b">
        <v>0</v>
      </c>
      <c r="L1253" s="84" t="b">
        <v>0</v>
      </c>
    </row>
    <row r="1254" spans="1:12" ht="15">
      <c r="A1254" s="84" t="s">
        <v>2587</v>
      </c>
      <c r="B1254" s="84" t="s">
        <v>2265</v>
      </c>
      <c r="C1254" s="84">
        <v>6</v>
      </c>
      <c r="D1254" s="123">
        <v>0.008603090457531956</v>
      </c>
      <c r="E1254" s="123">
        <v>1.6695704338370507</v>
      </c>
      <c r="F1254" s="84" t="s">
        <v>2166</v>
      </c>
      <c r="G1254" s="84" t="b">
        <v>0</v>
      </c>
      <c r="H1254" s="84" t="b">
        <v>0</v>
      </c>
      <c r="I1254" s="84" t="b">
        <v>0</v>
      </c>
      <c r="J1254" s="84" t="b">
        <v>0</v>
      </c>
      <c r="K1254" s="84" t="b">
        <v>0</v>
      </c>
      <c r="L1254" s="84" t="b">
        <v>0</v>
      </c>
    </row>
    <row r="1255" spans="1:12" ht="15">
      <c r="A1255" s="84" t="s">
        <v>2265</v>
      </c>
      <c r="B1255" s="84" t="s">
        <v>2558</v>
      </c>
      <c r="C1255" s="84">
        <v>6</v>
      </c>
      <c r="D1255" s="123">
        <v>0.008603090457531956</v>
      </c>
      <c r="E1255" s="123">
        <v>1.6026236442064374</v>
      </c>
      <c r="F1255" s="84" t="s">
        <v>2166</v>
      </c>
      <c r="G1255" s="84" t="b">
        <v>0</v>
      </c>
      <c r="H1255" s="84" t="b">
        <v>0</v>
      </c>
      <c r="I1255" s="84" t="b">
        <v>0</v>
      </c>
      <c r="J1255" s="84" t="b">
        <v>0</v>
      </c>
      <c r="K1255" s="84" t="b">
        <v>0</v>
      </c>
      <c r="L1255" s="84" t="b">
        <v>0</v>
      </c>
    </row>
    <row r="1256" spans="1:12" ht="15">
      <c r="A1256" s="84" t="s">
        <v>2558</v>
      </c>
      <c r="B1256" s="84" t="s">
        <v>2574</v>
      </c>
      <c r="C1256" s="84">
        <v>6</v>
      </c>
      <c r="D1256" s="123">
        <v>0.008603090457531956</v>
      </c>
      <c r="E1256" s="123">
        <v>1.8658650789810187</v>
      </c>
      <c r="F1256" s="84" t="s">
        <v>2166</v>
      </c>
      <c r="G1256" s="84" t="b">
        <v>0</v>
      </c>
      <c r="H1256" s="84" t="b">
        <v>0</v>
      </c>
      <c r="I1256" s="84" t="b">
        <v>0</v>
      </c>
      <c r="J1256" s="84" t="b">
        <v>0</v>
      </c>
      <c r="K1256" s="84" t="b">
        <v>0</v>
      </c>
      <c r="L1256" s="84" t="b">
        <v>0</v>
      </c>
    </row>
    <row r="1257" spans="1:12" ht="15">
      <c r="A1257" s="84" t="s">
        <v>2574</v>
      </c>
      <c r="B1257" s="84" t="s">
        <v>2255</v>
      </c>
      <c r="C1257" s="84">
        <v>6</v>
      </c>
      <c r="D1257" s="123">
        <v>0.008603090457531956</v>
      </c>
      <c r="E1257" s="123">
        <v>1.6695704338370507</v>
      </c>
      <c r="F1257" s="84" t="s">
        <v>2166</v>
      </c>
      <c r="G1257" s="84" t="b">
        <v>0</v>
      </c>
      <c r="H1257" s="84" t="b">
        <v>0</v>
      </c>
      <c r="I1257" s="84" t="b">
        <v>0</v>
      </c>
      <c r="J1257" s="84" t="b">
        <v>0</v>
      </c>
      <c r="K1257" s="84" t="b">
        <v>0</v>
      </c>
      <c r="L1257" s="84" t="b">
        <v>0</v>
      </c>
    </row>
    <row r="1258" spans="1:12" ht="15">
      <c r="A1258" s="84" t="s">
        <v>2255</v>
      </c>
      <c r="B1258" s="84" t="s">
        <v>2588</v>
      </c>
      <c r="C1258" s="84">
        <v>6</v>
      </c>
      <c r="D1258" s="123">
        <v>0.008603090457531956</v>
      </c>
      <c r="E1258" s="123">
        <v>1.6695704338370507</v>
      </c>
      <c r="F1258" s="84" t="s">
        <v>2166</v>
      </c>
      <c r="G1258" s="84" t="b">
        <v>0</v>
      </c>
      <c r="H1258" s="84" t="b">
        <v>0</v>
      </c>
      <c r="I1258" s="84" t="b">
        <v>0</v>
      </c>
      <c r="J1258" s="84" t="b">
        <v>0</v>
      </c>
      <c r="K1258" s="84" t="b">
        <v>0</v>
      </c>
      <c r="L1258" s="84" t="b">
        <v>0</v>
      </c>
    </row>
    <row r="1259" spans="1:12" ht="15">
      <c r="A1259" s="84" t="s">
        <v>2588</v>
      </c>
      <c r="B1259" s="84" t="s">
        <v>2256</v>
      </c>
      <c r="C1259" s="84">
        <v>6</v>
      </c>
      <c r="D1259" s="123">
        <v>0.008603090457531956</v>
      </c>
      <c r="E1259" s="123">
        <v>1.6695704338370507</v>
      </c>
      <c r="F1259" s="84" t="s">
        <v>2166</v>
      </c>
      <c r="G1259" s="84" t="b">
        <v>0</v>
      </c>
      <c r="H1259" s="84" t="b">
        <v>0</v>
      </c>
      <c r="I1259" s="84" t="b">
        <v>0</v>
      </c>
      <c r="J1259" s="84" t="b">
        <v>0</v>
      </c>
      <c r="K1259" s="84" t="b">
        <v>0</v>
      </c>
      <c r="L1259" s="84" t="b">
        <v>0</v>
      </c>
    </row>
    <row r="1260" spans="1:12" ht="15">
      <c r="A1260" s="84" t="s">
        <v>2256</v>
      </c>
      <c r="B1260" s="84" t="s">
        <v>2577</v>
      </c>
      <c r="C1260" s="84">
        <v>6</v>
      </c>
      <c r="D1260" s="123">
        <v>0.008603090457531956</v>
      </c>
      <c r="E1260" s="123">
        <v>1.6695704338370507</v>
      </c>
      <c r="F1260" s="84" t="s">
        <v>2166</v>
      </c>
      <c r="G1260" s="84" t="b">
        <v>0</v>
      </c>
      <c r="H1260" s="84" t="b">
        <v>0</v>
      </c>
      <c r="I1260" s="84" t="b">
        <v>0</v>
      </c>
      <c r="J1260" s="84" t="b">
        <v>0</v>
      </c>
      <c r="K1260" s="84" t="b">
        <v>0</v>
      </c>
      <c r="L1260" s="84" t="b">
        <v>0</v>
      </c>
    </row>
    <row r="1261" spans="1:12" ht="15">
      <c r="A1261" s="84" t="s">
        <v>2577</v>
      </c>
      <c r="B1261" s="84" t="s">
        <v>2221</v>
      </c>
      <c r="C1261" s="84">
        <v>6</v>
      </c>
      <c r="D1261" s="123">
        <v>0.008603090457531956</v>
      </c>
      <c r="E1261" s="123">
        <v>1.932811868611632</v>
      </c>
      <c r="F1261" s="84" t="s">
        <v>2166</v>
      </c>
      <c r="G1261" s="84" t="b">
        <v>0</v>
      </c>
      <c r="H1261" s="84" t="b">
        <v>0</v>
      </c>
      <c r="I1261" s="84" t="b">
        <v>0</v>
      </c>
      <c r="J1261" s="84" t="b">
        <v>0</v>
      </c>
      <c r="K1261" s="84" t="b">
        <v>0</v>
      </c>
      <c r="L1261" s="84" t="b">
        <v>0</v>
      </c>
    </row>
    <row r="1262" spans="1:12" ht="15">
      <c r="A1262" s="84" t="s">
        <v>259</v>
      </c>
      <c r="B1262" s="84" t="s">
        <v>2561</v>
      </c>
      <c r="C1262" s="84">
        <v>5</v>
      </c>
      <c r="D1262" s="123">
        <v>0.00788776515182374</v>
      </c>
      <c r="E1262" s="123">
        <v>1.4099331233312946</v>
      </c>
      <c r="F1262" s="84" t="s">
        <v>2166</v>
      </c>
      <c r="G1262" s="84" t="b">
        <v>0</v>
      </c>
      <c r="H1262" s="84" t="b">
        <v>0</v>
      </c>
      <c r="I1262" s="84" t="b">
        <v>0</v>
      </c>
      <c r="J1262" s="84" t="b">
        <v>0</v>
      </c>
      <c r="K1262" s="84" t="b">
        <v>0</v>
      </c>
      <c r="L1262" s="84" t="b">
        <v>0</v>
      </c>
    </row>
    <row r="1263" spans="1:12" ht="15">
      <c r="A1263" s="84" t="s">
        <v>251</v>
      </c>
      <c r="B1263" s="84" t="s">
        <v>250</v>
      </c>
      <c r="C1263" s="84">
        <v>5</v>
      </c>
      <c r="D1263" s="123">
        <v>0.00788776515182374</v>
      </c>
      <c r="E1263" s="123">
        <v>2.011993114659257</v>
      </c>
      <c r="F1263" s="84" t="s">
        <v>2166</v>
      </c>
      <c r="G1263" s="84" t="b">
        <v>0</v>
      </c>
      <c r="H1263" s="84" t="b">
        <v>0</v>
      </c>
      <c r="I1263" s="84" t="b">
        <v>0</v>
      </c>
      <c r="J1263" s="84" t="b">
        <v>0</v>
      </c>
      <c r="K1263" s="84" t="b">
        <v>0</v>
      </c>
      <c r="L1263" s="84" t="b">
        <v>0</v>
      </c>
    </row>
    <row r="1264" spans="1:12" ht="15">
      <c r="A1264" s="84" t="s">
        <v>250</v>
      </c>
      <c r="B1264" s="84" t="s">
        <v>2586</v>
      </c>
      <c r="C1264" s="84">
        <v>5</v>
      </c>
      <c r="D1264" s="123">
        <v>0.00788776515182374</v>
      </c>
      <c r="E1264" s="123">
        <v>2.011993114659257</v>
      </c>
      <c r="F1264" s="84" t="s">
        <v>2166</v>
      </c>
      <c r="G1264" s="84" t="b">
        <v>0</v>
      </c>
      <c r="H1264" s="84" t="b">
        <v>0</v>
      </c>
      <c r="I1264" s="84" t="b">
        <v>0</v>
      </c>
      <c r="J1264" s="84" t="b">
        <v>0</v>
      </c>
      <c r="K1264" s="84" t="b">
        <v>0</v>
      </c>
      <c r="L1264" s="84" t="b">
        <v>0</v>
      </c>
    </row>
    <row r="1265" spans="1:12" ht="15">
      <c r="A1265" s="84" t="s">
        <v>2586</v>
      </c>
      <c r="B1265" s="84" t="s">
        <v>2262</v>
      </c>
      <c r="C1265" s="84">
        <v>5</v>
      </c>
      <c r="D1265" s="123">
        <v>0.00788776515182374</v>
      </c>
      <c r="E1265" s="123">
        <v>1.5648350833170377</v>
      </c>
      <c r="F1265" s="84" t="s">
        <v>2166</v>
      </c>
      <c r="G1265" s="84" t="b">
        <v>0</v>
      </c>
      <c r="H1265" s="84" t="b">
        <v>0</v>
      </c>
      <c r="I1265" s="84" t="b">
        <v>0</v>
      </c>
      <c r="J1265" s="84" t="b">
        <v>0</v>
      </c>
      <c r="K1265" s="84" t="b">
        <v>0</v>
      </c>
      <c r="L1265" s="84" t="b">
        <v>0</v>
      </c>
    </row>
    <row r="1266" spans="1:12" ht="15">
      <c r="A1266" s="84" t="s">
        <v>2262</v>
      </c>
      <c r="B1266" s="84" t="s">
        <v>2601</v>
      </c>
      <c r="C1266" s="84">
        <v>5</v>
      </c>
      <c r="D1266" s="123">
        <v>0.00788776515182374</v>
      </c>
      <c r="E1266" s="123">
        <v>1.5648350833170377</v>
      </c>
      <c r="F1266" s="84" t="s">
        <v>2166</v>
      </c>
      <c r="G1266" s="84" t="b">
        <v>0</v>
      </c>
      <c r="H1266" s="84" t="b">
        <v>0</v>
      </c>
      <c r="I1266" s="84" t="b">
        <v>0</v>
      </c>
      <c r="J1266" s="84" t="b">
        <v>0</v>
      </c>
      <c r="K1266" s="84" t="b">
        <v>0</v>
      </c>
      <c r="L1266" s="84" t="b">
        <v>0</v>
      </c>
    </row>
    <row r="1267" spans="1:12" ht="15">
      <c r="A1267" s="84" t="s">
        <v>2601</v>
      </c>
      <c r="B1267" s="84" t="s">
        <v>2602</v>
      </c>
      <c r="C1267" s="84">
        <v>5</v>
      </c>
      <c r="D1267" s="123">
        <v>0.00788776515182374</v>
      </c>
      <c r="E1267" s="123">
        <v>2.011993114659257</v>
      </c>
      <c r="F1267" s="84" t="s">
        <v>2166</v>
      </c>
      <c r="G1267" s="84" t="b">
        <v>0</v>
      </c>
      <c r="H1267" s="84" t="b">
        <v>0</v>
      </c>
      <c r="I1267" s="84" t="b">
        <v>0</v>
      </c>
      <c r="J1267" s="84" t="b">
        <v>0</v>
      </c>
      <c r="K1267" s="84" t="b">
        <v>0</v>
      </c>
      <c r="L1267" s="84" t="b">
        <v>0</v>
      </c>
    </row>
    <row r="1268" spans="1:12" ht="15">
      <c r="A1268" s="84" t="s">
        <v>2602</v>
      </c>
      <c r="B1268" s="84" t="s">
        <v>2603</v>
      </c>
      <c r="C1268" s="84">
        <v>5</v>
      </c>
      <c r="D1268" s="123">
        <v>0.00788776515182374</v>
      </c>
      <c r="E1268" s="123">
        <v>2.011993114659257</v>
      </c>
      <c r="F1268" s="84" t="s">
        <v>2166</v>
      </c>
      <c r="G1268" s="84" t="b">
        <v>0</v>
      </c>
      <c r="H1268" s="84" t="b">
        <v>0</v>
      </c>
      <c r="I1268" s="84" t="b">
        <v>0</v>
      </c>
      <c r="J1268" s="84" t="b">
        <v>0</v>
      </c>
      <c r="K1268" s="84" t="b">
        <v>0</v>
      </c>
      <c r="L1268" s="84" t="b">
        <v>0</v>
      </c>
    </row>
    <row r="1269" spans="1:12" ht="15">
      <c r="A1269" s="84" t="s">
        <v>2603</v>
      </c>
      <c r="B1269" s="84" t="s">
        <v>2264</v>
      </c>
      <c r="C1269" s="84">
        <v>5</v>
      </c>
      <c r="D1269" s="123">
        <v>0.00788776515182374</v>
      </c>
      <c r="E1269" s="123">
        <v>1.631781872947651</v>
      </c>
      <c r="F1269" s="84" t="s">
        <v>2166</v>
      </c>
      <c r="G1269" s="84" t="b">
        <v>0</v>
      </c>
      <c r="H1269" s="84" t="b">
        <v>0</v>
      </c>
      <c r="I1269" s="84" t="b">
        <v>0</v>
      </c>
      <c r="J1269" s="84" t="b">
        <v>0</v>
      </c>
      <c r="K1269" s="84" t="b">
        <v>0</v>
      </c>
      <c r="L1269" s="84" t="b">
        <v>0</v>
      </c>
    </row>
    <row r="1270" spans="1:12" ht="15">
      <c r="A1270" s="84" t="s">
        <v>2264</v>
      </c>
      <c r="B1270" s="84" t="s">
        <v>2604</v>
      </c>
      <c r="C1270" s="84">
        <v>5</v>
      </c>
      <c r="D1270" s="123">
        <v>0.00788776515182374</v>
      </c>
      <c r="E1270" s="123">
        <v>1.631781872947651</v>
      </c>
      <c r="F1270" s="84" t="s">
        <v>2166</v>
      </c>
      <c r="G1270" s="84" t="b">
        <v>0</v>
      </c>
      <c r="H1270" s="84" t="b">
        <v>0</v>
      </c>
      <c r="I1270" s="84" t="b">
        <v>0</v>
      </c>
      <c r="J1270" s="84" t="b">
        <v>0</v>
      </c>
      <c r="K1270" s="84" t="b">
        <v>0</v>
      </c>
      <c r="L1270" s="84" t="b">
        <v>0</v>
      </c>
    </row>
    <row r="1271" spans="1:12" ht="15">
      <c r="A1271" s="84" t="s">
        <v>2604</v>
      </c>
      <c r="B1271" s="84" t="s">
        <v>2251</v>
      </c>
      <c r="C1271" s="84">
        <v>5</v>
      </c>
      <c r="D1271" s="123">
        <v>0.00788776515182374</v>
      </c>
      <c r="E1271" s="123">
        <v>1.4099331233312946</v>
      </c>
      <c r="F1271" s="84" t="s">
        <v>2166</v>
      </c>
      <c r="G1271" s="84" t="b">
        <v>0</v>
      </c>
      <c r="H1271" s="84" t="b">
        <v>0</v>
      </c>
      <c r="I1271" s="84" t="b">
        <v>0</v>
      </c>
      <c r="J1271" s="84" t="b">
        <v>0</v>
      </c>
      <c r="K1271" s="84" t="b">
        <v>0</v>
      </c>
      <c r="L1271" s="84" t="b">
        <v>0</v>
      </c>
    </row>
    <row r="1272" spans="1:12" ht="15">
      <c r="A1272" s="84" t="s">
        <v>2251</v>
      </c>
      <c r="B1272" s="84" t="s">
        <v>2252</v>
      </c>
      <c r="C1272" s="84">
        <v>5</v>
      </c>
      <c r="D1272" s="123">
        <v>0.00788776515182374</v>
      </c>
      <c r="E1272" s="123">
        <v>0.8078731320033322</v>
      </c>
      <c r="F1272" s="84" t="s">
        <v>2166</v>
      </c>
      <c r="G1272" s="84" t="b">
        <v>0</v>
      </c>
      <c r="H1272" s="84" t="b">
        <v>0</v>
      </c>
      <c r="I1272" s="84" t="b">
        <v>0</v>
      </c>
      <c r="J1272" s="84" t="b">
        <v>0</v>
      </c>
      <c r="K1272" s="84" t="b">
        <v>0</v>
      </c>
      <c r="L1272" s="84" t="b">
        <v>0</v>
      </c>
    </row>
    <row r="1273" spans="1:12" ht="15">
      <c r="A1273" s="84" t="s">
        <v>2221</v>
      </c>
      <c r="B1273" s="84" t="s">
        <v>2591</v>
      </c>
      <c r="C1273" s="84">
        <v>5</v>
      </c>
      <c r="D1273" s="123">
        <v>0.00788776515182374</v>
      </c>
      <c r="E1273" s="123">
        <v>1.9328118686116322</v>
      </c>
      <c r="F1273" s="84" t="s">
        <v>2166</v>
      </c>
      <c r="G1273" s="84" t="b">
        <v>0</v>
      </c>
      <c r="H1273" s="84" t="b">
        <v>0</v>
      </c>
      <c r="I1273" s="84" t="b">
        <v>0</v>
      </c>
      <c r="J1273" s="84" t="b">
        <v>0</v>
      </c>
      <c r="K1273" s="84" t="b">
        <v>0</v>
      </c>
      <c r="L1273" s="84" t="b">
        <v>0</v>
      </c>
    </row>
    <row r="1274" spans="1:12" ht="15">
      <c r="A1274" s="84" t="s">
        <v>2591</v>
      </c>
      <c r="B1274" s="84" t="s">
        <v>2582</v>
      </c>
      <c r="C1274" s="84">
        <v>5</v>
      </c>
      <c r="D1274" s="123">
        <v>0.00788776515182374</v>
      </c>
      <c r="E1274" s="123">
        <v>2.011993114659257</v>
      </c>
      <c r="F1274" s="84" t="s">
        <v>2166</v>
      </c>
      <c r="G1274" s="84" t="b">
        <v>0</v>
      </c>
      <c r="H1274" s="84" t="b">
        <v>0</v>
      </c>
      <c r="I1274" s="84" t="b">
        <v>0</v>
      </c>
      <c r="J1274" s="84" t="b">
        <v>0</v>
      </c>
      <c r="K1274" s="84" t="b">
        <v>0</v>
      </c>
      <c r="L1274" s="84" t="b">
        <v>0</v>
      </c>
    </row>
    <row r="1275" spans="1:12" ht="15">
      <c r="A1275" s="84" t="s">
        <v>2582</v>
      </c>
      <c r="B1275" s="84" t="s">
        <v>2251</v>
      </c>
      <c r="C1275" s="84">
        <v>5</v>
      </c>
      <c r="D1275" s="123">
        <v>0.00788776515182374</v>
      </c>
      <c r="E1275" s="123">
        <v>1.4099331233312946</v>
      </c>
      <c r="F1275" s="84" t="s">
        <v>2166</v>
      </c>
      <c r="G1275" s="84" t="b">
        <v>0</v>
      </c>
      <c r="H1275" s="84" t="b">
        <v>0</v>
      </c>
      <c r="I1275" s="84" t="b">
        <v>0</v>
      </c>
      <c r="J1275" s="84" t="b">
        <v>0</v>
      </c>
      <c r="K1275" s="84" t="b">
        <v>0</v>
      </c>
      <c r="L1275" s="84" t="b">
        <v>0</v>
      </c>
    </row>
    <row r="1276" spans="1:12" ht="15">
      <c r="A1276" s="84" t="s">
        <v>2251</v>
      </c>
      <c r="B1276" s="84" t="s">
        <v>2569</v>
      </c>
      <c r="C1276" s="84">
        <v>5</v>
      </c>
      <c r="D1276" s="123">
        <v>0.00788776515182374</v>
      </c>
      <c r="E1276" s="123">
        <v>1.4099331233312946</v>
      </c>
      <c r="F1276" s="84" t="s">
        <v>2166</v>
      </c>
      <c r="G1276" s="84" t="b">
        <v>0</v>
      </c>
      <c r="H1276" s="84" t="b">
        <v>0</v>
      </c>
      <c r="I1276" s="84" t="b">
        <v>0</v>
      </c>
      <c r="J1276" s="84" t="b">
        <v>0</v>
      </c>
      <c r="K1276" s="84" t="b">
        <v>0</v>
      </c>
      <c r="L1276" s="84" t="b">
        <v>0</v>
      </c>
    </row>
    <row r="1277" spans="1:12" ht="15">
      <c r="A1277" s="84" t="s">
        <v>2569</v>
      </c>
      <c r="B1277" s="84" t="s">
        <v>2576</v>
      </c>
      <c r="C1277" s="84">
        <v>5</v>
      </c>
      <c r="D1277" s="123">
        <v>0.00788776515182374</v>
      </c>
      <c r="E1277" s="123">
        <v>2.011993114659257</v>
      </c>
      <c r="F1277" s="84" t="s">
        <v>2166</v>
      </c>
      <c r="G1277" s="84" t="b">
        <v>0</v>
      </c>
      <c r="H1277" s="84" t="b">
        <v>0</v>
      </c>
      <c r="I1277" s="84" t="b">
        <v>0</v>
      </c>
      <c r="J1277" s="84" t="b">
        <v>0</v>
      </c>
      <c r="K1277" s="84" t="b">
        <v>0</v>
      </c>
      <c r="L1277" s="84" t="b">
        <v>0</v>
      </c>
    </row>
    <row r="1278" spans="1:12" ht="15">
      <c r="A1278" s="84" t="s">
        <v>2576</v>
      </c>
      <c r="B1278" s="84" t="s">
        <v>2265</v>
      </c>
      <c r="C1278" s="84">
        <v>5</v>
      </c>
      <c r="D1278" s="123">
        <v>0.00788776515182374</v>
      </c>
      <c r="E1278" s="123">
        <v>1.6695704338370507</v>
      </c>
      <c r="F1278" s="84" t="s">
        <v>2166</v>
      </c>
      <c r="G1278" s="84" t="b">
        <v>0</v>
      </c>
      <c r="H1278" s="84" t="b">
        <v>0</v>
      </c>
      <c r="I1278" s="84" t="b">
        <v>0</v>
      </c>
      <c r="J1278" s="84" t="b">
        <v>0</v>
      </c>
      <c r="K1278" s="84" t="b">
        <v>0</v>
      </c>
      <c r="L1278" s="84" t="b">
        <v>0</v>
      </c>
    </row>
    <row r="1279" spans="1:12" ht="15">
      <c r="A1279" s="84" t="s">
        <v>2265</v>
      </c>
      <c r="B1279" s="84" t="s">
        <v>2250</v>
      </c>
      <c r="C1279" s="84">
        <v>5</v>
      </c>
      <c r="D1279" s="123">
        <v>0.00788776515182374</v>
      </c>
      <c r="E1279" s="123">
        <v>1.0463211434391502</v>
      </c>
      <c r="F1279" s="84" t="s">
        <v>2166</v>
      </c>
      <c r="G1279" s="84" t="b">
        <v>0</v>
      </c>
      <c r="H1279" s="84" t="b">
        <v>0</v>
      </c>
      <c r="I1279" s="84" t="b">
        <v>0</v>
      </c>
      <c r="J1279" s="84" t="b">
        <v>0</v>
      </c>
      <c r="K1279" s="84" t="b">
        <v>0</v>
      </c>
      <c r="L1279" s="84" t="b">
        <v>0</v>
      </c>
    </row>
    <row r="1280" spans="1:12" ht="15">
      <c r="A1280" s="84" t="s">
        <v>2257</v>
      </c>
      <c r="B1280" s="84" t="s">
        <v>2592</v>
      </c>
      <c r="C1280" s="84">
        <v>5</v>
      </c>
      <c r="D1280" s="123">
        <v>0.00788776515182374</v>
      </c>
      <c r="E1280" s="123">
        <v>1.631781872947651</v>
      </c>
      <c r="F1280" s="84" t="s">
        <v>2166</v>
      </c>
      <c r="G1280" s="84" t="b">
        <v>0</v>
      </c>
      <c r="H1280" s="84" t="b">
        <v>0</v>
      </c>
      <c r="I1280" s="84" t="b">
        <v>0</v>
      </c>
      <c r="J1280" s="84" t="b">
        <v>0</v>
      </c>
      <c r="K1280" s="84" t="b">
        <v>0</v>
      </c>
      <c r="L1280" s="84" t="b">
        <v>0</v>
      </c>
    </row>
    <row r="1281" spans="1:12" ht="15">
      <c r="A1281" s="84" t="s">
        <v>2557</v>
      </c>
      <c r="B1281" s="84" t="s">
        <v>2560</v>
      </c>
      <c r="C1281" s="84">
        <v>5</v>
      </c>
      <c r="D1281" s="123">
        <v>0.00788776515182374</v>
      </c>
      <c r="E1281" s="123">
        <v>2.011993114659257</v>
      </c>
      <c r="F1281" s="84" t="s">
        <v>2166</v>
      </c>
      <c r="G1281" s="84" t="b">
        <v>0</v>
      </c>
      <c r="H1281" s="84" t="b">
        <v>0</v>
      </c>
      <c r="I1281" s="84" t="b">
        <v>0</v>
      </c>
      <c r="J1281" s="84" t="b">
        <v>0</v>
      </c>
      <c r="K1281" s="84" t="b">
        <v>0</v>
      </c>
      <c r="L1281" s="84" t="b">
        <v>0</v>
      </c>
    </row>
    <row r="1282" spans="1:12" ht="15">
      <c r="A1282" s="84" t="s">
        <v>2560</v>
      </c>
      <c r="B1282" s="84" t="s">
        <v>2570</v>
      </c>
      <c r="C1282" s="84">
        <v>5</v>
      </c>
      <c r="D1282" s="123">
        <v>0.00788776515182374</v>
      </c>
      <c r="E1282" s="123">
        <v>2.011993114659257</v>
      </c>
      <c r="F1282" s="84" t="s">
        <v>2166</v>
      </c>
      <c r="G1282" s="84" t="b">
        <v>0</v>
      </c>
      <c r="H1282" s="84" t="b">
        <v>0</v>
      </c>
      <c r="I1282" s="84" t="b">
        <v>0</v>
      </c>
      <c r="J1282" s="84" t="b">
        <v>0</v>
      </c>
      <c r="K1282" s="84" t="b">
        <v>0</v>
      </c>
      <c r="L1282" s="84" t="b">
        <v>0</v>
      </c>
    </row>
    <row r="1283" spans="1:12" ht="15">
      <c r="A1283" s="84" t="s">
        <v>2570</v>
      </c>
      <c r="B1283" s="84" t="s">
        <v>2252</v>
      </c>
      <c r="C1283" s="84">
        <v>5</v>
      </c>
      <c r="D1283" s="123">
        <v>0.00788776515182374</v>
      </c>
      <c r="E1283" s="123">
        <v>1.4099331233312946</v>
      </c>
      <c r="F1283" s="84" t="s">
        <v>2166</v>
      </c>
      <c r="G1283" s="84" t="b">
        <v>0</v>
      </c>
      <c r="H1283" s="84" t="b">
        <v>0</v>
      </c>
      <c r="I1283" s="84" t="b">
        <v>0</v>
      </c>
      <c r="J1283" s="84" t="b">
        <v>0</v>
      </c>
      <c r="K1283" s="84" t="b">
        <v>0</v>
      </c>
      <c r="L1283" s="84" t="b">
        <v>0</v>
      </c>
    </row>
    <row r="1284" spans="1:12" ht="15">
      <c r="A1284" s="84" t="s">
        <v>2252</v>
      </c>
      <c r="B1284" s="84" t="s">
        <v>2563</v>
      </c>
      <c r="C1284" s="84">
        <v>5</v>
      </c>
      <c r="D1284" s="123">
        <v>0.00788776515182374</v>
      </c>
      <c r="E1284" s="123">
        <v>1.5348718599395945</v>
      </c>
      <c r="F1284" s="84" t="s">
        <v>2166</v>
      </c>
      <c r="G1284" s="84" t="b">
        <v>0</v>
      </c>
      <c r="H1284" s="84" t="b">
        <v>0</v>
      </c>
      <c r="I1284" s="84" t="b">
        <v>0</v>
      </c>
      <c r="J1284" s="84" t="b">
        <v>0</v>
      </c>
      <c r="K1284" s="84" t="b">
        <v>0</v>
      </c>
      <c r="L1284" s="84" t="b">
        <v>0</v>
      </c>
    </row>
    <row r="1285" spans="1:12" ht="15">
      <c r="A1285" s="84" t="s">
        <v>2563</v>
      </c>
      <c r="B1285" s="84" t="s">
        <v>2256</v>
      </c>
      <c r="C1285" s="84">
        <v>5</v>
      </c>
      <c r="D1285" s="123">
        <v>0.00788776515182374</v>
      </c>
      <c r="E1285" s="123">
        <v>1.6695704338370507</v>
      </c>
      <c r="F1285" s="84" t="s">
        <v>2166</v>
      </c>
      <c r="G1285" s="84" t="b">
        <v>0</v>
      </c>
      <c r="H1285" s="84" t="b">
        <v>0</v>
      </c>
      <c r="I1285" s="84" t="b">
        <v>0</v>
      </c>
      <c r="J1285" s="84" t="b">
        <v>0</v>
      </c>
      <c r="K1285" s="84" t="b">
        <v>0</v>
      </c>
      <c r="L1285" s="84" t="b">
        <v>0</v>
      </c>
    </row>
    <row r="1286" spans="1:12" ht="15">
      <c r="A1286" s="84" t="s">
        <v>2256</v>
      </c>
      <c r="B1286" s="84" t="s">
        <v>2255</v>
      </c>
      <c r="C1286" s="84">
        <v>5</v>
      </c>
      <c r="D1286" s="123">
        <v>0.00788776515182374</v>
      </c>
      <c r="E1286" s="123">
        <v>1.3271477530148443</v>
      </c>
      <c r="F1286" s="84" t="s">
        <v>2166</v>
      </c>
      <c r="G1286" s="84" t="b">
        <v>0</v>
      </c>
      <c r="H1286" s="84" t="b">
        <v>0</v>
      </c>
      <c r="I1286" s="84" t="b">
        <v>0</v>
      </c>
      <c r="J1286" s="84" t="b">
        <v>0</v>
      </c>
      <c r="K1286" s="84" t="b">
        <v>0</v>
      </c>
      <c r="L1286" s="84" t="b">
        <v>0</v>
      </c>
    </row>
    <row r="1287" spans="1:12" ht="15">
      <c r="A1287" s="84" t="s">
        <v>2255</v>
      </c>
      <c r="B1287" s="84" t="s">
        <v>2579</v>
      </c>
      <c r="C1287" s="84">
        <v>5</v>
      </c>
      <c r="D1287" s="123">
        <v>0.00788776515182374</v>
      </c>
      <c r="E1287" s="123">
        <v>1.6695704338370507</v>
      </c>
      <c r="F1287" s="84" t="s">
        <v>2166</v>
      </c>
      <c r="G1287" s="84" t="b">
        <v>0</v>
      </c>
      <c r="H1287" s="84" t="b">
        <v>0</v>
      </c>
      <c r="I1287" s="84" t="b">
        <v>0</v>
      </c>
      <c r="J1287" s="84" t="b">
        <v>0</v>
      </c>
      <c r="K1287" s="84" t="b">
        <v>0</v>
      </c>
      <c r="L1287" s="84" t="b">
        <v>0</v>
      </c>
    </row>
    <row r="1288" spans="1:12" ht="15">
      <c r="A1288" s="84" t="s">
        <v>2579</v>
      </c>
      <c r="B1288" s="84" t="s">
        <v>2261</v>
      </c>
      <c r="C1288" s="84">
        <v>5</v>
      </c>
      <c r="D1288" s="123">
        <v>0.00788776515182374</v>
      </c>
      <c r="E1288" s="123">
        <v>1.5348718599395945</v>
      </c>
      <c r="F1288" s="84" t="s">
        <v>2166</v>
      </c>
      <c r="G1288" s="84" t="b">
        <v>0</v>
      </c>
      <c r="H1288" s="84" t="b">
        <v>0</v>
      </c>
      <c r="I1288" s="84" t="b">
        <v>0</v>
      </c>
      <c r="J1288" s="84" t="b">
        <v>0</v>
      </c>
      <c r="K1288" s="84" t="b">
        <v>0</v>
      </c>
      <c r="L1288" s="84" t="b">
        <v>0</v>
      </c>
    </row>
    <row r="1289" spans="1:12" ht="15">
      <c r="A1289" s="84" t="s">
        <v>2261</v>
      </c>
      <c r="B1289" s="84" t="s">
        <v>2264</v>
      </c>
      <c r="C1289" s="84">
        <v>5</v>
      </c>
      <c r="D1289" s="123">
        <v>0.00788776515182374</v>
      </c>
      <c r="E1289" s="123">
        <v>1.1546606182279884</v>
      </c>
      <c r="F1289" s="84" t="s">
        <v>2166</v>
      </c>
      <c r="G1289" s="84" t="b">
        <v>0</v>
      </c>
      <c r="H1289" s="84" t="b">
        <v>0</v>
      </c>
      <c r="I1289" s="84" t="b">
        <v>0</v>
      </c>
      <c r="J1289" s="84" t="b">
        <v>0</v>
      </c>
      <c r="K1289" s="84" t="b">
        <v>0</v>
      </c>
      <c r="L1289" s="84" t="b">
        <v>0</v>
      </c>
    </row>
    <row r="1290" spans="1:12" ht="15">
      <c r="A1290" s="84" t="s">
        <v>2264</v>
      </c>
      <c r="B1290" s="84" t="s">
        <v>2580</v>
      </c>
      <c r="C1290" s="84">
        <v>5</v>
      </c>
      <c r="D1290" s="123">
        <v>0.00788776515182374</v>
      </c>
      <c r="E1290" s="123">
        <v>1.631781872947651</v>
      </c>
      <c r="F1290" s="84" t="s">
        <v>2166</v>
      </c>
      <c r="G1290" s="84" t="b">
        <v>0</v>
      </c>
      <c r="H1290" s="84" t="b">
        <v>0</v>
      </c>
      <c r="I1290" s="84" t="b">
        <v>0</v>
      </c>
      <c r="J1290" s="84" t="b">
        <v>0</v>
      </c>
      <c r="K1290" s="84" t="b">
        <v>0</v>
      </c>
      <c r="L1290" s="84" t="b">
        <v>0</v>
      </c>
    </row>
    <row r="1291" spans="1:12" ht="15">
      <c r="A1291" s="84" t="s">
        <v>2580</v>
      </c>
      <c r="B1291" s="84" t="s">
        <v>2568</v>
      </c>
      <c r="C1291" s="84">
        <v>5</v>
      </c>
      <c r="D1291" s="123">
        <v>0.00788776515182374</v>
      </c>
      <c r="E1291" s="123">
        <v>1.9328118686116322</v>
      </c>
      <c r="F1291" s="84" t="s">
        <v>2166</v>
      </c>
      <c r="G1291" s="84" t="b">
        <v>0</v>
      </c>
      <c r="H1291" s="84" t="b">
        <v>0</v>
      </c>
      <c r="I1291" s="84" t="b">
        <v>0</v>
      </c>
      <c r="J1291" s="84" t="b">
        <v>0</v>
      </c>
      <c r="K1291" s="84" t="b">
        <v>0</v>
      </c>
      <c r="L1291" s="84" t="b">
        <v>0</v>
      </c>
    </row>
    <row r="1292" spans="1:12" ht="15">
      <c r="A1292" s="84" t="s">
        <v>2568</v>
      </c>
      <c r="B1292" s="84" t="s">
        <v>2610</v>
      </c>
      <c r="C1292" s="84">
        <v>5</v>
      </c>
      <c r="D1292" s="123">
        <v>0.00788776515182374</v>
      </c>
      <c r="E1292" s="123">
        <v>1.9328118686116322</v>
      </c>
      <c r="F1292" s="84" t="s">
        <v>2166</v>
      </c>
      <c r="G1292" s="84" t="b">
        <v>0</v>
      </c>
      <c r="H1292" s="84" t="b">
        <v>0</v>
      </c>
      <c r="I1292" s="84" t="b">
        <v>0</v>
      </c>
      <c r="J1292" s="84" t="b">
        <v>0</v>
      </c>
      <c r="K1292" s="84" t="b">
        <v>0</v>
      </c>
      <c r="L1292" s="84" t="b">
        <v>0</v>
      </c>
    </row>
    <row r="1293" spans="1:12" ht="15">
      <c r="A1293" s="84" t="s">
        <v>2610</v>
      </c>
      <c r="B1293" s="84" t="s">
        <v>2611</v>
      </c>
      <c r="C1293" s="84">
        <v>5</v>
      </c>
      <c r="D1293" s="123">
        <v>0.00788776515182374</v>
      </c>
      <c r="E1293" s="123">
        <v>2.011993114659257</v>
      </c>
      <c r="F1293" s="84" t="s">
        <v>2166</v>
      </c>
      <c r="G1293" s="84" t="b">
        <v>0</v>
      </c>
      <c r="H1293" s="84" t="b">
        <v>0</v>
      </c>
      <c r="I1293" s="84" t="b">
        <v>0</v>
      </c>
      <c r="J1293" s="84" t="b">
        <v>0</v>
      </c>
      <c r="K1293" s="84" t="b">
        <v>0</v>
      </c>
      <c r="L1293" s="84" t="b">
        <v>0</v>
      </c>
    </row>
    <row r="1294" spans="1:12" ht="15">
      <c r="A1294" s="84" t="s">
        <v>2611</v>
      </c>
      <c r="B1294" s="84" t="s">
        <v>2250</v>
      </c>
      <c r="C1294" s="84">
        <v>5</v>
      </c>
      <c r="D1294" s="123">
        <v>0.00788776515182374</v>
      </c>
      <c r="E1294" s="123">
        <v>1.3887438242613566</v>
      </c>
      <c r="F1294" s="84" t="s">
        <v>2166</v>
      </c>
      <c r="G1294" s="84" t="b">
        <v>0</v>
      </c>
      <c r="H1294" s="84" t="b">
        <v>0</v>
      </c>
      <c r="I1294" s="84" t="b">
        <v>0</v>
      </c>
      <c r="J1294" s="84" t="b">
        <v>0</v>
      </c>
      <c r="K1294" s="84" t="b">
        <v>0</v>
      </c>
      <c r="L1294" s="84" t="b">
        <v>0</v>
      </c>
    </row>
    <row r="1295" spans="1:12" ht="15">
      <c r="A1295" s="84" t="s">
        <v>2257</v>
      </c>
      <c r="B1295" s="84" t="s">
        <v>2612</v>
      </c>
      <c r="C1295" s="84">
        <v>5</v>
      </c>
      <c r="D1295" s="123">
        <v>0.00788776515182374</v>
      </c>
      <c r="E1295" s="123">
        <v>1.631781872947651</v>
      </c>
      <c r="F1295" s="84" t="s">
        <v>2166</v>
      </c>
      <c r="G1295" s="84" t="b">
        <v>0</v>
      </c>
      <c r="H1295" s="84" t="b">
        <v>0</v>
      </c>
      <c r="I1295" s="84" t="b">
        <v>0</v>
      </c>
      <c r="J1295" s="84" t="b">
        <v>0</v>
      </c>
      <c r="K1295" s="84" t="b">
        <v>0</v>
      </c>
      <c r="L1295" s="84" t="b">
        <v>0</v>
      </c>
    </row>
    <row r="1296" spans="1:12" ht="15">
      <c r="A1296" s="84" t="s">
        <v>259</v>
      </c>
      <c r="B1296" s="84" t="s">
        <v>2292</v>
      </c>
      <c r="C1296" s="84">
        <v>4</v>
      </c>
      <c r="D1296" s="123">
        <v>0.007013733087034719</v>
      </c>
      <c r="E1296" s="123">
        <v>1.4099331233312944</v>
      </c>
      <c r="F1296" s="84" t="s">
        <v>2166</v>
      </c>
      <c r="G1296" s="84" t="b">
        <v>0</v>
      </c>
      <c r="H1296" s="84" t="b">
        <v>0</v>
      </c>
      <c r="I1296" s="84" t="b">
        <v>0</v>
      </c>
      <c r="J1296" s="84" t="b">
        <v>0</v>
      </c>
      <c r="K1296" s="84" t="b">
        <v>0</v>
      </c>
      <c r="L1296" s="84" t="b">
        <v>0</v>
      </c>
    </row>
    <row r="1297" spans="1:12" ht="15">
      <c r="A1297" s="84" t="s">
        <v>2292</v>
      </c>
      <c r="B1297" s="84" t="s">
        <v>2590</v>
      </c>
      <c r="C1297" s="84">
        <v>4</v>
      </c>
      <c r="D1297" s="123">
        <v>0.007013733087034719</v>
      </c>
      <c r="E1297" s="123">
        <v>2.1089031276673134</v>
      </c>
      <c r="F1297" s="84" t="s">
        <v>2166</v>
      </c>
      <c r="G1297" s="84" t="b">
        <v>0</v>
      </c>
      <c r="H1297" s="84" t="b">
        <v>0</v>
      </c>
      <c r="I1297" s="84" t="b">
        <v>0</v>
      </c>
      <c r="J1297" s="84" t="b">
        <v>0</v>
      </c>
      <c r="K1297" s="84" t="b">
        <v>0</v>
      </c>
      <c r="L1297" s="84" t="b">
        <v>0</v>
      </c>
    </row>
    <row r="1298" spans="1:12" ht="15">
      <c r="A1298" s="84" t="s">
        <v>2590</v>
      </c>
      <c r="B1298" s="84" t="s">
        <v>2654</v>
      </c>
      <c r="C1298" s="84">
        <v>4</v>
      </c>
      <c r="D1298" s="123">
        <v>0.007013733087034719</v>
      </c>
      <c r="E1298" s="123">
        <v>2.1089031276673134</v>
      </c>
      <c r="F1298" s="84" t="s">
        <v>2166</v>
      </c>
      <c r="G1298" s="84" t="b">
        <v>0</v>
      </c>
      <c r="H1298" s="84" t="b">
        <v>0</v>
      </c>
      <c r="I1298" s="84" t="b">
        <v>0</v>
      </c>
      <c r="J1298" s="84" t="b">
        <v>0</v>
      </c>
      <c r="K1298" s="84" t="b">
        <v>0</v>
      </c>
      <c r="L1298" s="84" t="b">
        <v>0</v>
      </c>
    </row>
    <row r="1299" spans="1:12" ht="15">
      <c r="A1299" s="84" t="s">
        <v>2654</v>
      </c>
      <c r="B1299" s="84" t="s">
        <v>2565</v>
      </c>
      <c r="C1299" s="84">
        <v>4</v>
      </c>
      <c r="D1299" s="123">
        <v>0.007013733087034719</v>
      </c>
      <c r="E1299" s="123">
        <v>2.0119931146592567</v>
      </c>
      <c r="F1299" s="84" t="s">
        <v>2166</v>
      </c>
      <c r="G1299" s="84" t="b">
        <v>0</v>
      </c>
      <c r="H1299" s="84" t="b">
        <v>0</v>
      </c>
      <c r="I1299" s="84" t="b">
        <v>0</v>
      </c>
      <c r="J1299" s="84" t="b">
        <v>0</v>
      </c>
      <c r="K1299" s="84" t="b">
        <v>0</v>
      </c>
      <c r="L1299" s="84" t="b">
        <v>0</v>
      </c>
    </row>
    <row r="1300" spans="1:12" ht="15">
      <c r="A1300" s="84" t="s">
        <v>2565</v>
      </c>
      <c r="B1300" s="84" t="s">
        <v>2625</v>
      </c>
      <c r="C1300" s="84">
        <v>4</v>
      </c>
      <c r="D1300" s="123">
        <v>0.007013733087034719</v>
      </c>
      <c r="E1300" s="123">
        <v>2.0119931146592567</v>
      </c>
      <c r="F1300" s="84" t="s">
        <v>2166</v>
      </c>
      <c r="G1300" s="84" t="b">
        <v>0</v>
      </c>
      <c r="H1300" s="84" t="b">
        <v>0</v>
      </c>
      <c r="I1300" s="84" t="b">
        <v>0</v>
      </c>
      <c r="J1300" s="84" t="b">
        <v>1</v>
      </c>
      <c r="K1300" s="84" t="b">
        <v>0</v>
      </c>
      <c r="L1300" s="84" t="b">
        <v>0</v>
      </c>
    </row>
    <row r="1301" spans="1:12" ht="15">
      <c r="A1301" s="84" t="s">
        <v>2625</v>
      </c>
      <c r="B1301" s="84" t="s">
        <v>2655</v>
      </c>
      <c r="C1301" s="84">
        <v>4</v>
      </c>
      <c r="D1301" s="123">
        <v>0.007013733087034719</v>
      </c>
      <c r="E1301" s="123">
        <v>2.1089031276673134</v>
      </c>
      <c r="F1301" s="84" t="s">
        <v>2166</v>
      </c>
      <c r="G1301" s="84" t="b">
        <v>1</v>
      </c>
      <c r="H1301" s="84" t="b">
        <v>0</v>
      </c>
      <c r="I1301" s="84" t="b">
        <v>0</v>
      </c>
      <c r="J1301" s="84" t="b">
        <v>0</v>
      </c>
      <c r="K1301" s="84" t="b">
        <v>0</v>
      </c>
      <c r="L1301" s="84" t="b">
        <v>0</v>
      </c>
    </row>
    <row r="1302" spans="1:12" ht="15">
      <c r="A1302" s="84" t="s">
        <v>2655</v>
      </c>
      <c r="B1302" s="84" t="s">
        <v>2263</v>
      </c>
      <c r="C1302" s="84">
        <v>4</v>
      </c>
      <c r="D1302" s="123">
        <v>0.007013733087034719</v>
      </c>
      <c r="E1302" s="123">
        <v>1.597019766688439</v>
      </c>
      <c r="F1302" s="84" t="s">
        <v>2166</v>
      </c>
      <c r="G1302" s="84" t="b">
        <v>0</v>
      </c>
      <c r="H1302" s="84" t="b">
        <v>0</v>
      </c>
      <c r="I1302" s="84" t="b">
        <v>0</v>
      </c>
      <c r="J1302" s="84" t="b">
        <v>0</v>
      </c>
      <c r="K1302" s="84" t="b">
        <v>0</v>
      </c>
      <c r="L1302" s="84" t="b">
        <v>0</v>
      </c>
    </row>
    <row r="1303" spans="1:12" ht="15">
      <c r="A1303" s="84" t="s">
        <v>2263</v>
      </c>
      <c r="B1303" s="84" t="s">
        <v>268</v>
      </c>
      <c r="C1303" s="84">
        <v>4</v>
      </c>
      <c r="D1303" s="123">
        <v>0.007013733087034719</v>
      </c>
      <c r="E1303" s="123">
        <v>1.597019766688439</v>
      </c>
      <c r="F1303" s="84" t="s">
        <v>2166</v>
      </c>
      <c r="G1303" s="84" t="b">
        <v>0</v>
      </c>
      <c r="H1303" s="84" t="b">
        <v>0</v>
      </c>
      <c r="I1303" s="84" t="b">
        <v>0</v>
      </c>
      <c r="J1303" s="84" t="b">
        <v>0</v>
      </c>
      <c r="K1303" s="84" t="b">
        <v>0</v>
      </c>
      <c r="L1303" s="84" t="b">
        <v>0</v>
      </c>
    </row>
    <row r="1304" spans="1:12" ht="15">
      <c r="A1304" s="84" t="s">
        <v>268</v>
      </c>
      <c r="B1304" s="84" t="s">
        <v>2656</v>
      </c>
      <c r="C1304" s="84">
        <v>4</v>
      </c>
      <c r="D1304" s="123">
        <v>0.007013733087034719</v>
      </c>
      <c r="E1304" s="123">
        <v>2.1089031276673134</v>
      </c>
      <c r="F1304" s="84" t="s">
        <v>2166</v>
      </c>
      <c r="G1304" s="84" t="b">
        <v>0</v>
      </c>
      <c r="H1304" s="84" t="b">
        <v>0</v>
      </c>
      <c r="I1304" s="84" t="b">
        <v>0</v>
      </c>
      <c r="J1304" s="84" t="b">
        <v>0</v>
      </c>
      <c r="K1304" s="84" t="b">
        <v>0</v>
      </c>
      <c r="L1304" s="84" t="b">
        <v>0</v>
      </c>
    </row>
    <row r="1305" spans="1:12" ht="15">
      <c r="A1305" s="84" t="s">
        <v>2656</v>
      </c>
      <c r="B1305" s="84" t="s">
        <v>267</v>
      </c>
      <c r="C1305" s="84">
        <v>4</v>
      </c>
      <c r="D1305" s="123">
        <v>0.007013733087034719</v>
      </c>
      <c r="E1305" s="123">
        <v>2.1089031276673134</v>
      </c>
      <c r="F1305" s="84" t="s">
        <v>2166</v>
      </c>
      <c r="G1305" s="84" t="b">
        <v>0</v>
      </c>
      <c r="H1305" s="84" t="b">
        <v>0</v>
      </c>
      <c r="I1305" s="84" t="b">
        <v>0</v>
      </c>
      <c r="J1305" s="84" t="b">
        <v>0</v>
      </c>
      <c r="K1305" s="84" t="b">
        <v>0</v>
      </c>
      <c r="L1305" s="84" t="b">
        <v>0</v>
      </c>
    </row>
    <row r="1306" spans="1:12" ht="15">
      <c r="A1306" s="84" t="s">
        <v>267</v>
      </c>
      <c r="B1306" s="84" t="s">
        <v>266</v>
      </c>
      <c r="C1306" s="84">
        <v>4</v>
      </c>
      <c r="D1306" s="123">
        <v>0.007013733087034719</v>
      </c>
      <c r="E1306" s="123">
        <v>2.1089031276673134</v>
      </c>
      <c r="F1306" s="84" t="s">
        <v>2166</v>
      </c>
      <c r="G1306" s="84" t="b">
        <v>0</v>
      </c>
      <c r="H1306" s="84" t="b">
        <v>0</v>
      </c>
      <c r="I1306" s="84" t="b">
        <v>0</v>
      </c>
      <c r="J1306" s="84" t="b">
        <v>0</v>
      </c>
      <c r="K1306" s="84" t="b">
        <v>0</v>
      </c>
      <c r="L1306" s="84" t="b">
        <v>0</v>
      </c>
    </row>
    <row r="1307" spans="1:12" ht="15">
      <c r="A1307" s="84" t="s">
        <v>259</v>
      </c>
      <c r="B1307" s="84" t="s">
        <v>2276</v>
      </c>
      <c r="C1307" s="84">
        <v>3</v>
      </c>
      <c r="D1307" s="123">
        <v>0.005940547020039923</v>
      </c>
      <c r="E1307" s="123">
        <v>1.4099331233312946</v>
      </c>
      <c r="F1307" s="84" t="s">
        <v>2166</v>
      </c>
      <c r="G1307" s="84" t="b">
        <v>0</v>
      </c>
      <c r="H1307" s="84" t="b">
        <v>0</v>
      </c>
      <c r="I1307" s="84" t="b">
        <v>0</v>
      </c>
      <c r="J1307" s="84" t="b">
        <v>0</v>
      </c>
      <c r="K1307" s="84" t="b">
        <v>0</v>
      </c>
      <c r="L1307" s="84" t="b">
        <v>0</v>
      </c>
    </row>
    <row r="1308" spans="1:12" ht="15">
      <c r="A1308" s="84" t="s">
        <v>259</v>
      </c>
      <c r="B1308" s="84" t="s">
        <v>280</v>
      </c>
      <c r="C1308" s="84">
        <v>3</v>
      </c>
      <c r="D1308" s="123">
        <v>0.005940547020039923</v>
      </c>
      <c r="E1308" s="123">
        <v>1.4099331233312946</v>
      </c>
      <c r="F1308" s="84" t="s">
        <v>2166</v>
      </c>
      <c r="G1308" s="84" t="b">
        <v>0</v>
      </c>
      <c r="H1308" s="84" t="b">
        <v>0</v>
      </c>
      <c r="I1308" s="84" t="b">
        <v>0</v>
      </c>
      <c r="J1308" s="84" t="b">
        <v>0</v>
      </c>
      <c r="K1308" s="84" t="b">
        <v>0</v>
      </c>
      <c r="L1308" s="84" t="b">
        <v>0</v>
      </c>
    </row>
    <row r="1309" spans="1:12" ht="15">
      <c r="A1309" s="84" t="s">
        <v>280</v>
      </c>
      <c r="B1309" s="84" t="s">
        <v>273</v>
      </c>
      <c r="C1309" s="84">
        <v>3</v>
      </c>
      <c r="D1309" s="123">
        <v>0.005940547020039923</v>
      </c>
      <c r="E1309" s="123">
        <v>2.1089031276673134</v>
      </c>
      <c r="F1309" s="84" t="s">
        <v>2166</v>
      </c>
      <c r="G1309" s="84" t="b">
        <v>0</v>
      </c>
      <c r="H1309" s="84" t="b">
        <v>0</v>
      </c>
      <c r="I1309" s="84" t="b">
        <v>0</v>
      </c>
      <c r="J1309" s="84" t="b">
        <v>0</v>
      </c>
      <c r="K1309" s="84" t="b">
        <v>0</v>
      </c>
      <c r="L1309" s="84" t="b">
        <v>0</v>
      </c>
    </row>
    <row r="1310" spans="1:12" ht="15">
      <c r="A1310" s="84" t="s">
        <v>273</v>
      </c>
      <c r="B1310" s="84" t="s">
        <v>279</v>
      </c>
      <c r="C1310" s="84">
        <v>3</v>
      </c>
      <c r="D1310" s="123">
        <v>0.005940547020039923</v>
      </c>
      <c r="E1310" s="123">
        <v>1.9839643910590135</v>
      </c>
      <c r="F1310" s="84" t="s">
        <v>2166</v>
      </c>
      <c r="G1310" s="84" t="b">
        <v>0</v>
      </c>
      <c r="H1310" s="84" t="b">
        <v>0</v>
      </c>
      <c r="I1310" s="84" t="b">
        <v>0</v>
      </c>
      <c r="J1310" s="84" t="b">
        <v>0</v>
      </c>
      <c r="K1310" s="84" t="b">
        <v>0</v>
      </c>
      <c r="L1310" s="84" t="b">
        <v>0</v>
      </c>
    </row>
    <row r="1311" spans="1:12" ht="15">
      <c r="A1311" s="84" t="s">
        <v>279</v>
      </c>
      <c r="B1311" s="84" t="s">
        <v>278</v>
      </c>
      <c r="C1311" s="84">
        <v>3</v>
      </c>
      <c r="D1311" s="123">
        <v>0.005940547020039923</v>
      </c>
      <c r="E1311" s="123">
        <v>1.9839643910590135</v>
      </c>
      <c r="F1311" s="84" t="s">
        <v>2166</v>
      </c>
      <c r="G1311" s="84" t="b">
        <v>0</v>
      </c>
      <c r="H1311" s="84" t="b">
        <v>0</v>
      </c>
      <c r="I1311" s="84" t="b">
        <v>0</v>
      </c>
      <c r="J1311" s="84" t="b">
        <v>0</v>
      </c>
      <c r="K1311" s="84" t="b">
        <v>0</v>
      </c>
      <c r="L1311" s="84" t="b">
        <v>0</v>
      </c>
    </row>
    <row r="1312" spans="1:12" ht="15">
      <c r="A1312" s="84" t="s">
        <v>278</v>
      </c>
      <c r="B1312" s="84" t="s">
        <v>277</v>
      </c>
      <c r="C1312" s="84">
        <v>3</v>
      </c>
      <c r="D1312" s="123">
        <v>0.005940547020039923</v>
      </c>
      <c r="E1312" s="123">
        <v>2.1089031276673134</v>
      </c>
      <c r="F1312" s="84" t="s">
        <v>2166</v>
      </c>
      <c r="G1312" s="84" t="b">
        <v>0</v>
      </c>
      <c r="H1312" s="84" t="b">
        <v>0</v>
      </c>
      <c r="I1312" s="84" t="b">
        <v>0</v>
      </c>
      <c r="J1312" s="84" t="b">
        <v>0</v>
      </c>
      <c r="K1312" s="84" t="b">
        <v>0</v>
      </c>
      <c r="L1312" s="84" t="b">
        <v>0</v>
      </c>
    </row>
    <row r="1313" spans="1:12" ht="15">
      <c r="A1313" s="84" t="s">
        <v>277</v>
      </c>
      <c r="B1313" s="84" t="s">
        <v>276</v>
      </c>
      <c r="C1313" s="84">
        <v>3</v>
      </c>
      <c r="D1313" s="123">
        <v>0.005940547020039923</v>
      </c>
      <c r="E1313" s="123">
        <v>2.2338418642756133</v>
      </c>
      <c r="F1313" s="84" t="s">
        <v>2166</v>
      </c>
      <c r="G1313" s="84" t="b">
        <v>0</v>
      </c>
      <c r="H1313" s="84" t="b">
        <v>0</v>
      </c>
      <c r="I1313" s="84" t="b">
        <v>0</v>
      </c>
      <c r="J1313" s="84" t="b">
        <v>0</v>
      </c>
      <c r="K1313" s="84" t="b">
        <v>0</v>
      </c>
      <c r="L1313" s="84" t="b">
        <v>0</v>
      </c>
    </row>
    <row r="1314" spans="1:12" ht="15">
      <c r="A1314" s="84" t="s">
        <v>276</v>
      </c>
      <c r="B1314" s="84" t="s">
        <v>275</v>
      </c>
      <c r="C1314" s="84">
        <v>3</v>
      </c>
      <c r="D1314" s="123">
        <v>0.005940547020039923</v>
      </c>
      <c r="E1314" s="123">
        <v>2.2338418642756133</v>
      </c>
      <c r="F1314" s="84" t="s">
        <v>2166</v>
      </c>
      <c r="G1314" s="84" t="b">
        <v>0</v>
      </c>
      <c r="H1314" s="84" t="b">
        <v>0</v>
      </c>
      <c r="I1314" s="84" t="b">
        <v>0</v>
      </c>
      <c r="J1314" s="84" t="b">
        <v>0</v>
      </c>
      <c r="K1314" s="84" t="b">
        <v>0</v>
      </c>
      <c r="L1314" s="84" t="b">
        <v>0</v>
      </c>
    </row>
    <row r="1315" spans="1:12" ht="15">
      <c r="A1315" s="84" t="s">
        <v>275</v>
      </c>
      <c r="B1315" s="84" t="s">
        <v>274</v>
      </c>
      <c r="C1315" s="84">
        <v>3</v>
      </c>
      <c r="D1315" s="123">
        <v>0.005940547020039923</v>
      </c>
      <c r="E1315" s="123">
        <v>2.2338418642756133</v>
      </c>
      <c r="F1315" s="84" t="s">
        <v>2166</v>
      </c>
      <c r="G1315" s="84" t="b">
        <v>0</v>
      </c>
      <c r="H1315" s="84" t="b">
        <v>0</v>
      </c>
      <c r="I1315" s="84" t="b">
        <v>0</v>
      </c>
      <c r="J1315" s="84" t="b">
        <v>0</v>
      </c>
      <c r="K1315" s="84" t="b">
        <v>0</v>
      </c>
      <c r="L1315" s="84" t="b">
        <v>0</v>
      </c>
    </row>
    <row r="1316" spans="1:12" ht="15">
      <c r="A1316" s="84" t="s">
        <v>274</v>
      </c>
      <c r="B1316" s="84" t="s">
        <v>2665</v>
      </c>
      <c r="C1316" s="84">
        <v>3</v>
      </c>
      <c r="D1316" s="123">
        <v>0.005940547020039923</v>
      </c>
      <c r="E1316" s="123">
        <v>2.2338418642756133</v>
      </c>
      <c r="F1316" s="84" t="s">
        <v>2166</v>
      </c>
      <c r="G1316" s="84" t="b">
        <v>0</v>
      </c>
      <c r="H1316" s="84" t="b">
        <v>0</v>
      </c>
      <c r="I1316" s="84" t="b">
        <v>0</v>
      </c>
      <c r="J1316" s="84" t="b">
        <v>0</v>
      </c>
      <c r="K1316" s="84" t="b">
        <v>0</v>
      </c>
      <c r="L1316" s="84" t="b">
        <v>0</v>
      </c>
    </row>
    <row r="1317" spans="1:12" ht="15">
      <c r="A1317" s="84" t="s">
        <v>259</v>
      </c>
      <c r="B1317" s="84" t="s">
        <v>2637</v>
      </c>
      <c r="C1317" s="84">
        <v>2</v>
      </c>
      <c r="D1317" s="123">
        <v>0.004599534404366656</v>
      </c>
      <c r="E1317" s="123">
        <v>1.4099331233312944</v>
      </c>
      <c r="F1317" s="84" t="s">
        <v>2166</v>
      </c>
      <c r="G1317" s="84" t="b">
        <v>0</v>
      </c>
      <c r="H1317" s="84" t="b">
        <v>0</v>
      </c>
      <c r="I1317" s="84" t="b">
        <v>0</v>
      </c>
      <c r="J1317" s="84" t="b">
        <v>0</v>
      </c>
      <c r="K1317" s="84" t="b">
        <v>0</v>
      </c>
      <c r="L1317" s="84" t="b">
        <v>0</v>
      </c>
    </row>
    <row r="1318" spans="1:12" ht="15">
      <c r="A1318" s="84" t="s">
        <v>2637</v>
      </c>
      <c r="B1318" s="84" t="s">
        <v>2608</v>
      </c>
      <c r="C1318" s="84">
        <v>2</v>
      </c>
      <c r="D1318" s="123">
        <v>0.004599534404366656</v>
      </c>
      <c r="E1318" s="123">
        <v>2.4099331233312946</v>
      </c>
      <c r="F1318" s="84" t="s">
        <v>2166</v>
      </c>
      <c r="G1318" s="84" t="b">
        <v>0</v>
      </c>
      <c r="H1318" s="84" t="b">
        <v>0</v>
      </c>
      <c r="I1318" s="84" t="b">
        <v>0</v>
      </c>
      <c r="J1318" s="84" t="b">
        <v>0</v>
      </c>
      <c r="K1318" s="84" t="b">
        <v>0</v>
      </c>
      <c r="L1318" s="84" t="b">
        <v>0</v>
      </c>
    </row>
    <row r="1319" spans="1:12" ht="15">
      <c r="A1319" s="84" t="s">
        <v>2608</v>
      </c>
      <c r="B1319" s="84" t="s">
        <v>2599</v>
      </c>
      <c r="C1319" s="84">
        <v>2</v>
      </c>
      <c r="D1319" s="123">
        <v>0.004599534404366656</v>
      </c>
      <c r="E1319" s="123">
        <v>2.4099331233312946</v>
      </c>
      <c r="F1319" s="84" t="s">
        <v>2166</v>
      </c>
      <c r="G1319" s="84" t="b">
        <v>0</v>
      </c>
      <c r="H1319" s="84" t="b">
        <v>0</v>
      </c>
      <c r="I1319" s="84" t="b">
        <v>0</v>
      </c>
      <c r="J1319" s="84" t="b">
        <v>0</v>
      </c>
      <c r="K1319" s="84" t="b">
        <v>0</v>
      </c>
      <c r="L1319" s="84" t="b">
        <v>0</v>
      </c>
    </row>
    <row r="1320" spans="1:12" ht="15">
      <c r="A1320" s="84" t="s">
        <v>2599</v>
      </c>
      <c r="B1320" s="84" t="s">
        <v>2638</v>
      </c>
      <c r="C1320" s="84">
        <v>2</v>
      </c>
      <c r="D1320" s="123">
        <v>0.004599534404366656</v>
      </c>
      <c r="E1320" s="123">
        <v>2.4099331233312946</v>
      </c>
      <c r="F1320" s="84" t="s">
        <v>2166</v>
      </c>
      <c r="G1320" s="84" t="b">
        <v>0</v>
      </c>
      <c r="H1320" s="84" t="b">
        <v>0</v>
      </c>
      <c r="I1320" s="84" t="b">
        <v>0</v>
      </c>
      <c r="J1320" s="84" t="b">
        <v>0</v>
      </c>
      <c r="K1320" s="84" t="b">
        <v>0</v>
      </c>
      <c r="L1320" s="84" t="b">
        <v>0</v>
      </c>
    </row>
    <row r="1321" spans="1:12" ht="15">
      <c r="A1321" s="84" t="s">
        <v>2638</v>
      </c>
      <c r="B1321" s="84" t="s">
        <v>2639</v>
      </c>
      <c r="C1321" s="84">
        <v>2</v>
      </c>
      <c r="D1321" s="123">
        <v>0.004599534404366656</v>
      </c>
      <c r="E1321" s="123">
        <v>2.4099331233312946</v>
      </c>
      <c r="F1321" s="84" t="s">
        <v>2166</v>
      </c>
      <c r="G1321" s="84" t="b">
        <v>0</v>
      </c>
      <c r="H1321" s="84" t="b">
        <v>0</v>
      </c>
      <c r="I1321" s="84" t="b">
        <v>0</v>
      </c>
      <c r="J1321" s="84" t="b">
        <v>0</v>
      </c>
      <c r="K1321" s="84" t="b">
        <v>0</v>
      </c>
      <c r="L1321" s="84" t="b">
        <v>0</v>
      </c>
    </row>
    <row r="1322" spans="1:12" ht="15">
      <c r="A1322" s="84" t="s">
        <v>2639</v>
      </c>
      <c r="B1322" s="84" t="s">
        <v>2621</v>
      </c>
      <c r="C1322" s="84">
        <v>2</v>
      </c>
      <c r="D1322" s="123">
        <v>0.004599534404366656</v>
      </c>
      <c r="E1322" s="123">
        <v>2.4099331233312946</v>
      </c>
      <c r="F1322" s="84" t="s">
        <v>2166</v>
      </c>
      <c r="G1322" s="84" t="b">
        <v>0</v>
      </c>
      <c r="H1322" s="84" t="b">
        <v>0</v>
      </c>
      <c r="I1322" s="84" t="b">
        <v>0</v>
      </c>
      <c r="J1322" s="84" t="b">
        <v>0</v>
      </c>
      <c r="K1322" s="84" t="b">
        <v>0</v>
      </c>
      <c r="L1322" s="84" t="b">
        <v>0</v>
      </c>
    </row>
    <row r="1323" spans="1:12" ht="15">
      <c r="A1323" s="84" t="s">
        <v>2621</v>
      </c>
      <c r="B1323" s="84" t="s">
        <v>2600</v>
      </c>
      <c r="C1323" s="84">
        <v>2</v>
      </c>
      <c r="D1323" s="123">
        <v>0.004599534404366656</v>
      </c>
      <c r="E1323" s="123">
        <v>2.4099331233312946</v>
      </c>
      <c r="F1323" s="84" t="s">
        <v>2166</v>
      </c>
      <c r="G1323" s="84" t="b">
        <v>0</v>
      </c>
      <c r="H1323" s="84" t="b">
        <v>0</v>
      </c>
      <c r="I1323" s="84" t="b">
        <v>0</v>
      </c>
      <c r="J1323" s="84" t="b">
        <v>0</v>
      </c>
      <c r="K1323" s="84" t="b">
        <v>0</v>
      </c>
      <c r="L1323" s="84" t="b">
        <v>0</v>
      </c>
    </row>
    <row r="1324" spans="1:12" ht="15">
      <c r="A1324" s="84" t="s">
        <v>2600</v>
      </c>
      <c r="B1324" s="84" t="s">
        <v>2222</v>
      </c>
      <c r="C1324" s="84">
        <v>2</v>
      </c>
      <c r="D1324" s="123">
        <v>0.004599534404366656</v>
      </c>
      <c r="E1324" s="123">
        <v>2.2338418642756133</v>
      </c>
      <c r="F1324" s="84" t="s">
        <v>2166</v>
      </c>
      <c r="G1324" s="84" t="b">
        <v>0</v>
      </c>
      <c r="H1324" s="84" t="b">
        <v>0</v>
      </c>
      <c r="I1324" s="84" t="b">
        <v>0</v>
      </c>
      <c r="J1324" s="84" t="b">
        <v>0</v>
      </c>
      <c r="K1324" s="84" t="b">
        <v>0</v>
      </c>
      <c r="L1324" s="84" t="b">
        <v>0</v>
      </c>
    </row>
    <row r="1325" spans="1:12" ht="15">
      <c r="A1325" s="84" t="s">
        <v>2222</v>
      </c>
      <c r="B1325" s="84" t="s">
        <v>2640</v>
      </c>
      <c r="C1325" s="84">
        <v>2</v>
      </c>
      <c r="D1325" s="123">
        <v>0.004599534404366656</v>
      </c>
      <c r="E1325" s="123">
        <v>2.2338418642756133</v>
      </c>
      <c r="F1325" s="84" t="s">
        <v>2166</v>
      </c>
      <c r="G1325" s="84" t="b">
        <v>0</v>
      </c>
      <c r="H1325" s="84" t="b">
        <v>0</v>
      </c>
      <c r="I1325" s="84" t="b">
        <v>0</v>
      </c>
      <c r="J1325" s="84" t="b">
        <v>0</v>
      </c>
      <c r="K1325" s="84" t="b">
        <v>0</v>
      </c>
      <c r="L1325" s="84" t="b">
        <v>0</v>
      </c>
    </row>
    <row r="1326" spans="1:12" ht="15">
      <c r="A1326" s="84" t="s">
        <v>2640</v>
      </c>
      <c r="B1326" s="84" t="s">
        <v>2641</v>
      </c>
      <c r="C1326" s="84">
        <v>2</v>
      </c>
      <c r="D1326" s="123">
        <v>0.004599534404366656</v>
      </c>
      <c r="E1326" s="123">
        <v>2.4099331233312946</v>
      </c>
      <c r="F1326" s="84" t="s">
        <v>2166</v>
      </c>
      <c r="G1326" s="84" t="b">
        <v>0</v>
      </c>
      <c r="H1326" s="84" t="b">
        <v>0</v>
      </c>
      <c r="I1326" s="84" t="b">
        <v>0</v>
      </c>
      <c r="J1326" s="84" t="b">
        <v>0</v>
      </c>
      <c r="K1326" s="84" t="b">
        <v>0</v>
      </c>
      <c r="L1326" s="84" t="b">
        <v>0</v>
      </c>
    </row>
    <row r="1327" spans="1:12" ht="15">
      <c r="A1327" s="84" t="s">
        <v>2641</v>
      </c>
      <c r="B1327" s="84" t="s">
        <v>2642</v>
      </c>
      <c r="C1327" s="84">
        <v>2</v>
      </c>
      <c r="D1327" s="123">
        <v>0.004599534404366656</v>
      </c>
      <c r="E1327" s="123">
        <v>2.4099331233312946</v>
      </c>
      <c r="F1327" s="84" t="s">
        <v>2166</v>
      </c>
      <c r="G1327" s="84" t="b">
        <v>0</v>
      </c>
      <c r="H1327" s="84" t="b">
        <v>0</v>
      </c>
      <c r="I1327" s="84" t="b">
        <v>0</v>
      </c>
      <c r="J1327" s="84" t="b">
        <v>0</v>
      </c>
      <c r="K1327" s="84" t="b">
        <v>0</v>
      </c>
      <c r="L1327" s="84" t="b">
        <v>0</v>
      </c>
    </row>
    <row r="1328" spans="1:12" ht="15">
      <c r="A1328" s="84" t="s">
        <v>2642</v>
      </c>
      <c r="B1328" s="84" t="s">
        <v>2264</v>
      </c>
      <c r="C1328" s="84">
        <v>2</v>
      </c>
      <c r="D1328" s="123">
        <v>0.004599534404366656</v>
      </c>
      <c r="E1328" s="123">
        <v>1.631781872947651</v>
      </c>
      <c r="F1328" s="84" t="s">
        <v>2166</v>
      </c>
      <c r="G1328" s="84" t="b">
        <v>0</v>
      </c>
      <c r="H1328" s="84" t="b">
        <v>0</v>
      </c>
      <c r="I1328" s="84" t="b">
        <v>0</v>
      </c>
      <c r="J1328" s="84" t="b">
        <v>0</v>
      </c>
      <c r="K1328" s="84" t="b">
        <v>0</v>
      </c>
      <c r="L1328" s="84" t="b">
        <v>0</v>
      </c>
    </row>
    <row r="1329" spans="1:12" ht="15">
      <c r="A1329" s="84" t="s">
        <v>2264</v>
      </c>
      <c r="B1329" s="84" t="s">
        <v>2643</v>
      </c>
      <c r="C1329" s="84">
        <v>2</v>
      </c>
      <c r="D1329" s="123">
        <v>0.004599534404366656</v>
      </c>
      <c r="E1329" s="123">
        <v>1.631781872947651</v>
      </c>
      <c r="F1329" s="84" t="s">
        <v>2166</v>
      </c>
      <c r="G1329" s="84" t="b">
        <v>0</v>
      </c>
      <c r="H1329" s="84" t="b">
        <v>0</v>
      </c>
      <c r="I1329" s="84" t="b">
        <v>0</v>
      </c>
      <c r="J1329" s="84" t="b">
        <v>0</v>
      </c>
      <c r="K1329" s="84" t="b">
        <v>0</v>
      </c>
      <c r="L1329" s="84" t="b">
        <v>0</v>
      </c>
    </row>
    <row r="1330" spans="1:12" ht="15">
      <c r="A1330" s="84" t="s">
        <v>2643</v>
      </c>
      <c r="B1330" s="84" t="s">
        <v>2816</v>
      </c>
      <c r="C1330" s="84">
        <v>2</v>
      </c>
      <c r="D1330" s="123">
        <v>0.004599534404366656</v>
      </c>
      <c r="E1330" s="123">
        <v>2.4099331233312946</v>
      </c>
      <c r="F1330" s="84" t="s">
        <v>2166</v>
      </c>
      <c r="G1330" s="84" t="b">
        <v>0</v>
      </c>
      <c r="H1330" s="84" t="b">
        <v>0</v>
      </c>
      <c r="I1330" s="84" t="b">
        <v>0</v>
      </c>
      <c r="J1330" s="84" t="b">
        <v>0</v>
      </c>
      <c r="K1330" s="84" t="b">
        <v>0</v>
      </c>
      <c r="L1330" s="84" t="b">
        <v>0</v>
      </c>
    </row>
    <row r="1331" spans="1:12" ht="15">
      <c r="A1331" s="84" t="s">
        <v>259</v>
      </c>
      <c r="B1331" s="84" t="s">
        <v>2253</v>
      </c>
      <c r="C1331" s="84">
        <v>36</v>
      </c>
      <c r="D1331" s="123">
        <v>0.006963593749081898</v>
      </c>
      <c r="E1331" s="123">
        <v>0.928586374076792</v>
      </c>
      <c r="F1331" s="84" t="s">
        <v>2167</v>
      </c>
      <c r="G1331" s="84" t="b">
        <v>0</v>
      </c>
      <c r="H1331" s="84" t="b">
        <v>0</v>
      </c>
      <c r="I1331" s="84" t="b">
        <v>0</v>
      </c>
      <c r="J1331" s="84" t="b">
        <v>0</v>
      </c>
      <c r="K1331" s="84" t="b">
        <v>0</v>
      </c>
      <c r="L1331" s="84" t="b">
        <v>0</v>
      </c>
    </row>
    <row r="1332" spans="1:12" ht="15">
      <c r="A1332" s="84" t="s">
        <v>2253</v>
      </c>
      <c r="B1332" s="84" t="s">
        <v>2268</v>
      </c>
      <c r="C1332" s="84">
        <v>15</v>
      </c>
      <c r="D1332" s="123">
        <v>0.01428506750657672</v>
      </c>
      <c r="E1332" s="123">
        <v>1.0057523288890913</v>
      </c>
      <c r="F1332" s="84" t="s">
        <v>2167</v>
      </c>
      <c r="G1332" s="84" t="b">
        <v>0</v>
      </c>
      <c r="H1332" s="84" t="b">
        <v>0</v>
      </c>
      <c r="I1332" s="84" t="b">
        <v>0</v>
      </c>
      <c r="J1332" s="84" t="b">
        <v>0</v>
      </c>
      <c r="K1332" s="84" t="b">
        <v>0</v>
      </c>
      <c r="L1332" s="84" t="b">
        <v>0</v>
      </c>
    </row>
    <row r="1333" spans="1:12" ht="15">
      <c r="A1333" s="84" t="s">
        <v>2268</v>
      </c>
      <c r="B1333" s="84" t="s">
        <v>2269</v>
      </c>
      <c r="C1333" s="84">
        <v>15</v>
      </c>
      <c r="D1333" s="123">
        <v>0.01428506750657672</v>
      </c>
      <c r="E1333" s="123">
        <v>1.4828735836087539</v>
      </c>
      <c r="F1333" s="84" t="s">
        <v>2167</v>
      </c>
      <c r="G1333" s="84" t="b">
        <v>0</v>
      </c>
      <c r="H1333" s="84" t="b">
        <v>0</v>
      </c>
      <c r="I1333" s="84" t="b">
        <v>0</v>
      </c>
      <c r="J1333" s="84" t="b">
        <v>0</v>
      </c>
      <c r="K1333" s="84" t="b">
        <v>0</v>
      </c>
      <c r="L1333" s="84" t="b">
        <v>0</v>
      </c>
    </row>
    <row r="1334" spans="1:12" ht="15">
      <c r="A1334" s="84" t="s">
        <v>2269</v>
      </c>
      <c r="B1334" s="84" t="s">
        <v>2270</v>
      </c>
      <c r="C1334" s="84">
        <v>15</v>
      </c>
      <c r="D1334" s="123">
        <v>0.01428506750657672</v>
      </c>
      <c r="E1334" s="123">
        <v>1.4828735836087539</v>
      </c>
      <c r="F1334" s="84" t="s">
        <v>2167</v>
      </c>
      <c r="G1334" s="84" t="b">
        <v>0</v>
      </c>
      <c r="H1334" s="84" t="b">
        <v>0</v>
      </c>
      <c r="I1334" s="84" t="b">
        <v>0</v>
      </c>
      <c r="J1334" s="84" t="b">
        <v>0</v>
      </c>
      <c r="K1334" s="84" t="b">
        <v>0</v>
      </c>
      <c r="L1334" s="84" t="b">
        <v>0</v>
      </c>
    </row>
    <row r="1335" spans="1:12" ht="15">
      <c r="A1335" s="84" t="s">
        <v>2270</v>
      </c>
      <c r="B1335" s="84" t="s">
        <v>2271</v>
      </c>
      <c r="C1335" s="84">
        <v>15</v>
      </c>
      <c r="D1335" s="123">
        <v>0.01428506750657672</v>
      </c>
      <c r="E1335" s="123">
        <v>1.4828735836087539</v>
      </c>
      <c r="F1335" s="84" t="s">
        <v>2167</v>
      </c>
      <c r="G1335" s="84" t="b">
        <v>0</v>
      </c>
      <c r="H1335" s="84" t="b">
        <v>0</v>
      </c>
      <c r="I1335" s="84" t="b">
        <v>0</v>
      </c>
      <c r="J1335" s="84" t="b">
        <v>0</v>
      </c>
      <c r="K1335" s="84" t="b">
        <v>0</v>
      </c>
      <c r="L1335" s="84" t="b">
        <v>0</v>
      </c>
    </row>
    <row r="1336" spans="1:12" ht="15">
      <c r="A1336" s="84" t="s">
        <v>2271</v>
      </c>
      <c r="B1336" s="84" t="s">
        <v>2267</v>
      </c>
      <c r="C1336" s="84">
        <v>15</v>
      </c>
      <c r="D1336" s="123">
        <v>0.01428506750657672</v>
      </c>
      <c r="E1336" s="123">
        <v>1.278753600952829</v>
      </c>
      <c r="F1336" s="84" t="s">
        <v>2167</v>
      </c>
      <c r="G1336" s="84" t="b">
        <v>0</v>
      </c>
      <c r="H1336" s="84" t="b">
        <v>0</v>
      </c>
      <c r="I1336" s="84" t="b">
        <v>0</v>
      </c>
      <c r="J1336" s="84" t="b">
        <v>0</v>
      </c>
      <c r="K1336" s="84" t="b">
        <v>0</v>
      </c>
      <c r="L1336" s="84" t="b">
        <v>0</v>
      </c>
    </row>
    <row r="1337" spans="1:12" ht="15">
      <c r="A1337" s="84" t="s">
        <v>2267</v>
      </c>
      <c r="B1337" s="84" t="s">
        <v>2584</v>
      </c>
      <c r="C1337" s="84">
        <v>10</v>
      </c>
      <c r="D1337" s="123">
        <v>0.013038173927651572</v>
      </c>
      <c r="E1337" s="123">
        <v>1.278753600952829</v>
      </c>
      <c r="F1337" s="84" t="s">
        <v>2167</v>
      </c>
      <c r="G1337" s="84" t="b">
        <v>0</v>
      </c>
      <c r="H1337" s="84" t="b">
        <v>0</v>
      </c>
      <c r="I1337" s="84" t="b">
        <v>0</v>
      </c>
      <c r="J1337" s="84" t="b">
        <v>0</v>
      </c>
      <c r="K1337" s="84" t="b">
        <v>0</v>
      </c>
      <c r="L1337" s="84" t="b">
        <v>0</v>
      </c>
    </row>
    <row r="1338" spans="1:12" ht="15">
      <c r="A1338" s="84" t="s">
        <v>2584</v>
      </c>
      <c r="B1338" s="84" t="s">
        <v>2272</v>
      </c>
      <c r="C1338" s="84">
        <v>10</v>
      </c>
      <c r="D1338" s="123">
        <v>0.013038173927651572</v>
      </c>
      <c r="E1338" s="123">
        <v>1.4828735836087539</v>
      </c>
      <c r="F1338" s="84" t="s">
        <v>2167</v>
      </c>
      <c r="G1338" s="84" t="b">
        <v>0</v>
      </c>
      <c r="H1338" s="84" t="b">
        <v>0</v>
      </c>
      <c r="I1338" s="84" t="b">
        <v>0</v>
      </c>
      <c r="J1338" s="84" t="b">
        <v>0</v>
      </c>
      <c r="K1338" s="84" t="b">
        <v>0</v>
      </c>
      <c r="L1338" s="84" t="b">
        <v>0</v>
      </c>
    </row>
    <row r="1339" spans="1:12" ht="15">
      <c r="A1339" s="84" t="s">
        <v>2253</v>
      </c>
      <c r="B1339" s="84" t="s">
        <v>2575</v>
      </c>
      <c r="C1339" s="84">
        <v>9</v>
      </c>
      <c r="D1339" s="123">
        <v>0.012556347383281775</v>
      </c>
      <c r="E1339" s="123">
        <v>1.0057523288890913</v>
      </c>
      <c r="F1339" s="84" t="s">
        <v>2167</v>
      </c>
      <c r="G1339" s="84" t="b">
        <v>0</v>
      </c>
      <c r="H1339" s="84" t="b">
        <v>0</v>
      </c>
      <c r="I1339" s="84" t="b">
        <v>0</v>
      </c>
      <c r="J1339" s="84" t="b">
        <v>0</v>
      </c>
      <c r="K1339" s="84" t="b">
        <v>0</v>
      </c>
      <c r="L1339" s="84" t="b">
        <v>0</v>
      </c>
    </row>
    <row r="1340" spans="1:12" ht="15">
      <c r="A1340" s="84" t="s">
        <v>2253</v>
      </c>
      <c r="B1340" s="84" t="s">
        <v>2596</v>
      </c>
      <c r="C1340" s="84">
        <v>9</v>
      </c>
      <c r="D1340" s="123">
        <v>0.012556347383281775</v>
      </c>
      <c r="E1340" s="123">
        <v>1.0057523288890913</v>
      </c>
      <c r="F1340" s="84" t="s">
        <v>2167</v>
      </c>
      <c r="G1340" s="84" t="b">
        <v>0</v>
      </c>
      <c r="H1340" s="84" t="b">
        <v>0</v>
      </c>
      <c r="I1340" s="84" t="b">
        <v>0</v>
      </c>
      <c r="J1340" s="84" t="b">
        <v>0</v>
      </c>
      <c r="K1340" s="84" t="b">
        <v>0</v>
      </c>
      <c r="L1340" s="84" t="b">
        <v>0</v>
      </c>
    </row>
    <row r="1341" spans="1:12" ht="15">
      <c r="A1341" s="84" t="s">
        <v>2596</v>
      </c>
      <c r="B1341" s="84" t="s">
        <v>2273</v>
      </c>
      <c r="C1341" s="84">
        <v>9</v>
      </c>
      <c r="D1341" s="123">
        <v>0.012556347383281775</v>
      </c>
      <c r="E1341" s="123">
        <v>1.5128368069861968</v>
      </c>
      <c r="F1341" s="84" t="s">
        <v>2167</v>
      </c>
      <c r="G1341" s="84" t="b">
        <v>0</v>
      </c>
      <c r="H1341" s="84" t="b">
        <v>0</v>
      </c>
      <c r="I1341" s="84" t="b">
        <v>0</v>
      </c>
      <c r="J1341" s="84" t="b">
        <v>0</v>
      </c>
      <c r="K1341" s="84" t="b">
        <v>0</v>
      </c>
      <c r="L1341" s="84" t="b">
        <v>0</v>
      </c>
    </row>
    <row r="1342" spans="1:12" ht="15">
      <c r="A1342" s="84" t="s">
        <v>2273</v>
      </c>
      <c r="B1342" s="84" t="s">
        <v>2267</v>
      </c>
      <c r="C1342" s="84">
        <v>9</v>
      </c>
      <c r="D1342" s="123">
        <v>0.012556347383281775</v>
      </c>
      <c r="E1342" s="123">
        <v>1.0868680747139159</v>
      </c>
      <c r="F1342" s="84" t="s">
        <v>2167</v>
      </c>
      <c r="G1342" s="84" t="b">
        <v>0</v>
      </c>
      <c r="H1342" s="84" t="b">
        <v>0</v>
      </c>
      <c r="I1342" s="84" t="b">
        <v>0</v>
      </c>
      <c r="J1342" s="84" t="b">
        <v>0</v>
      </c>
      <c r="K1342" s="84" t="b">
        <v>0</v>
      </c>
      <c r="L1342" s="84" t="b">
        <v>0</v>
      </c>
    </row>
    <row r="1343" spans="1:12" ht="15">
      <c r="A1343" s="84" t="s">
        <v>2267</v>
      </c>
      <c r="B1343" s="84" t="s">
        <v>2597</v>
      </c>
      <c r="C1343" s="84">
        <v>9</v>
      </c>
      <c r="D1343" s="123">
        <v>0.012556347383281775</v>
      </c>
      <c r="E1343" s="123">
        <v>1.278753600952829</v>
      </c>
      <c r="F1343" s="84" t="s">
        <v>2167</v>
      </c>
      <c r="G1343" s="84" t="b">
        <v>0</v>
      </c>
      <c r="H1343" s="84" t="b">
        <v>0</v>
      </c>
      <c r="I1343" s="84" t="b">
        <v>0</v>
      </c>
      <c r="J1343" s="84" t="b">
        <v>0</v>
      </c>
      <c r="K1343" s="84" t="b">
        <v>0</v>
      </c>
      <c r="L1343" s="84" t="b">
        <v>0</v>
      </c>
    </row>
    <row r="1344" spans="1:12" ht="15">
      <c r="A1344" s="84" t="s">
        <v>2597</v>
      </c>
      <c r="B1344" s="84" t="s">
        <v>2573</v>
      </c>
      <c r="C1344" s="84">
        <v>9</v>
      </c>
      <c r="D1344" s="123">
        <v>0.012556347383281775</v>
      </c>
      <c r="E1344" s="123">
        <v>1.7047223332251102</v>
      </c>
      <c r="F1344" s="84" t="s">
        <v>2167</v>
      </c>
      <c r="G1344" s="84" t="b">
        <v>0</v>
      </c>
      <c r="H1344" s="84" t="b">
        <v>0</v>
      </c>
      <c r="I1344" s="84" t="b">
        <v>0</v>
      </c>
      <c r="J1344" s="84" t="b">
        <v>0</v>
      </c>
      <c r="K1344" s="84" t="b">
        <v>0</v>
      </c>
      <c r="L1344" s="84" t="b">
        <v>0</v>
      </c>
    </row>
    <row r="1345" spans="1:12" ht="15">
      <c r="A1345" s="84" t="s">
        <v>2573</v>
      </c>
      <c r="B1345" s="84" t="s">
        <v>2571</v>
      </c>
      <c r="C1345" s="84">
        <v>9</v>
      </c>
      <c r="D1345" s="123">
        <v>0.012556347383281775</v>
      </c>
      <c r="E1345" s="123">
        <v>1.7047223332251102</v>
      </c>
      <c r="F1345" s="84" t="s">
        <v>2167</v>
      </c>
      <c r="G1345" s="84" t="b">
        <v>0</v>
      </c>
      <c r="H1345" s="84" t="b">
        <v>0</v>
      </c>
      <c r="I1345" s="84" t="b">
        <v>0</v>
      </c>
      <c r="J1345" s="84" t="b">
        <v>0</v>
      </c>
      <c r="K1345" s="84" t="b">
        <v>0</v>
      </c>
      <c r="L1345" s="84" t="b">
        <v>0</v>
      </c>
    </row>
    <row r="1346" spans="1:12" ht="15">
      <c r="A1346" s="84" t="s">
        <v>2571</v>
      </c>
      <c r="B1346" s="84" t="s">
        <v>241</v>
      </c>
      <c r="C1346" s="84">
        <v>9</v>
      </c>
      <c r="D1346" s="123">
        <v>0.012556347383281775</v>
      </c>
      <c r="E1346" s="123">
        <v>1.1148967983141593</v>
      </c>
      <c r="F1346" s="84" t="s">
        <v>2167</v>
      </c>
      <c r="G1346" s="84" t="b">
        <v>0</v>
      </c>
      <c r="H1346" s="84" t="b">
        <v>0</v>
      </c>
      <c r="I1346" s="84" t="b">
        <v>0</v>
      </c>
      <c r="J1346" s="84" t="b">
        <v>0</v>
      </c>
      <c r="K1346" s="84" t="b">
        <v>0</v>
      </c>
      <c r="L1346" s="84" t="b">
        <v>0</v>
      </c>
    </row>
    <row r="1347" spans="1:12" ht="15">
      <c r="A1347" s="84" t="s">
        <v>241</v>
      </c>
      <c r="B1347" s="84" t="s">
        <v>269</v>
      </c>
      <c r="C1347" s="84">
        <v>9</v>
      </c>
      <c r="D1347" s="123">
        <v>0.012556347383281775</v>
      </c>
      <c r="E1347" s="123">
        <v>1.243991494693617</v>
      </c>
      <c r="F1347" s="84" t="s">
        <v>2167</v>
      </c>
      <c r="G1347" s="84" t="b">
        <v>0</v>
      </c>
      <c r="H1347" s="84" t="b">
        <v>0</v>
      </c>
      <c r="I1347" s="84" t="b">
        <v>0</v>
      </c>
      <c r="J1347" s="84" t="b">
        <v>0</v>
      </c>
      <c r="K1347" s="84" t="b">
        <v>0</v>
      </c>
      <c r="L1347" s="84" t="b">
        <v>0</v>
      </c>
    </row>
    <row r="1348" spans="1:12" ht="15">
      <c r="A1348" s="84" t="s">
        <v>2272</v>
      </c>
      <c r="B1348" s="84" t="s">
        <v>241</v>
      </c>
      <c r="C1348" s="84">
        <v>8</v>
      </c>
      <c r="D1348" s="123">
        <v>0.01197800441969501</v>
      </c>
      <c r="E1348" s="123">
        <v>0.8418955262504217</v>
      </c>
      <c r="F1348" s="84" t="s">
        <v>2167</v>
      </c>
      <c r="G1348" s="84" t="b">
        <v>0</v>
      </c>
      <c r="H1348" s="84" t="b">
        <v>0</v>
      </c>
      <c r="I1348" s="84" t="b">
        <v>0</v>
      </c>
      <c r="J1348" s="84" t="b">
        <v>0</v>
      </c>
      <c r="K1348" s="84" t="b">
        <v>0</v>
      </c>
      <c r="L1348" s="84" t="b">
        <v>0</v>
      </c>
    </row>
    <row r="1349" spans="1:12" ht="15">
      <c r="A1349" s="84" t="s">
        <v>241</v>
      </c>
      <c r="B1349" s="84" t="s">
        <v>240</v>
      </c>
      <c r="C1349" s="84">
        <v>8</v>
      </c>
      <c r="D1349" s="123">
        <v>0.01197800441969501</v>
      </c>
      <c r="E1349" s="123">
        <v>1.0331381293787238</v>
      </c>
      <c r="F1349" s="84" t="s">
        <v>2167</v>
      </c>
      <c r="G1349" s="84" t="b">
        <v>0</v>
      </c>
      <c r="H1349" s="84" t="b">
        <v>0</v>
      </c>
      <c r="I1349" s="84" t="b">
        <v>0</v>
      </c>
      <c r="J1349" s="84" t="b">
        <v>0</v>
      </c>
      <c r="K1349" s="84" t="b">
        <v>0</v>
      </c>
      <c r="L1349" s="84" t="b">
        <v>0</v>
      </c>
    </row>
    <row r="1350" spans="1:12" ht="15">
      <c r="A1350" s="84" t="s">
        <v>240</v>
      </c>
      <c r="B1350" s="84" t="s">
        <v>301</v>
      </c>
      <c r="C1350" s="84">
        <v>8</v>
      </c>
      <c r="D1350" s="123">
        <v>0.01197800441969501</v>
      </c>
      <c r="E1350" s="123">
        <v>1.545021490357598</v>
      </c>
      <c r="F1350" s="84" t="s">
        <v>2167</v>
      </c>
      <c r="G1350" s="84" t="b">
        <v>0</v>
      </c>
      <c r="H1350" s="84" t="b">
        <v>0</v>
      </c>
      <c r="I1350" s="84" t="b">
        <v>0</v>
      </c>
      <c r="J1350" s="84" t="b">
        <v>0</v>
      </c>
      <c r="K1350" s="84" t="b">
        <v>0</v>
      </c>
      <c r="L1350" s="84" t="b">
        <v>0</v>
      </c>
    </row>
    <row r="1351" spans="1:12" ht="15">
      <c r="A1351" s="84" t="s">
        <v>2272</v>
      </c>
      <c r="B1351" s="84" t="s">
        <v>263</v>
      </c>
      <c r="C1351" s="84">
        <v>7</v>
      </c>
      <c r="D1351" s="123">
        <v>0.011291020591472273</v>
      </c>
      <c r="E1351" s="123">
        <v>1.4828735836087539</v>
      </c>
      <c r="F1351" s="84" t="s">
        <v>2167</v>
      </c>
      <c r="G1351" s="84" t="b">
        <v>0</v>
      </c>
      <c r="H1351" s="84" t="b">
        <v>0</v>
      </c>
      <c r="I1351" s="84" t="b">
        <v>0</v>
      </c>
      <c r="J1351" s="84" t="b">
        <v>0</v>
      </c>
      <c r="K1351" s="84" t="b">
        <v>0</v>
      </c>
      <c r="L1351" s="84" t="b">
        <v>0</v>
      </c>
    </row>
    <row r="1352" spans="1:12" ht="15">
      <c r="A1352" s="84" t="s">
        <v>263</v>
      </c>
      <c r="B1352" s="84" t="s">
        <v>244</v>
      </c>
      <c r="C1352" s="84">
        <v>7</v>
      </c>
      <c r="D1352" s="123">
        <v>0.011291020591472273</v>
      </c>
      <c r="E1352" s="123">
        <v>1.8138668026501783</v>
      </c>
      <c r="F1352" s="84" t="s">
        <v>2167</v>
      </c>
      <c r="G1352" s="84" t="b">
        <v>0</v>
      </c>
      <c r="H1352" s="84" t="b">
        <v>0</v>
      </c>
      <c r="I1352" s="84" t="b">
        <v>0</v>
      </c>
      <c r="J1352" s="84" t="b">
        <v>0</v>
      </c>
      <c r="K1352" s="84" t="b">
        <v>0</v>
      </c>
      <c r="L1352" s="84" t="b">
        <v>0</v>
      </c>
    </row>
    <row r="1353" spans="1:12" ht="15">
      <c r="A1353" s="84" t="s">
        <v>244</v>
      </c>
      <c r="B1353" s="84" t="s">
        <v>243</v>
      </c>
      <c r="C1353" s="84">
        <v>7</v>
      </c>
      <c r="D1353" s="123">
        <v>0.011291020591472273</v>
      </c>
      <c r="E1353" s="123">
        <v>1.8138668026501783</v>
      </c>
      <c r="F1353" s="84" t="s">
        <v>2167</v>
      </c>
      <c r="G1353" s="84" t="b">
        <v>0</v>
      </c>
      <c r="H1353" s="84" t="b">
        <v>0</v>
      </c>
      <c r="I1353" s="84" t="b">
        <v>0</v>
      </c>
      <c r="J1353" s="84" t="b">
        <v>0</v>
      </c>
      <c r="K1353" s="84" t="b">
        <v>0</v>
      </c>
      <c r="L1353" s="84" t="b">
        <v>0</v>
      </c>
    </row>
    <row r="1354" spans="1:12" ht="15">
      <c r="A1354" s="84" t="s">
        <v>243</v>
      </c>
      <c r="B1354" s="84" t="s">
        <v>264</v>
      </c>
      <c r="C1354" s="84">
        <v>7</v>
      </c>
      <c r="D1354" s="123">
        <v>0.011291020591472273</v>
      </c>
      <c r="E1354" s="123">
        <v>1.8138668026501783</v>
      </c>
      <c r="F1354" s="84" t="s">
        <v>2167</v>
      </c>
      <c r="G1354" s="84" t="b">
        <v>0</v>
      </c>
      <c r="H1354" s="84" t="b">
        <v>0</v>
      </c>
      <c r="I1354" s="84" t="b">
        <v>0</v>
      </c>
      <c r="J1354" s="84" t="b">
        <v>0</v>
      </c>
      <c r="K1354" s="84" t="b">
        <v>0</v>
      </c>
      <c r="L1354" s="84" t="b">
        <v>0</v>
      </c>
    </row>
    <row r="1355" spans="1:12" ht="15">
      <c r="A1355" s="84" t="s">
        <v>264</v>
      </c>
      <c r="B1355" s="84" t="s">
        <v>241</v>
      </c>
      <c r="C1355" s="84">
        <v>7</v>
      </c>
      <c r="D1355" s="123">
        <v>0.011291020591472273</v>
      </c>
      <c r="E1355" s="123">
        <v>1.1148967983141593</v>
      </c>
      <c r="F1355" s="84" t="s">
        <v>2167</v>
      </c>
      <c r="G1355" s="84" t="b">
        <v>0</v>
      </c>
      <c r="H1355" s="84" t="b">
        <v>0</v>
      </c>
      <c r="I1355" s="84" t="b">
        <v>0</v>
      </c>
      <c r="J1355" s="84" t="b">
        <v>0</v>
      </c>
      <c r="K1355" s="84" t="b">
        <v>0</v>
      </c>
      <c r="L1355" s="84" t="b">
        <v>0</v>
      </c>
    </row>
    <row r="1356" spans="1:12" ht="15">
      <c r="A1356" s="84" t="s">
        <v>2267</v>
      </c>
      <c r="B1356" s="84" t="s">
        <v>2627</v>
      </c>
      <c r="C1356" s="84">
        <v>5</v>
      </c>
      <c r="D1356" s="123">
        <v>0.009523378337717813</v>
      </c>
      <c r="E1356" s="123">
        <v>1.278753600952829</v>
      </c>
      <c r="F1356" s="84" t="s">
        <v>2167</v>
      </c>
      <c r="G1356" s="84" t="b">
        <v>0</v>
      </c>
      <c r="H1356" s="84" t="b">
        <v>0</v>
      </c>
      <c r="I1356" s="84" t="b">
        <v>0</v>
      </c>
      <c r="J1356" s="84" t="b">
        <v>0</v>
      </c>
      <c r="K1356" s="84" t="b">
        <v>0</v>
      </c>
      <c r="L1356" s="84" t="b">
        <v>0</v>
      </c>
    </row>
    <row r="1357" spans="1:12" ht="15">
      <c r="A1357" s="84" t="s">
        <v>2627</v>
      </c>
      <c r="B1357" s="84" t="s">
        <v>2272</v>
      </c>
      <c r="C1357" s="84">
        <v>5</v>
      </c>
      <c r="D1357" s="123">
        <v>0.009523378337717813</v>
      </c>
      <c r="E1357" s="123">
        <v>1.4828735836087539</v>
      </c>
      <c r="F1357" s="84" t="s">
        <v>2167</v>
      </c>
      <c r="G1357" s="84" t="b">
        <v>0</v>
      </c>
      <c r="H1357" s="84" t="b">
        <v>0</v>
      </c>
      <c r="I1357" s="84" t="b">
        <v>0</v>
      </c>
      <c r="J1357" s="84" t="b">
        <v>0</v>
      </c>
      <c r="K1357" s="84" t="b">
        <v>0</v>
      </c>
      <c r="L1357" s="84" t="b">
        <v>0</v>
      </c>
    </row>
    <row r="1358" spans="1:12" ht="15">
      <c r="A1358" s="84" t="s">
        <v>301</v>
      </c>
      <c r="B1358" s="84" t="s">
        <v>272</v>
      </c>
      <c r="C1358" s="84">
        <v>5</v>
      </c>
      <c r="D1358" s="123">
        <v>0.009523378337717813</v>
      </c>
      <c r="E1358" s="123">
        <v>1.7558748556724915</v>
      </c>
      <c r="F1358" s="84" t="s">
        <v>2167</v>
      </c>
      <c r="G1358" s="84" t="b">
        <v>0</v>
      </c>
      <c r="H1358" s="84" t="b">
        <v>0</v>
      </c>
      <c r="I1358" s="84" t="b">
        <v>0</v>
      </c>
      <c r="J1358" s="84" t="b">
        <v>0</v>
      </c>
      <c r="K1358" s="84" t="b">
        <v>0</v>
      </c>
      <c r="L1358" s="84" t="b">
        <v>0</v>
      </c>
    </row>
    <row r="1359" spans="1:12" ht="15">
      <c r="A1359" s="84" t="s">
        <v>2575</v>
      </c>
      <c r="B1359" s="84" t="s">
        <v>2250</v>
      </c>
      <c r="C1359" s="84">
        <v>5</v>
      </c>
      <c r="D1359" s="123">
        <v>0.009523378337717813</v>
      </c>
      <c r="E1359" s="123">
        <v>1.449449828121804</v>
      </c>
      <c r="F1359" s="84" t="s">
        <v>2167</v>
      </c>
      <c r="G1359" s="84" t="b">
        <v>0</v>
      </c>
      <c r="H1359" s="84" t="b">
        <v>0</v>
      </c>
      <c r="I1359" s="84" t="b">
        <v>0</v>
      </c>
      <c r="J1359" s="84" t="b">
        <v>0</v>
      </c>
      <c r="K1359" s="84" t="b">
        <v>0</v>
      </c>
      <c r="L1359" s="84" t="b">
        <v>0</v>
      </c>
    </row>
    <row r="1360" spans="1:12" ht="15">
      <c r="A1360" s="84" t="s">
        <v>2250</v>
      </c>
      <c r="B1360" s="84" t="s">
        <v>2624</v>
      </c>
      <c r="C1360" s="84">
        <v>5</v>
      </c>
      <c r="D1360" s="123">
        <v>0.009523378337717813</v>
      </c>
      <c r="E1360" s="123">
        <v>1.7558748556724915</v>
      </c>
      <c r="F1360" s="84" t="s">
        <v>2167</v>
      </c>
      <c r="G1360" s="84" t="b">
        <v>0</v>
      </c>
      <c r="H1360" s="84" t="b">
        <v>0</v>
      </c>
      <c r="I1360" s="84" t="b">
        <v>0</v>
      </c>
      <c r="J1360" s="84" t="b">
        <v>0</v>
      </c>
      <c r="K1360" s="84" t="b">
        <v>0</v>
      </c>
      <c r="L1360" s="84" t="b">
        <v>0</v>
      </c>
    </row>
    <row r="1361" spans="1:12" ht="15">
      <c r="A1361" s="84" t="s">
        <v>2624</v>
      </c>
      <c r="B1361" s="84" t="s">
        <v>240</v>
      </c>
      <c r="C1361" s="84">
        <v>5</v>
      </c>
      <c r="D1361" s="123">
        <v>0.009523378337717813</v>
      </c>
      <c r="E1361" s="123">
        <v>1.5450214903575983</v>
      </c>
      <c r="F1361" s="84" t="s">
        <v>2167</v>
      </c>
      <c r="G1361" s="84" t="b">
        <v>0</v>
      </c>
      <c r="H1361" s="84" t="b">
        <v>0</v>
      </c>
      <c r="I1361" s="84" t="b">
        <v>0</v>
      </c>
      <c r="J1361" s="84" t="b">
        <v>0</v>
      </c>
      <c r="K1361" s="84" t="b">
        <v>0</v>
      </c>
      <c r="L1361" s="84" t="b">
        <v>0</v>
      </c>
    </row>
    <row r="1362" spans="1:12" ht="15">
      <c r="A1362" s="84" t="s">
        <v>240</v>
      </c>
      <c r="B1362" s="84" t="s">
        <v>241</v>
      </c>
      <c r="C1362" s="84">
        <v>5</v>
      </c>
      <c r="D1362" s="123">
        <v>0.009523378337717813</v>
      </c>
      <c r="E1362" s="123">
        <v>0.6999234503433414</v>
      </c>
      <c r="F1362" s="84" t="s">
        <v>2167</v>
      </c>
      <c r="G1362" s="84" t="b">
        <v>0</v>
      </c>
      <c r="H1362" s="84" t="b">
        <v>0</v>
      </c>
      <c r="I1362" s="84" t="b">
        <v>0</v>
      </c>
      <c r="J1362" s="84" t="b">
        <v>0</v>
      </c>
      <c r="K1362" s="84" t="b">
        <v>0</v>
      </c>
      <c r="L1362" s="84" t="b">
        <v>0</v>
      </c>
    </row>
    <row r="1363" spans="1:12" ht="15">
      <c r="A1363" s="84" t="s">
        <v>241</v>
      </c>
      <c r="B1363" s="84" t="s">
        <v>261</v>
      </c>
      <c r="C1363" s="84">
        <v>5</v>
      </c>
      <c r="D1363" s="123">
        <v>0.009523378337717813</v>
      </c>
      <c r="E1363" s="123">
        <v>1.243991494693617</v>
      </c>
      <c r="F1363" s="84" t="s">
        <v>2167</v>
      </c>
      <c r="G1363" s="84" t="b">
        <v>0</v>
      </c>
      <c r="H1363" s="84" t="b">
        <v>0</v>
      </c>
      <c r="I1363" s="84" t="b">
        <v>0</v>
      </c>
      <c r="J1363" s="84" t="b">
        <v>0</v>
      </c>
      <c r="K1363" s="84" t="b">
        <v>0</v>
      </c>
      <c r="L1363" s="84" t="b">
        <v>0</v>
      </c>
    </row>
    <row r="1364" spans="1:12" ht="15">
      <c r="A1364" s="84" t="s">
        <v>261</v>
      </c>
      <c r="B1364" s="84" t="s">
        <v>2557</v>
      </c>
      <c r="C1364" s="84">
        <v>5</v>
      </c>
      <c r="D1364" s="123">
        <v>0.009523378337717813</v>
      </c>
      <c r="E1364" s="123">
        <v>1.9599948383284163</v>
      </c>
      <c r="F1364" s="84" t="s">
        <v>2167</v>
      </c>
      <c r="G1364" s="84" t="b">
        <v>0</v>
      </c>
      <c r="H1364" s="84" t="b">
        <v>0</v>
      </c>
      <c r="I1364" s="84" t="b">
        <v>0</v>
      </c>
      <c r="J1364" s="84" t="b">
        <v>0</v>
      </c>
      <c r="K1364" s="84" t="b">
        <v>0</v>
      </c>
      <c r="L1364" s="84" t="b">
        <v>0</v>
      </c>
    </row>
    <row r="1365" spans="1:12" ht="15">
      <c r="A1365" s="84" t="s">
        <v>2557</v>
      </c>
      <c r="B1365" s="84" t="s">
        <v>2251</v>
      </c>
      <c r="C1365" s="84">
        <v>5</v>
      </c>
      <c r="D1365" s="123">
        <v>0.009523378337717813</v>
      </c>
      <c r="E1365" s="123">
        <v>1.9599948383284163</v>
      </c>
      <c r="F1365" s="84" t="s">
        <v>2167</v>
      </c>
      <c r="G1365" s="84" t="b">
        <v>0</v>
      </c>
      <c r="H1365" s="84" t="b">
        <v>0</v>
      </c>
      <c r="I1365" s="84" t="b">
        <v>0</v>
      </c>
      <c r="J1365" s="84" t="b">
        <v>0</v>
      </c>
      <c r="K1365" s="84" t="b">
        <v>0</v>
      </c>
      <c r="L1365" s="84" t="b">
        <v>0</v>
      </c>
    </row>
    <row r="1366" spans="1:12" ht="15">
      <c r="A1366" s="84" t="s">
        <v>259</v>
      </c>
      <c r="B1366" s="84" t="s">
        <v>2583</v>
      </c>
      <c r="C1366" s="84">
        <v>5</v>
      </c>
      <c r="D1366" s="123">
        <v>0.009523378337717813</v>
      </c>
      <c r="E1366" s="123">
        <v>1.0254963870848486</v>
      </c>
      <c r="F1366" s="84" t="s">
        <v>2167</v>
      </c>
      <c r="G1366" s="84" t="b">
        <v>0</v>
      </c>
      <c r="H1366" s="84" t="b">
        <v>0</v>
      </c>
      <c r="I1366" s="84" t="b">
        <v>0</v>
      </c>
      <c r="J1366" s="84" t="b">
        <v>0</v>
      </c>
      <c r="K1366" s="84" t="b">
        <v>0</v>
      </c>
      <c r="L1366" s="84" t="b">
        <v>0</v>
      </c>
    </row>
    <row r="1367" spans="1:12" ht="15">
      <c r="A1367" s="84" t="s">
        <v>2583</v>
      </c>
      <c r="B1367" s="84" t="s">
        <v>2589</v>
      </c>
      <c r="C1367" s="84">
        <v>5</v>
      </c>
      <c r="D1367" s="123">
        <v>0.009523378337717813</v>
      </c>
      <c r="E1367" s="123">
        <v>1.9599948383284163</v>
      </c>
      <c r="F1367" s="84" t="s">
        <v>2167</v>
      </c>
      <c r="G1367" s="84" t="b">
        <v>0</v>
      </c>
      <c r="H1367" s="84" t="b">
        <v>0</v>
      </c>
      <c r="I1367" s="84" t="b">
        <v>0</v>
      </c>
      <c r="J1367" s="84" t="b">
        <v>0</v>
      </c>
      <c r="K1367" s="84" t="b">
        <v>0</v>
      </c>
      <c r="L1367" s="84" t="b">
        <v>0</v>
      </c>
    </row>
    <row r="1368" spans="1:12" ht="15">
      <c r="A1368" s="84" t="s">
        <v>2589</v>
      </c>
      <c r="B1368" s="84" t="s">
        <v>2565</v>
      </c>
      <c r="C1368" s="84">
        <v>5</v>
      </c>
      <c r="D1368" s="123">
        <v>0.009523378337717813</v>
      </c>
      <c r="E1368" s="123">
        <v>1.9599948383284163</v>
      </c>
      <c r="F1368" s="84" t="s">
        <v>2167</v>
      </c>
      <c r="G1368" s="84" t="b">
        <v>0</v>
      </c>
      <c r="H1368" s="84" t="b">
        <v>0</v>
      </c>
      <c r="I1368" s="84" t="b">
        <v>0</v>
      </c>
      <c r="J1368" s="84" t="b">
        <v>0</v>
      </c>
      <c r="K1368" s="84" t="b">
        <v>0</v>
      </c>
      <c r="L1368" s="84" t="b">
        <v>0</v>
      </c>
    </row>
    <row r="1369" spans="1:12" ht="15">
      <c r="A1369" s="84" t="s">
        <v>2565</v>
      </c>
      <c r="B1369" s="84" t="s">
        <v>2253</v>
      </c>
      <c r="C1369" s="84">
        <v>5</v>
      </c>
      <c r="D1369" s="123">
        <v>0.009523378337717813</v>
      </c>
      <c r="E1369" s="123">
        <v>1.0057523288890913</v>
      </c>
      <c r="F1369" s="84" t="s">
        <v>2167</v>
      </c>
      <c r="G1369" s="84" t="b">
        <v>0</v>
      </c>
      <c r="H1369" s="84" t="b">
        <v>0</v>
      </c>
      <c r="I1369" s="84" t="b">
        <v>0</v>
      </c>
      <c r="J1369" s="84" t="b">
        <v>0</v>
      </c>
      <c r="K1369" s="84" t="b">
        <v>0</v>
      </c>
      <c r="L1369" s="84" t="b">
        <v>0</v>
      </c>
    </row>
    <row r="1370" spans="1:12" ht="15">
      <c r="A1370" s="84" t="s">
        <v>2253</v>
      </c>
      <c r="B1370" s="84" t="s">
        <v>2614</v>
      </c>
      <c r="C1370" s="84">
        <v>5</v>
      </c>
      <c r="D1370" s="123">
        <v>0.009523378337717813</v>
      </c>
      <c r="E1370" s="123">
        <v>1.0057523288890913</v>
      </c>
      <c r="F1370" s="84" t="s">
        <v>2167</v>
      </c>
      <c r="G1370" s="84" t="b">
        <v>0</v>
      </c>
      <c r="H1370" s="84" t="b">
        <v>0</v>
      </c>
      <c r="I1370" s="84" t="b">
        <v>0</v>
      </c>
      <c r="J1370" s="84" t="b">
        <v>0</v>
      </c>
      <c r="K1370" s="84" t="b">
        <v>0</v>
      </c>
      <c r="L1370" s="84" t="b">
        <v>0</v>
      </c>
    </row>
    <row r="1371" spans="1:12" ht="15">
      <c r="A1371" s="84" t="s">
        <v>2614</v>
      </c>
      <c r="B1371" s="84" t="s">
        <v>2595</v>
      </c>
      <c r="C1371" s="84">
        <v>5</v>
      </c>
      <c r="D1371" s="123">
        <v>0.009523378337717813</v>
      </c>
      <c r="E1371" s="123">
        <v>1.9599948383284163</v>
      </c>
      <c r="F1371" s="84" t="s">
        <v>2167</v>
      </c>
      <c r="G1371" s="84" t="b">
        <v>0</v>
      </c>
      <c r="H1371" s="84" t="b">
        <v>0</v>
      </c>
      <c r="I1371" s="84" t="b">
        <v>0</v>
      </c>
      <c r="J1371" s="84" t="b">
        <v>0</v>
      </c>
      <c r="K1371" s="84" t="b">
        <v>0</v>
      </c>
      <c r="L1371" s="84" t="b">
        <v>0</v>
      </c>
    </row>
    <row r="1372" spans="1:12" ht="15">
      <c r="A1372" s="84" t="s">
        <v>2595</v>
      </c>
      <c r="B1372" s="84" t="s">
        <v>2615</v>
      </c>
      <c r="C1372" s="84">
        <v>5</v>
      </c>
      <c r="D1372" s="123">
        <v>0.009523378337717813</v>
      </c>
      <c r="E1372" s="123">
        <v>1.9599948383284163</v>
      </c>
      <c r="F1372" s="84" t="s">
        <v>2167</v>
      </c>
      <c r="G1372" s="84" t="b">
        <v>0</v>
      </c>
      <c r="H1372" s="84" t="b">
        <v>0</v>
      </c>
      <c r="I1372" s="84" t="b">
        <v>0</v>
      </c>
      <c r="J1372" s="84" t="b">
        <v>0</v>
      </c>
      <c r="K1372" s="84" t="b">
        <v>0</v>
      </c>
      <c r="L1372" s="84" t="b">
        <v>0</v>
      </c>
    </row>
    <row r="1373" spans="1:12" ht="15">
      <c r="A1373" s="84" t="s">
        <v>2615</v>
      </c>
      <c r="B1373" s="84" t="s">
        <v>2273</v>
      </c>
      <c r="C1373" s="84">
        <v>5</v>
      </c>
      <c r="D1373" s="123">
        <v>0.009523378337717813</v>
      </c>
      <c r="E1373" s="123">
        <v>1.5128368069861968</v>
      </c>
      <c r="F1373" s="84" t="s">
        <v>2167</v>
      </c>
      <c r="G1373" s="84" t="b">
        <v>0</v>
      </c>
      <c r="H1373" s="84" t="b">
        <v>0</v>
      </c>
      <c r="I1373" s="84" t="b">
        <v>0</v>
      </c>
      <c r="J1373" s="84" t="b">
        <v>0</v>
      </c>
      <c r="K1373" s="84" t="b">
        <v>0</v>
      </c>
      <c r="L1373" s="84" t="b">
        <v>0</v>
      </c>
    </row>
    <row r="1374" spans="1:12" ht="15">
      <c r="A1374" s="84" t="s">
        <v>2273</v>
      </c>
      <c r="B1374" s="84" t="s">
        <v>2616</v>
      </c>
      <c r="C1374" s="84">
        <v>5</v>
      </c>
      <c r="D1374" s="123">
        <v>0.009523378337717813</v>
      </c>
      <c r="E1374" s="123">
        <v>1.5128368069861968</v>
      </c>
      <c r="F1374" s="84" t="s">
        <v>2167</v>
      </c>
      <c r="G1374" s="84" t="b">
        <v>0</v>
      </c>
      <c r="H1374" s="84" t="b">
        <v>0</v>
      </c>
      <c r="I1374" s="84" t="b">
        <v>0</v>
      </c>
      <c r="J1374" s="84" t="b">
        <v>0</v>
      </c>
      <c r="K1374" s="84" t="b">
        <v>0</v>
      </c>
      <c r="L1374" s="84" t="b">
        <v>0</v>
      </c>
    </row>
    <row r="1375" spans="1:12" ht="15">
      <c r="A1375" s="84" t="s">
        <v>2616</v>
      </c>
      <c r="B1375" s="84" t="s">
        <v>2559</v>
      </c>
      <c r="C1375" s="84">
        <v>5</v>
      </c>
      <c r="D1375" s="123">
        <v>0.009523378337717813</v>
      </c>
      <c r="E1375" s="123">
        <v>1.658964842664435</v>
      </c>
      <c r="F1375" s="84" t="s">
        <v>2167</v>
      </c>
      <c r="G1375" s="84" t="b">
        <v>0</v>
      </c>
      <c r="H1375" s="84" t="b">
        <v>0</v>
      </c>
      <c r="I1375" s="84" t="b">
        <v>0</v>
      </c>
      <c r="J1375" s="84" t="b">
        <v>0</v>
      </c>
      <c r="K1375" s="84" t="b">
        <v>0</v>
      </c>
      <c r="L1375" s="84" t="b">
        <v>0</v>
      </c>
    </row>
    <row r="1376" spans="1:12" ht="15">
      <c r="A1376" s="84" t="s">
        <v>2575</v>
      </c>
      <c r="B1376" s="84" t="s">
        <v>2646</v>
      </c>
      <c r="C1376" s="84">
        <v>4</v>
      </c>
      <c r="D1376" s="123">
        <v>0.008392435308961126</v>
      </c>
      <c r="E1376" s="123">
        <v>1.7047223332251102</v>
      </c>
      <c r="F1376" s="84" t="s">
        <v>2167</v>
      </c>
      <c r="G1376" s="84" t="b">
        <v>0</v>
      </c>
      <c r="H1376" s="84" t="b">
        <v>0</v>
      </c>
      <c r="I1376" s="84" t="b">
        <v>0</v>
      </c>
      <c r="J1376" s="84" t="b">
        <v>0</v>
      </c>
      <c r="K1376" s="84" t="b">
        <v>0</v>
      </c>
      <c r="L1376" s="84" t="b">
        <v>0</v>
      </c>
    </row>
    <row r="1377" spans="1:12" ht="15">
      <c r="A1377" s="84" t="s">
        <v>2646</v>
      </c>
      <c r="B1377" s="84" t="s">
        <v>2623</v>
      </c>
      <c r="C1377" s="84">
        <v>4</v>
      </c>
      <c r="D1377" s="123">
        <v>0.008392435308961126</v>
      </c>
      <c r="E1377" s="123">
        <v>2.0569048513364727</v>
      </c>
      <c r="F1377" s="84" t="s">
        <v>2167</v>
      </c>
      <c r="G1377" s="84" t="b">
        <v>0</v>
      </c>
      <c r="H1377" s="84" t="b">
        <v>0</v>
      </c>
      <c r="I1377" s="84" t="b">
        <v>0</v>
      </c>
      <c r="J1377" s="84" t="b">
        <v>0</v>
      </c>
      <c r="K1377" s="84" t="b">
        <v>0</v>
      </c>
      <c r="L1377" s="84" t="b">
        <v>0</v>
      </c>
    </row>
    <row r="1378" spans="1:12" ht="15">
      <c r="A1378" s="84" t="s">
        <v>2623</v>
      </c>
      <c r="B1378" s="84" t="s">
        <v>2598</v>
      </c>
      <c r="C1378" s="84">
        <v>4</v>
      </c>
      <c r="D1378" s="123">
        <v>0.008392435308961126</v>
      </c>
      <c r="E1378" s="123">
        <v>2.0569048513364727</v>
      </c>
      <c r="F1378" s="84" t="s">
        <v>2167</v>
      </c>
      <c r="G1378" s="84" t="b">
        <v>0</v>
      </c>
      <c r="H1378" s="84" t="b">
        <v>0</v>
      </c>
      <c r="I1378" s="84" t="b">
        <v>0</v>
      </c>
      <c r="J1378" s="84" t="b">
        <v>0</v>
      </c>
      <c r="K1378" s="84" t="b">
        <v>0</v>
      </c>
      <c r="L1378" s="84" t="b">
        <v>0</v>
      </c>
    </row>
    <row r="1379" spans="1:12" ht="15">
      <c r="A1379" s="84" t="s">
        <v>2598</v>
      </c>
      <c r="B1379" s="84" t="s">
        <v>2222</v>
      </c>
      <c r="C1379" s="84">
        <v>4</v>
      </c>
      <c r="D1379" s="123">
        <v>0.008392435308961126</v>
      </c>
      <c r="E1379" s="123">
        <v>2.0569048513364727</v>
      </c>
      <c r="F1379" s="84" t="s">
        <v>2167</v>
      </c>
      <c r="G1379" s="84" t="b">
        <v>0</v>
      </c>
      <c r="H1379" s="84" t="b">
        <v>0</v>
      </c>
      <c r="I1379" s="84" t="b">
        <v>0</v>
      </c>
      <c r="J1379" s="84" t="b">
        <v>0</v>
      </c>
      <c r="K1379" s="84" t="b">
        <v>0</v>
      </c>
      <c r="L1379" s="84" t="b">
        <v>0</v>
      </c>
    </row>
    <row r="1380" spans="1:12" ht="15">
      <c r="A1380" s="84" t="s">
        <v>2222</v>
      </c>
      <c r="B1380" s="84" t="s">
        <v>241</v>
      </c>
      <c r="C1380" s="84">
        <v>4</v>
      </c>
      <c r="D1380" s="123">
        <v>0.008392435308961126</v>
      </c>
      <c r="E1380" s="123">
        <v>1.1148967983141593</v>
      </c>
      <c r="F1380" s="84" t="s">
        <v>2167</v>
      </c>
      <c r="G1380" s="84" t="b">
        <v>0</v>
      </c>
      <c r="H1380" s="84" t="b">
        <v>0</v>
      </c>
      <c r="I1380" s="84" t="b">
        <v>0</v>
      </c>
      <c r="J1380" s="84" t="b">
        <v>0</v>
      </c>
      <c r="K1380" s="84" t="b">
        <v>0</v>
      </c>
      <c r="L1380" s="84" t="b">
        <v>0</v>
      </c>
    </row>
    <row r="1381" spans="1:12" ht="15">
      <c r="A1381" s="84" t="s">
        <v>241</v>
      </c>
      <c r="B1381" s="84" t="s">
        <v>2647</v>
      </c>
      <c r="C1381" s="84">
        <v>4</v>
      </c>
      <c r="D1381" s="123">
        <v>0.008392435308961126</v>
      </c>
      <c r="E1381" s="123">
        <v>1.243991494693617</v>
      </c>
      <c r="F1381" s="84" t="s">
        <v>2167</v>
      </c>
      <c r="G1381" s="84" t="b">
        <v>0</v>
      </c>
      <c r="H1381" s="84" t="b">
        <v>0</v>
      </c>
      <c r="I1381" s="84" t="b">
        <v>0</v>
      </c>
      <c r="J1381" s="84" t="b">
        <v>0</v>
      </c>
      <c r="K1381" s="84" t="b">
        <v>0</v>
      </c>
      <c r="L1381" s="84" t="b">
        <v>0</v>
      </c>
    </row>
    <row r="1382" spans="1:12" ht="15">
      <c r="A1382" s="84" t="s">
        <v>2647</v>
      </c>
      <c r="B1382" s="84" t="s">
        <v>2657</v>
      </c>
      <c r="C1382" s="84">
        <v>4</v>
      </c>
      <c r="D1382" s="123">
        <v>0.008392435308961126</v>
      </c>
      <c r="E1382" s="123">
        <v>2.0569048513364727</v>
      </c>
      <c r="F1382" s="84" t="s">
        <v>2167</v>
      </c>
      <c r="G1382" s="84" t="b">
        <v>0</v>
      </c>
      <c r="H1382" s="84" t="b">
        <v>0</v>
      </c>
      <c r="I1382" s="84" t="b">
        <v>0</v>
      </c>
      <c r="J1382" s="84" t="b">
        <v>0</v>
      </c>
      <c r="K1382" s="84" t="b">
        <v>0</v>
      </c>
      <c r="L1382" s="84" t="b">
        <v>0</v>
      </c>
    </row>
    <row r="1383" spans="1:12" ht="15">
      <c r="A1383" s="84" t="s">
        <v>2251</v>
      </c>
      <c r="B1383" s="84" t="s">
        <v>2676</v>
      </c>
      <c r="C1383" s="84">
        <v>4</v>
      </c>
      <c r="D1383" s="123">
        <v>0.008392435308961126</v>
      </c>
      <c r="E1383" s="123">
        <v>1.9599948383284163</v>
      </c>
      <c r="F1383" s="84" t="s">
        <v>2167</v>
      </c>
      <c r="G1383" s="84" t="b">
        <v>0</v>
      </c>
      <c r="H1383" s="84" t="b">
        <v>0</v>
      </c>
      <c r="I1383" s="84" t="b">
        <v>0</v>
      </c>
      <c r="J1383" s="84" t="b">
        <v>0</v>
      </c>
      <c r="K1383" s="84" t="b">
        <v>0</v>
      </c>
      <c r="L1383" s="84" t="b">
        <v>0</v>
      </c>
    </row>
    <row r="1384" spans="1:12" ht="15">
      <c r="A1384" s="84" t="s">
        <v>2253</v>
      </c>
      <c r="B1384" s="84" t="s">
        <v>2607</v>
      </c>
      <c r="C1384" s="84">
        <v>3</v>
      </c>
      <c r="D1384" s="123">
        <v>0.0070424626290759365</v>
      </c>
      <c r="E1384" s="123">
        <v>1.0057523288890913</v>
      </c>
      <c r="F1384" s="84" t="s">
        <v>2167</v>
      </c>
      <c r="G1384" s="84" t="b">
        <v>0</v>
      </c>
      <c r="H1384" s="84" t="b">
        <v>0</v>
      </c>
      <c r="I1384" s="84" t="b">
        <v>0</v>
      </c>
      <c r="J1384" s="84" t="b">
        <v>0</v>
      </c>
      <c r="K1384" s="84" t="b">
        <v>0</v>
      </c>
      <c r="L1384" s="84" t="b">
        <v>0</v>
      </c>
    </row>
    <row r="1385" spans="1:12" ht="15">
      <c r="A1385" s="84" t="s">
        <v>2607</v>
      </c>
      <c r="B1385" s="84" t="s">
        <v>2559</v>
      </c>
      <c r="C1385" s="84">
        <v>3</v>
      </c>
      <c r="D1385" s="123">
        <v>0.0070424626290759365</v>
      </c>
      <c r="E1385" s="123">
        <v>1.658964842664435</v>
      </c>
      <c r="F1385" s="84" t="s">
        <v>2167</v>
      </c>
      <c r="G1385" s="84" t="b">
        <v>0</v>
      </c>
      <c r="H1385" s="84" t="b">
        <v>0</v>
      </c>
      <c r="I1385" s="84" t="b">
        <v>0</v>
      </c>
      <c r="J1385" s="84" t="b">
        <v>0</v>
      </c>
      <c r="K1385" s="84" t="b">
        <v>0</v>
      </c>
      <c r="L1385" s="84" t="b">
        <v>0</v>
      </c>
    </row>
    <row r="1386" spans="1:12" ht="15">
      <c r="A1386" s="84" t="s">
        <v>2559</v>
      </c>
      <c r="B1386" s="84" t="s">
        <v>2590</v>
      </c>
      <c r="C1386" s="84">
        <v>3</v>
      </c>
      <c r="D1386" s="123">
        <v>0.0070424626290759365</v>
      </c>
      <c r="E1386" s="123">
        <v>1.9599948383284163</v>
      </c>
      <c r="F1386" s="84" t="s">
        <v>2167</v>
      </c>
      <c r="G1386" s="84" t="b">
        <v>0</v>
      </c>
      <c r="H1386" s="84" t="b">
        <v>0</v>
      </c>
      <c r="I1386" s="84" t="b">
        <v>0</v>
      </c>
      <c r="J1386" s="84" t="b">
        <v>0</v>
      </c>
      <c r="K1386" s="84" t="b">
        <v>0</v>
      </c>
      <c r="L1386" s="84" t="b">
        <v>0</v>
      </c>
    </row>
    <row r="1387" spans="1:12" ht="15">
      <c r="A1387" s="84" t="s">
        <v>2590</v>
      </c>
      <c r="B1387" s="84" t="s">
        <v>2257</v>
      </c>
      <c r="C1387" s="84">
        <v>3</v>
      </c>
      <c r="D1387" s="123">
        <v>0.0070424626290759365</v>
      </c>
      <c r="E1387" s="123">
        <v>2.1818435879447726</v>
      </c>
      <c r="F1387" s="84" t="s">
        <v>2167</v>
      </c>
      <c r="G1387" s="84" t="b">
        <v>0</v>
      </c>
      <c r="H1387" s="84" t="b">
        <v>0</v>
      </c>
      <c r="I1387" s="84" t="b">
        <v>0</v>
      </c>
      <c r="J1387" s="84" t="b">
        <v>0</v>
      </c>
      <c r="K1387" s="84" t="b">
        <v>0</v>
      </c>
      <c r="L1387" s="84" t="b">
        <v>0</v>
      </c>
    </row>
    <row r="1388" spans="1:12" ht="15">
      <c r="A1388" s="84" t="s">
        <v>2257</v>
      </c>
      <c r="B1388" s="84" t="s">
        <v>2628</v>
      </c>
      <c r="C1388" s="84">
        <v>3</v>
      </c>
      <c r="D1388" s="123">
        <v>0.0070424626290759365</v>
      </c>
      <c r="E1388" s="123">
        <v>2.1818435879447726</v>
      </c>
      <c r="F1388" s="84" t="s">
        <v>2167</v>
      </c>
      <c r="G1388" s="84" t="b">
        <v>0</v>
      </c>
      <c r="H1388" s="84" t="b">
        <v>0</v>
      </c>
      <c r="I1388" s="84" t="b">
        <v>0</v>
      </c>
      <c r="J1388" s="84" t="b">
        <v>0</v>
      </c>
      <c r="K1388" s="84" t="b">
        <v>0</v>
      </c>
      <c r="L1388" s="84" t="b">
        <v>0</v>
      </c>
    </row>
    <row r="1389" spans="1:12" ht="15">
      <c r="A1389" s="84" t="s">
        <v>2628</v>
      </c>
      <c r="B1389" s="84" t="s">
        <v>2629</v>
      </c>
      <c r="C1389" s="84">
        <v>3</v>
      </c>
      <c r="D1389" s="123">
        <v>0.0070424626290759365</v>
      </c>
      <c r="E1389" s="123">
        <v>2.1818435879447726</v>
      </c>
      <c r="F1389" s="84" t="s">
        <v>2167</v>
      </c>
      <c r="G1389" s="84" t="b">
        <v>0</v>
      </c>
      <c r="H1389" s="84" t="b">
        <v>0</v>
      </c>
      <c r="I1389" s="84" t="b">
        <v>0</v>
      </c>
      <c r="J1389" s="84" t="b">
        <v>0</v>
      </c>
      <c r="K1389" s="84" t="b">
        <v>0</v>
      </c>
      <c r="L1389" s="84" t="b">
        <v>0</v>
      </c>
    </row>
    <row r="1390" spans="1:12" ht="15">
      <c r="A1390" s="84" t="s">
        <v>2629</v>
      </c>
      <c r="B1390" s="84" t="s">
        <v>2652</v>
      </c>
      <c r="C1390" s="84">
        <v>3</v>
      </c>
      <c r="D1390" s="123">
        <v>0.0070424626290759365</v>
      </c>
      <c r="E1390" s="123">
        <v>2.1818435879447726</v>
      </c>
      <c r="F1390" s="84" t="s">
        <v>2167</v>
      </c>
      <c r="G1390" s="84" t="b">
        <v>0</v>
      </c>
      <c r="H1390" s="84" t="b">
        <v>0</v>
      </c>
      <c r="I1390" s="84" t="b">
        <v>0</v>
      </c>
      <c r="J1390" s="84" t="b">
        <v>0</v>
      </c>
      <c r="K1390" s="84" t="b">
        <v>0</v>
      </c>
      <c r="L1390" s="84" t="b">
        <v>0</v>
      </c>
    </row>
    <row r="1391" spans="1:12" ht="15">
      <c r="A1391" s="84" t="s">
        <v>301</v>
      </c>
      <c r="B1391" s="84" t="s">
        <v>271</v>
      </c>
      <c r="C1391" s="84">
        <v>3</v>
      </c>
      <c r="D1391" s="123">
        <v>0.0070424626290759365</v>
      </c>
      <c r="E1391" s="123">
        <v>1.7558748556724915</v>
      </c>
      <c r="F1391" s="84" t="s">
        <v>2167</v>
      </c>
      <c r="G1391" s="84" t="b">
        <v>0</v>
      </c>
      <c r="H1391" s="84" t="b">
        <v>0</v>
      </c>
      <c r="I1391" s="84" t="b">
        <v>0</v>
      </c>
      <c r="J1391" s="84" t="b">
        <v>0</v>
      </c>
      <c r="K1391" s="84" t="b">
        <v>0</v>
      </c>
      <c r="L1391" s="84" t="b">
        <v>0</v>
      </c>
    </row>
    <row r="1392" spans="1:12" ht="15">
      <c r="A1392" s="84" t="s">
        <v>2729</v>
      </c>
      <c r="B1392" s="84" t="s">
        <v>2253</v>
      </c>
      <c r="C1392" s="84">
        <v>2</v>
      </c>
      <c r="D1392" s="123">
        <v>0.005397934204037375</v>
      </c>
      <c r="E1392" s="123">
        <v>1.0057523288890913</v>
      </c>
      <c r="F1392" s="84" t="s">
        <v>2167</v>
      </c>
      <c r="G1392" s="84" t="b">
        <v>0</v>
      </c>
      <c r="H1392" s="84" t="b">
        <v>0</v>
      </c>
      <c r="I1392" s="84" t="b">
        <v>0</v>
      </c>
      <c r="J1392" s="84" t="b">
        <v>0</v>
      </c>
      <c r="K1392" s="84" t="b">
        <v>0</v>
      </c>
      <c r="L1392" s="84" t="b">
        <v>0</v>
      </c>
    </row>
    <row r="1393" spans="1:12" ht="15">
      <c r="A1393" s="84" t="s">
        <v>2253</v>
      </c>
      <c r="B1393" s="84" t="s">
        <v>2730</v>
      </c>
      <c r="C1393" s="84">
        <v>2</v>
      </c>
      <c r="D1393" s="123">
        <v>0.005397934204037375</v>
      </c>
      <c r="E1393" s="123">
        <v>1.0057523288890913</v>
      </c>
      <c r="F1393" s="84" t="s">
        <v>2167</v>
      </c>
      <c r="G1393" s="84" t="b">
        <v>0</v>
      </c>
      <c r="H1393" s="84" t="b">
        <v>0</v>
      </c>
      <c r="I1393" s="84" t="b">
        <v>0</v>
      </c>
      <c r="J1393" s="84" t="b">
        <v>0</v>
      </c>
      <c r="K1393" s="84" t="b">
        <v>0</v>
      </c>
      <c r="L1393" s="84" t="b">
        <v>0</v>
      </c>
    </row>
    <row r="1394" spans="1:12" ht="15">
      <c r="A1394" s="84" t="s">
        <v>2730</v>
      </c>
      <c r="B1394" s="84" t="s">
        <v>2626</v>
      </c>
      <c r="C1394" s="84">
        <v>2</v>
      </c>
      <c r="D1394" s="123">
        <v>0.005397934204037375</v>
      </c>
      <c r="E1394" s="123">
        <v>2.357934847000454</v>
      </c>
      <c r="F1394" s="84" t="s">
        <v>2167</v>
      </c>
      <c r="G1394" s="84" t="b">
        <v>0</v>
      </c>
      <c r="H1394" s="84" t="b">
        <v>0</v>
      </c>
      <c r="I1394" s="84" t="b">
        <v>0</v>
      </c>
      <c r="J1394" s="84" t="b">
        <v>0</v>
      </c>
      <c r="K1394" s="84" t="b">
        <v>0</v>
      </c>
      <c r="L1394" s="84" t="b">
        <v>0</v>
      </c>
    </row>
    <row r="1395" spans="1:12" ht="15">
      <c r="A1395" s="84" t="s">
        <v>2626</v>
      </c>
      <c r="B1395" s="84" t="s">
        <v>2731</v>
      </c>
      <c r="C1395" s="84">
        <v>2</v>
      </c>
      <c r="D1395" s="123">
        <v>0.005397934204037375</v>
      </c>
      <c r="E1395" s="123">
        <v>2.357934847000454</v>
      </c>
      <c r="F1395" s="84" t="s">
        <v>2167</v>
      </c>
      <c r="G1395" s="84" t="b">
        <v>0</v>
      </c>
      <c r="H1395" s="84" t="b">
        <v>0</v>
      </c>
      <c r="I1395" s="84" t="b">
        <v>0</v>
      </c>
      <c r="J1395" s="84" t="b">
        <v>0</v>
      </c>
      <c r="K1395" s="84" t="b">
        <v>0</v>
      </c>
      <c r="L1395" s="84" t="b">
        <v>0</v>
      </c>
    </row>
    <row r="1396" spans="1:12" ht="15">
      <c r="A1396" s="84" t="s">
        <v>2731</v>
      </c>
      <c r="B1396" s="84" t="s">
        <v>2217</v>
      </c>
      <c r="C1396" s="84">
        <v>2</v>
      </c>
      <c r="D1396" s="123">
        <v>0.005397934204037375</v>
      </c>
      <c r="E1396" s="123">
        <v>2.357934847000454</v>
      </c>
      <c r="F1396" s="84" t="s">
        <v>2167</v>
      </c>
      <c r="G1396" s="84" t="b">
        <v>0</v>
      </c>
      <c r="H1396" s="84" t="b">
        <v>0</v>
      </c>
      <c r="I1396" s="84" t="b">
        <v>0</v>
      </c>
      <c r="J1396" s="84" t="b">
        <v>0</v>
      </c>
      <c r="K1396" s="84" t="b">
        <v>0</v>
      </c>
      <c r="L1396" s="84" t="b">
        <v>0</v>
      </c>
    </row>
    <row r="1397" spans="1:12" ht="15">
      <c r="A1397" s="84" t="s">
        <v>2217</v>
      </c>
      <c r="B1397" s="84" t="s">
        <v>2559</v>
      </c>
      <c r="C1397" s="84">
        <v>2</v>
      </c>
      <c r="D1397" s="123">
        <v>0.005397934204037375</v>
      </c>
      <c r="E1397" s="123">
        <v>1.658964842664435</v>
      </c>
      <c r="F1397" s="84" t="s">
        <v>2167</v>
      </c>
      <c r="G1397" s="84" t="b">
        <v>0</v>
      </c>
      <c r="H1397" s="84" t="b">
        <v>0</v>
      </c>
      <c r="I1397" s="84" t="b">
        <v>0</v>
      </c>
      <c r="J1397" s="84" t="b">
        <v>0</v>
      </c>
      <c r="K1397" s="84" t="b">
        <v>0</v>
      </c>
      <c r="L1397" s="84" t="b">
        <v>0</v>
      </c>
    </row>
    <row r="1398" spans="1:12" ht="15">
      <c r="A1398" s="84" t="s">
        <v>2559</v>
      </c>
      <c r="B1398" s="84" t="s">
        <v>2297</v>
      </c>
      <c r="C1398" s="84">
        <v>2</v>
      </c>
      <c r="D1398" s="123">
        <v>0.005397934204037375</v>
      </c>
      <c r="E1398" s="123">
        <v>1.9599948383284163</v>
      </c>
      <c r="F1398" s="84" t="s">
        <v>2167</v>
      </c>
      <c r="G1398" s="84" t="b">
        <v>0</v>
      </c>
      <c r="H1398" s="84" t="b">
        <v>0</v>
      </c>
      <c r="I1398" s="84" t="b">
        <v>0</v>
      </c>
      <c r="J1398" s="84" t="b">
        <v>0</v>
      </c>
      <c r="K1398" s="84" t="b">
        <v>0</v>
      </c>
      <c r="L1398" s="84" t="b">
        <v>0</v>
      </c>
    </row>
    <row r="1399" spans="1:12" ht="15">
      <c r="A1399" s="84" t="s">
        <v>2297</v>
      </c>
      <c r="B1399" s="84" t="s">
        <v>2298</v>
      </c>
      <c r="C1399" s="84">
        <v>2</v>
      </c>
      <c r="D1399" s="123">
        <v>0.005397934204037375</v>
      </c>
      <c r="E1399" s="123">
        <v>2.357934847000454</v>
      </c>
      <c r="F1399" s="84" t="s">
        <v>2167</v>
      </c>
      <c r="G1399" s="84" t="b">
        <v>0</v>
      </c>
      <c r="H1399" s="84" t="b">
        <v>0</v>
      </c>
      <c r="I1399" s="84" t="b">
        <v>0</v>
      </c>
      <c r="J1399" s="84" t="b">
        <v>0</v>
      </c>
      <c r="K1399" s="84" t="b">
        <v>0</v>
      </c>
      <c r="L1399" s="84" t="b">
        <v>0</v>
      </c>
    </row>
    <row r="1400" spans="1:12" ht="15">
      <c r="A1400" s="84" t="s">
        <v>2298</v>
      </c>
      <c r="B1400" s="84" t="s">
        <v>2250</v>
      </c>
      <c r="C1400" s="84">
        <v>2</v>
      </c>
      <c r="D1400" s="123">
        <v>0.005397934204037375</v>
      </c>
      <c r="E1400" s="123">
        <v>1.7047223332251102</v>
      </c>
      <c r="F1400" s="84" t="s">
        <v>2167</v>
      </c>
      <c r="G1400" s="84" t="b">
        <v>0</v>
      </c>
      <c r="H1400" s="84" t="b">
        <v>0</v>
      </c>
      <c r="I1400" s="84" t="b">
        <v>0</v>
      </c>
      <c r="J1400" s="84" t="b">
        <v>0</v>
      </c>
      <c r="K1400" s="84" t="b">
        <v>0</v>
      </c>
      <c r="L1400" s="84" t="b">
        <v>0</v>
      </c>
    </row>
    <row r="1401" spans="1:12" ht="15">
      <c r="A1401" s="84" t="s">
        <v>259</v>
      </c>
      <c r="B1401" s="84" t="s">
        <v>2250</v>
      </c>
      <c r="C1401" s="84">
        <v>2</v>
      </c>
      <c r="D1401" s="123">
        <v>0.005397934204037375</v>
      </c>
      <c r="E1401" s="123">
        <v>0.37228387330950474</v>
      </c>
      <c r="F1401" s="84" t="s">
        <v>2167</v>
      </c>
      <c r="G1401" s="84" t="b">
        <v>0</v>
      </c>
      <c r="H1401" s="84" t="b">
        <v>0</v>
      </c>
      <c r="I1401" s="84" t="b">
        <v>0</v>
      </c>
      <c r="J1401" s="84" t="b">
        <v>0</v>
      </c>
      <c r="K1401" s="84" t="b">
        <v>0</v>
      </c>
      <c r="L1401" s="84" t="b">
        <v>0</v>
      </c>
    </row>
    <row r="1402" spans="1:12" ht="15">
      <c r="A1402" s="84" t="s">
        <v>2250</v>
      </c>
      <c r="B1402" s="84" t="s">
        <v>2663</v>
      </c>
      <c r="C1402" s="84">
        <v>2</v>
      </c>
      <c r="D1402" s="123">
        <v>0.005397934204037375</v>
      </c>
      <c r="E1402" s="123">
        <v>1.7558748556724915</v>
      </c>
      <c r="F1402" s="84" t="s">
        <v>2167</v>
      </c>
      <c r="G1402" s="84" t="b">
        <v>0</v>
      </c>
      <c r="H1402" s="84" t="b">
        <v>0</v>
      </c>
      <c r="I1402" s="84" t="b">
        <v>0</v>
      </c>
      <c r="J1402" s="84" t="b">
        <v>0</v>
      </c>
      <c r="K1402" s="84" t="b">
        <v>0</v>
      </c>
      <c r="L1402" s="84" t="b">
        <v>0</v>
      </c>
    </row>
    <row r="1403" spans="1:12" ht="15">
      <c r="A1403" s="84" t="s">
        <v>2663</v>
      </c>
      <c r="B1403" s="84" t="s">
        <v>2253</v>
      </c>
      <c r="C1403" s="84">
        <v>2</v>
      </c>
      <c r="D1403" s="123">
        <v>0.005397934204037375</v>
      </c>
      <c r="E1403" s="123">
        <v>1.0057523288890913</v>
      </c>
      <c r="F1403" s="84" t="s">
        <v>2167</v>
      </c>
      <c r="G1403" s="84" t="b">
        <v>0</v>
      </c>
      <c r="H1403" s="84" t="b">
        <v>0</v>
      </c>
      <c r="I1403" s="84" t="b">
        <v>0</v>
      </c>
      <c r="J1403" s="84" t="b">
        <v>0</v>
      </c>
      <c r="K1403" s="84" t="b">
        <v>0</v>
      </c>
      <c r="L1403" s="84" t="b">
        <v>0</v>
      </c>
    </row>
    <row r="1404" spans="1:12" ht="15">
      <c r="A1404" s="84" t="s">
        <v>2253</v>
      </c>
      <c r="B1404" s="84" t="s">
        <v>241</v>
      </c>
      <c r="C1404" s="84">
        <v>2</v>
      </c>
      <c r="D1404" s="123">
        <v>0.005397934204037375</v>
      </c>
      <c r="E1404" s="123">
        <v>-0.23728571979720323</v>
      </c>
      <c r="F1404" s="84" t="s">
        <v>2167</v>
      </c>
      <c r="G1404" s="84" t="b">
        <v>0</v>
      </c>
      <c r="H1404" s="84" t="b">
        <v>0</v>
      </c>
      <c r="I1404" s="84" t="b">
        <v>0</v>
      </c>
      <c r="J1404" s="84" t="b">
        <v>0</v>
      </c>
      <c r="K1404" s="84" t="b">
        <v>0</v>
      </c>
      <c r="L1404" s="84" t="b">
        <v>0</v>
      </c>
    </row>
    <row r="1405" spans="1:12" ht="15">
      <c r="A1405" s="84" t="s">
        <v>259</v>
      </c>
      <c r="B1405" s="84" t="s">
        <v>2276</v>
      </c>
      <c r="C1405" s="84">
        <v>7</v>
      </c>
      <c r="D1405" s="123">
        <v>0</v>
      </c>
      <c r="E1405" s="123">
        <v>1.1280298135854419</v>
      </c>
      <c r="F1405" s="84" t="s">
        <v>2168</v>
      </c>
      <c r="G1405" s="84" t="b">
        <v>0</v>
      </c>
      <c r="H1405" s="84" t="b">
        <v>0</v>
      </c>
      <c r="I1405" s="84" t="b">
        <v>0</v>
      </c>
      <c r="J1405" s="84" t="b">
        <v>0</v>
      </c>
      <c r="K1405" s="84" t="b">
        <v>0</v>
      </c>
      <c r="L1405" s="84" t="b">
        <v>0</v>
      </c>
    </row>
    <row r="1406" spans="1:12" ht="15">
      <c r="A1406" s="84" t="s">
        <v>2276</v>
      </c>
      <c r="B1406" s="84" t="s">
        <v>2277</v>
      </c>
      <c r="C1406" s="84">
        <v>7</v>
      </c>
      <c r="D1406" s="123">
        <v>0</v>
      </c>
      <c r="E1406" s="123">
        <v>1.1280298135854419</v>
      </c>
      <c r="F1406" s="84" t="s">
        <v>2168</v>
      </c>
      <c r="G1406" s="84" t="b">
        <v>0</v>
      </c>
      <c r="H1406" s="84" t="b">
        <v>0</v>
      </c>
      <c r="I1406" s="84" t="b">
        <v>0</v>
      </c>
      <c r="J1406" s="84" t="b">
        <v>0</v>
      </c>
      <c r="K1406" s="84" t="b">
        <v>0</v>
      </c>
      <c r="L1406" s="84" t="b">
        <v>0</v>
      </c>
    </row>
    <row r="1407" spans="1:12" ht="15">
      <c r="A1407" s="84" t="s">
        <v>2277</v>
      </c>
      <c r="B1407" s="84" t="s">
        <v>2273</v>
      </c>
      <c r="C1407" s="84">
        <v>7</v>
      </c>
      <c r="D1407" s="123">
        <v>0</v>
      </c>
      <c r="E1407" s="123">
        <v>1.1280298135854419</v>
      </c>
      <c r="F1407" s="84" t="s">
        <v>2168</v>
      </c>
      <c r="G1407" s="84" t="b">
        <v>0</v>
      </c>
      <c r="H1407" s="84" t="b">
        <v>0</v>
      </c>
      <c r="I1407" s="84" t="b">
        <v>0</v>
      </c>
      <c r="J1407" s="84" t="b">
        <v>0</v>
      </c>
      <c r="K1407" s="84" t="b">
        <v>0</v>
      </c>
      <c r="L1407" s="84" t="b">
        <v>0</v>
      </c>
    </row>
    <row r="1408" spans="1:12" ht="15">
      <c r="A1408" s="84" t="s">
        <v>2273</v>
      </c>
      <c r="B1408" s="84" t="s">
        <v>2278</v>
      </c>
      <c r="C1408" s="84">
        <v>7</v>
      </c>
      <c r="D1408" s="123">
        <v>0</v>
      </c>
      <c r="E1408" s="123">
        <v>1.1280298135854419</v>
      </c>
      <c r="F1408" s="84" t="s">
        <v>2168</v>
      </c>
      <c r="G1408" s="84" t="b">
        <v>0</v>
      </c>
      <c r="H1408" s="84" t="b">
        <v>0</v>
      </c>
      <c r="I1408" s="84" t="b">
        <v>0</v>
      </c>
      <c r="J1408" s="84" t="b">
        <v>0</v>
      </c>
      <c r="K1408" s="84" t="b">
        <v>0</v>
      </c>
      <c r="L1408" s="84" t="b">
        <v>0</v>
      </c>
    </row>
    <row r="1409" spans="1:12" ht="15">
      <c r="A1409" s="84" t="s">
        <v>2278</v>
      </c>
      <c r="B1409" s="84" t="s">
        <v>2272</v>
      </c>
      <c r="C1409" s="84">
        <v>7</v>
      </c>
      <c r="D1409" s="123">
        <v>0</v>
      </c>
      <c r="E1409" s="123">
        <v>1.1280298135854419</v>
      </c>
      <c r="F1409" s="84" t="s">
        <v>2168</v>
      </c>
      <c r="G1409" s="84" t="b">
        <v>0</v>
      </c>
      <c r="H1409" s="84" t="b">
        <v>0</v>
      </c>
      <c r="I1409" s="84" t="b">
        <v>0</v>
      </c>
      <c r="J1409" s="84" t="b">
        <v>0</v>
      </c>
      <c r="K1409" s="84" t="b">
        <v>0</v>
      </c>
      <c r="L1409" s="84" t="b">
        <v>0</v>
      </c>
    </row>
    <row r="1410" spans="1:12" ht="15">
      <c r="A1410" s="84" t="s">
        <v>2272</v>
      </c>
      <c r="B1410" s="84" t="s">
        <v>2279</v>
      </c>
      <c r="C1410" s="84">
        <v>7</v>
      </c>
      <c r="D1410" s="123">
        <v>0</v>
      </c>
      <c r="E1410" s="123">
        <v>1.1280298135854419</v>
      </c>
      <c r="F1410" s="84" t="s">
        <v>2168</v>
      </c>
      <c r="G1410" s="84" t="b">
        <v>0</v>
      </c>
      <c r="H1410" s="84" t="b">
        <v>0</v>
      </c>
      <c r="I1410" s="84" t="b">
        <v>0</v>
      </c>
      <c r="J1410" s="84" t="b">
        <v>0</v>
      </c>
      <c r="K1410" s="84" t="b">
        <v>0</v>
      </c>
      <c r="L1410" s="84" t="b">
        <v>0</v>
      </c>
    </row>
    <row r="1411" spans="1:12" ht="15">
      <c r="A1411" s="84" t="s">
        <v>2279</v>
      </c>
      <c r="B1411" s="84" t="s">
        <v>2275</v>
      </c>
      <c r="C1411" s="84">
        <v>7</v>
      </c>
      <c r="D1411" s="123">
        <v>0</v>
      </c>
      <c r="E1411" s="123">
        <v>0.8939466075520739</v>
      </c>
      <c r="F1411" s="84" t="s">
        <v>2168</v>
      </c>
      <c r="G1411" s="84" t="b">
        <v>0</v>
      </c>
      <c r="H1411" s="84" t="b">
        <v>0</v>
      </c>
      <c r="I1411" s="84" t="b">
        <v>0</v>
      </c>
      <c r="J1411" s="84" t="b">
        <v>0</v>
      </c>
      <c r="K1411" s="84" t="b">
        <v>0</v>
      </c>
      <c r="L1411" s="84" t="b">
        <v>0</v>
      </c>
    </row>
    <row r="1412" spans="1:12" ht="15">
      <c r="A1412" s="84" t="s">
        <v>2275</v>
      </c>
      <c r="B1412" s="84" t="s">
        <v>2280</v>
      </c>
      <c r="C1412" s="84">
        <v>5</v>
      </c>
      <c r="D1412" s="123">
        <v>0.007234061172190001</v>
      </c>
      <c r="E1412" s="123">
        <v>0.8939466075520739</v>
      </c>
      <c r="F1412" s="84" t="s">
        <v>2168</v>
      </c>
      <c r="G1412" s="84" t="b">
        <v>0</v>
      </c>
      <c r="H1412" s="84" t="b">
        <v>0</v>
      </c>
      <c r="I1412" s="84" t="b">
        <v>0</v>
      </c>
      <c r="J1412" s="84" t="b">
        <v>0</v>
      </c>
      <c r="K1412" s="84" t="b">
        <v>0</v>
      </c>
      <c r="L1412" s="84" t="b">
        <v>0</v>
      </c>
    </row>
    <row r="1413" spans="1:12" ht="15">
      <c r="A1413" s="84" t="s">
        <v>2280</v>
      </c>
      <c r="B1413" s="84" t="s">
        <v>2275</v>
      </c>
      <c r="C1413" s="84">
        <v>5</v>
      </c>
      <c r="D1413" s="123">
        <v>0.007234061172190001</v>
      </c>
      <c r="E1413" s="123">
        <v>0.8939466075520739</v>
      </c>
      <c r="F1413" s="84" t="s">
        <v>2168</v>
      </c>
      <c r="G1413" s="84" t="b">
        <v>0</v>
      </c>
      <c r="H1413" s="84" t="b">
        <v>0</v>
      </c>
      <c r="I1413" s="84" t="b">
        <v>0</v>
      </c>
      <c r="J1413" s="84" t="b">
        <v>0</v>
      </c>
      <c r="K1413" s="84" t="b">
        <v>0</v>
      </c>
      <c r="L1413" s="84" t="b">
        <v>0</v>
      </c>
    </row>
    <row r="1414" spans="1:12" ht="15">
      <c r="A1414" s="84" t="s">
        <v>2275</v>
      </c>
      <c r="B1414" s="84" t="s">
        <v>2281</v>
      </c>
      <c r="C1414" s="84">
        <v>5</v>
      </c>
      <c r="D1414" s="123">
        <v>0.007234061172190001</v>
      </c>
      <c r="E1414" s="123">
        <v>0.8939466075520739</v>
      </c>
      <c r="F1414" s="84" t="s">
        <v>2168</v>
      </c>
      <c r="G1414" s="84" t="b">
        <v>0</v>
      </c>
      <c r="H1414" s="84" t="b">
        <v>0</v>
      </c>
      <c r="I1414" s="84" t="b">
        <v>0</v>
      </c>
      <c r="J1414" s="84" t="b">
        <v>0</v>
      </c>
      <c r="K1414" s="84" t="b">
        <v>0</v>
      </c>
      <c r="L1414" s="84" t="b">
        <v>0</v>
      </c>
    </row>
    <row r="1415" spans="1:12" ht="15">
      <c r="A1415" s="84" t="s">
        <v>2281</v>
      </c>
      <c r="B1415" s="84" t="s">
        <v>2581</v>
      </c>
      <c r="C1415" s="84">
        <v>5</v>
      </c>
      <c r="D1415" s="123">
        <v>0.007234061172190001</v>
      </c>
      <c r="E1415" s="123">
        <v>1.2741578492636798</v>
      </c>
      <c r="F1415" s="84" t="s">
        <v>2168</v>
      </c>
      <c r="G1415" s="84" t="b">
        <v>0</v>
      </c>
      <c r="H1415" s="84" t="b">
        <v>0</v>
      </c>
      <c r="I1415" s="84" t="b">
        <v>0</v>
      </c>
      <c r="J1415" s="84" t="b">
        <v>0</v>
      </c>
      <c r="K1415" s="84" t="b">
        <v>0</v>
      </c>
      <c r="L1415" s="84" t="b">
        <v>0</v>
      </c>
    </row>
    <row r="1416" spans="1:12" ht="15">
      <c r="A1416" s="84" t="s">
        <v>2581</v>
      </c>
      <c r="B1416" s="84" t="s">
        <v>2605</v>
      </c>
      <c r="C1416" s="84">
        <v>5</v>
      </c>
      <c r="D1416" s="123">
        <v>0.007234061172190001</v>
      </c>
      <c r="E1416" s="123">
        <v>1.2741578492636798</v>
      </c>
      <c r="F1416" s="84" t="s">
        <v>2168</v>
      </c>
      <c r="G1416" s="84" t="b">
        <v>0</v>
      </c>
      <c r="H1416" s="84" t="b">
        <v>0</v>
      </c>
      <c r="I1416" s="84" t="b">
        <v>0</v>
      </c>
      <c r="J1416" s="84" t="b">
        <v>0</v>
      </c>
      <c r="K1416" s="84" t="b">
        <v>0</v>
      </c>
      <c r="L1416" s="84" t="b">
        <v>0</v>
      </c>
    </row>
    <row r="1417" spans="1:12" ht="15">
      <c r="A1417" s="84" t="s">
        <v>2605</v>
      </c>
      <c r="B1417" s="84" t="s">
        <v>2606</v>
      </c>
      <c r="C1417" s="84">
        <v>5</v>
      </c>
      <c r="D1417" s="123">
        <v>0.007234061172190001</v>
      </c>
      <c r="E1417" s="123">
        <v>1.2741578492636798</v>
      </c>
      <c r="F1417" s="84" t="s">
        <v>2168</v>
      </c>
      <c r="G1417" s="84" t="b">
        <v>0</v>
      </c>
      <c r="H1417" s="84" t="b">
        <v>0</v>
      </c>
      <c r="I1417" s="84" t="b">
        <v>0</v>
      </c>
      <c r="J1417" s="84" t="b">
        <v>0</v>
      </c>
      <c r="K1417" s="84" t="b">
        <v>0</v>
      </c>
      <c r="L1417" s="84" t="b">
        <v>0</v>
      </c>
    </row>
    <row r="1418" spans="1:12" ht="15">
      <c r="A1418" s="84" t="s">
        <v>2606</v>
      </c>
      <c r="B1418" s="84" t="s">
        <v>2258</v>
      </c>
      <c r="C1418" s="84">
        <v>5</v>
      </c>
      <c r="D1418" s="123">
        <v>0.007234061172190001</v>
      </c>
      <c r="E1418" s="123">
        <v>1.2741578492636798</v>
      </c>
      <c r="F1418" s="84" t="s">
        <v>2168</v>
      </c>
      <c r="G1418" s="84" t="b">
        <v>0</v>
      </c>
      <c r="H1418" s="84" t="b">
        <v>0</v>
      </c>
      <c r="I1418" s="84" t="b">
        <v>0</v>
      </c>
      <c r="J1418" s="84" t="b">
        <v>0</v>
      </c>
      <c r="K1418" s="84" t="b">
        <v>0</v>
      </c>
      <c r="L1418" s="84" t="b">
        <v>0</v>
      </c>
    </row>
    <row r="1419" spans="1:12" ht="15">
      <c r="A1419" s="84" t="s">
        <v>2275</v>
      </c>
      <c r="B1419" s="84" t="s">
        <v>2565</v>
      </c>
      <c r="C1419" s="84">
        <v>2</v>
      </c>
      <c r="D1419" s="123">
        <v>0.010773624640599519</v>
      </c>
      <c r="E1419" s="123">
        <v>0.8939466075520739</v>
      </c>
      <c r="F1419" s="84" t="s">
        <v>2168</v>
      </c>
      <c r="G1419" s="84" t="b">
        <v>0</v>
      </c>
      <c r="H1419" s="84" t="b">
        <v>0</v>
      </c>
      <c r="I1419" s="84" t="b">
        <v>0</v>
      </c>
      <c r="J1419" s="84" t="b">
        <v>0</v>
      </c>
      <c r="K1419" s="84" t="b">
        <v>0</v>
      </c>
      <c r="L1419" s="84" t="b">
        <v>0</v>
      </c>
    </row>
    <row r="1420" spans="1:12" ht="15">
      <c r="A1420" s="84" t="s">
        <v>2565</v>
      </c>
      <c r="B1420" s="84" t="s">
        <v>2257</v>
      </c>
      <c r="C1420" s="84">
        <v>2</v>
      </c>
      <c r="D1420" s="123">
        <v>0.010773624640599519</v>
      </c>
      <c r="E1420" s="123">
        <v>1.6720978579357175</v>
      </c>
      <c r="F1420" s="84" t="s">
        <v>2168</v>
      </c>
      <c r="G1420" s="84" t="b">
        <v>0</v>
      </c>
      <c r="H1420" s="84" t="b">
        <v>0</v>
      </c>
      <c r="I1420" s="84" t="b">
        <v>0</v>
      </c>
      <c r="J1420" s="84" t="b">
        <v>0</v>
      </c>
      <c r="K1420" s="84" t="b">
        <v>0</v>
      </c>
      <c r="L1420" s="84" t="b">
        <v>0</v>
      </c>
    </row>
    <row r="1421" spans="1:12" ht="15">
      <c r="A1421" s="84" t="s">
        <v>2257</v>
      </c>
      <c r="B1421" s="84" t="s">
        <v>285</v>
      </c>
      <c r="C1421" s="84">
        <v>2</v>
      </c>
      <c r="D1421" s="123">
        <v>0.010773624640599519</v>
      </c>
      <c r="E1421" s="123">
        <v>1.6720978579357175</v>
      </c>
      <c r="F1421" s="84" t="s">
        <v>2168</v>
      </c>
      <c r="G1421" s="84" t="b">
        <v>0</v>
      </c>
      <c r="H1421" s="84" t="b">
        <v>0</v>
      </c>
      <c r="I1421" s="84" t="b">
        <v>0</v>
      </c>
      <c r="J1421" s="84" t="b">
        <v>0</v>
      </c>
      <c r="K1421" s="84" t="b">
        <v>0</v>
      </c>
      <c r="L1421" s="84" t="b">
        <v>0</v>
      </c>
    </row>
    <row r="1422" spans="1:12" ht="15">
      <c r="A1422" s="84" t="s">
        <v>285</v>
      </c>
      <c r="B1422" s="84" t="s">
        <v>284</v>
      </c>
      <c r="C1422" s="84">
        <v>2</v>
      </c>
      <c r="D1422" s="123">
        <v>0.010773624640599519</v>
      </c>
      <c r="E1422" s="123">
        <v>1.6720978579357175</v>
      </c>
      <c r="F1422" s="84" t="s">
        <v>2168</v>
      </c>
      <c r="G1422" s="84" t="b">
        <v>0</v>
      </c>
      <c r="H1422" s="84" t="b">
        <v>0</v>
      </c>
      <c r="I1422" s="84" t="b">
        <v>0</v>
      </c>
      <c r="J1422" s="84" t="b">
        <v>0</v>
      </c>
      <c r="K1422" s="84" t="b">
        <v>0</v>
      </c>
      <c r="L1422" s="84" t="b">
        <v>0</v>
      </c>
    </row>
    <row r="1423" spans="1:12" ht="15">
      <c r="A1423" s="84" t="s">
        <v>284</v>
      </c>
      <c r="B1423" s="84" t="s">
        <v>283</v>
      </c>
      <c r="C1423" s="84">
        <v>2</v>
      </c>
      <c r="D1423" s="123">
        <v>0.010773624640599519</v>
      </c>
      <c r="E1423" s="123">
        <v>1.6720978579357175</v>
      </c>
      <c r="F1423" s="84" t="s">
        <v>2168</v>
      </c>
      <c r="G1423" s="84" t="b">
        <v>0</v>
      </c>
      <c r="H1423" s="84" t="b">
        <v>0</v>
      </c>
      <c r="I1423" s="84" t="b">
        <v>0</v>
      </c>
      <c r="J1423" s="84" t="b">
        <v>0</v>
      </c>
      <c r="K1423" s="84" t="b">
        <v>0</v>
      </c>
      <c r="L1423" s="84" t="b">
        <v>0</v>
      </c>
    </row>
    <row r="1424" spans="1:12" ht="15">
      <c r="A1424" s="84" t="s">
        <v>259</v>
      </c>
      <c r="B1424" s="84" t="s">
        <v>2283</v>
      </c>
      <c r="C1424" s="84">
        <v>2</v>
      </c>
      <c r="D1424" s="123">
        <v>0</v>
      </c>
      <c r="E1424" s="123">
        <v>1.146128035678238</v>
      </c>
      <c r="F1424" s="84" t="s">
        <v>2169</v>
      </c>
      <c r="G1424" s="84" t="b">
        <v>0</v>
      </c>
      <c r="H1424" s="84" t="b">
        <v>0</v>
      </c>
      <c r="I1424" s="84" t="b">
        <v>0</v>
      </c>
      <c r="J1424" s="84" t="b">
        <v>0</v>
      </c>
      <c r="K1424" s="84" t="b">
        <v>0</v>
      </c>
      <c r="L1424" s="84" t="b">
        <v>0</v>
      </c>
    </row>
    <row r="1425" spans="1:12" ht="15">
      <c r="A1425" s="84" t="s">
        <v>2283</v>
      </c>
      <c r="B1425" s="84" t="s">
        <v>2284</v>
      </c>
      <c r="C1425" s="84">
        <v>2</v>
      </c>
      <c r="D1425" s="123">
        <v>0</v>
      </c>
      <c r="E1425" s="123">
        <v>1.146128035678238</v>
      </c>
      <c r="F1425" s="84" t="s">
        <v>2169</v>
      </c>
      <c r="G1425" s="84" t="b">
        <v>0</v>
      </c>
      <c r="H1425" s="84" t="b">
        <v>0</v>
      </c>
      <c r="I1425" s="84" t="b">
        <v>0</v>
      </c>
      <c r="J1425" s="84" t="b">
        <v>0</v>
      </c>
      <c r="K1425" s="84" t="b">
        <v>0</v>
      </c>
      <c r="L1425" s="84" t="b">
        <v>0</v>
      </c>
    </row>
    <row r="1426" spans="1:12" ht="15">
      <c r="A1426" s="84" t="s">
        <v>2284</v>
      </c>
      <c r="B1426" s="84" t="s">
        <v>2222</v>
      </c>
      <c r="C1426" s="84">
        <v>2</v>
      </c>
      <c r="D1426" s="123">
        <v>0</v>
      </c>
      <c r="E1426" s="123">
        <v>1.146128035678238</v>
      </c>
      <c r="F1426" s="84" t="s">
        <v>2169</v>
      </c>
      <c r="G1426" s="84" t="b">
        <v>0</v>
      </c>
      <c r="H1426" s="84" t="b">
        <v>0</v>
      </c>
      <c r="I1426" s="84" t="b">
        <v>0</v>
      </c>
      <c r="J1426" s="84" t="b">
        <v>0</v>
      </c>
      <c r="K1426" s="84" t="b">
        <v>0</v>
      </c>
      <c r="L1426" s="84" t="b">
        <v>0</v>
      </c>
    </row>
    <row r="1427" spans="1:12" ht="15">
      <c r="A1427" s="84" t="s">
        <v>2222</v>
      </c>
      <c r="B1427" s="84" t="s">
        <v>2285</v>
      </c>
      <c r="C1427" s="84">
        <v>2</v>
      </c>
      <c r="D1427" s="123">
        <v>0</v>
      </c>
      <c r="E1427" s="123">
        <v>1.146128035678238</v>
      </c>
      <c r="F1427" s="84" t="s">
        <v>2169</v>
      </c>
      <c r="G1427" s="84" t="b">
        <v>0</v>
      </c>
      <c r="H1427" s="84" t="b">
        <v>0</v>
      </c>
      <c r="I1427" s="84" t="b">
        <v>0</v>
      </c>
      <c r="J1427" s="84" t="b">
        <v>0</v>
      </c>
      <c r="K1427" s="84" t="b">
        <v>0</v>
      </c>
      <c r="L1427" s="84" t="b">
        <v>0</v>
      </c>
    </row>
    <row r="1428" spans="1:12" ht="15">
      <c r="A1428" s="84" t="s">
        <v>2285</v>
      </c>
      <c r="B1428" s="84" t="s">
        <v>2286</v>
      </c>
      <c r="C1428" s="84">
        <v>2</v>
      </c>
      <c r="D1428" s="123">
        <v>0</v>
      </c>
      <c r="E1428" s="123">
        <v>1.146128035678238</v>
      </c>
      <c r="F1428" s="84" t="s">
        <v>2169</v>
      </c>
      <c r="G1428" s="84" t="b">
        <v>0</v>
      </c>
      <c r="H1428" s="84" t="b">
        <v>0</v>
      </c>
      <c r="I1428" s="84" t="b">
        <v>0</v>
      </c>
      <c r="J1428" s="84" t="b">
        <v>0</v>
      </c>
      <c r="K1428" s="84" t="b">
        <v>0</v>
      </c>
      <c r="L1428" s="84" t="b">
        <v>0</v>
      </c>
    </row>
    <row r="1429" spans="1:12" ht="15">
      <c r="A1429" s="84" t="s">
        <v>2286</v>
      </c>
      <c r="B1429" s="84" t="s">
        <v>2287</v>
      </c>
      <c r="C1429" s="84">
        <v>2</v>
      </c>
      <c r="D1429" s="123">
        <v>0</v>
      </c>
      <c r="E1429" s="123">
        <v>1.146128035678238</v>
      </c>
      <c r="F1429" s="84" t="s">
        <v>2169</v>
      </c>
      <c r="G1429" s="84" t="b">
        <v>0</v>
      </c>
      <c r="H1429" s="84" t="b">
        <v>0</v>
      </c>
      <c r="I1429" s="84" t="b">
        <v>0</v>
      </c>
      <c r="J1429" s="84" t="b">
        <v>0</v>
      </c>
      <c r="K1429" s="84" t="b">
        <v>0</v>
      </c>
      <c r="L1429" s="84" t="b">
        <v>0</v>
      </c>
    </row>
    <row r="1430" spans="1:12" ht="15">
      <c r="A1430" s="84" t="s">
        <v>2287</v>
      </c>
      <c r="B1430" s="84" t="s">
        <v>2288</v>
      </c>
      <c r="C1430" s="84">
        <v>2</v>
      </c>
      <c r="D1430" s="123">
        <v>0</v>
      </c>
      <c r="E1430" s="123">
        <v>1.146128035678238</v>
      </c>
      <c r="F1430" s="84" t="s">
        <v>2169</v>
      </c>
      <c r="G1430" s="84" t="b">
        <v>0</v>
      </c>
      <c r="H1430" s="84" t="b">
        <v>0</v>
      </c>
      <c r="I1430" s="84" t="b">
        <v>0</v>
      </c>
      <c r="J1430" s="84" t="b">
        <v>0</v>
      </c>
      <c r="K1430" s="84" t="b">
        <v>0</v>
      </c>
      <c r="L1430" s="84" t="b">
        <v>0</v>
      </c>
    </row>
    <row r="1431" spans="1:12" ht="15">
      <c r="A1431" s="84" t="s">
        <v>2288</v>
      </c>
      <c r="B1431" s="84" t="s">
        <v>2289</v>
      </c>
      <c r="C1431" s="84">
        <v>2</v>
      </c>
      <c r="D1431" s="123">
        <v>0</v>
      </c>
      <c r="E1431" s="123">
        <v>1.146128035678238</v>
      </c>
      <c r="F1431" s="84" t="s">
        <v>2169</v>
      </c>
      <c r="G1431" s="84" t="b">
        <v>0</v>
      </c>
      <c r="H1431" s="84" t="b">
        <v>0</v>
      </c>
      <c r="I1431" s="84" t="b">
        <v>0</v>
      </c>
      <c r="J1431" s="84" t="b">
        <v>0</v>
      </c>
      <c r="K1431" s="84" t="b">
        <v>0</v>
      </c>
      <c r="L1431" s="84" t="b">
        <v>0</v>
      </c>
    </row>
    <row r="1432" spans="1:12" ht="15">
      <c r="A1432" s="84" t="s">
        <v>2289</v>
      </c>
      <c r="B1432" s="84" t="s">
        <v>2290</v>
      </c>
      <c r="C1432" s="84">
        <v>2</v>
      </c>
      <c r="D1432" s="123">
        <v>0</v>
      </c>
      <c r="E1432" s="123">
        <v>1.146128035678238</v>
      </c>
      <c r="F1432" s="84" t="s">
        <v>2169</v>
      </c>
      <c r="G1432" s="84" t="b">
        <v>0</v>
      </c>
      <c r="H1432" s="84" t="b">
        <v>0</v>
      </c>
      <c r="I1432" s="84" t="b">
        <v>0</v>
      </c>
      <c r="J1432" s="84" t="b">
        <v>0</v>
      </c>
      <c r="K1432" s="84" t="b">
        <v>0</v>
      </c>
      <c r="L1432" s="84" t="b">
        <v>0</v>
      </c>
    </row>
    <row r="1433" spans="1:12" ht="15">
      <c r="A1433" s="84" t="s">
        <v>2290</v>
      </c>
      <c r="B1433" s="84" t="s">
        <v>2677</v>
      </c>
      <c r="C1433" s="84">
        <v>2</v>
      </c>
      <c r="D1433" s="123">
        <v>0</v>
      </c>
      <c r="E1433" s="123">
        <v>1.146128035678238</v>
      </c>
      <c r="F1433" s="84" t="s">
        <v>2169</v>
      </c>
      <c r="G1433" s="84" t="b">
        <v>0</v>
      </c>
      <c r="H1433" s="84" t="b">
        <v>0</v>
      </c>
      <c r="I1433" s="84" t="b">
        <v>0</v>
      </c>
      <c r="J1433" s="84" t="b">
        <v>0</v>
      </c>
      <c r="K1433" s="84" t="b">
        <v>0</v>
      </c>
      <c r="L1433" s="84" t="b">
        <v>0</v>
      </c>
    </row>
    <row r="1434" spans="1:12" ht="15">
      <c r="A1434" s="84" t="s">
        <v>2677</v>
      </c>
      <c r="B1434" s="84" t="s">
        <v>2564</v>
      </c>
      <c r="C1434" s="84">
        <v>2</v>
      </c>
      <c r="D1434" s="123">
        <v>0</v>
      </c>
      <c r="E1434" s="123">
        <v>1.146128035678238</v>
      </c>
      <c r="F1434" s="84" t="s">
        <v>2169</v>
      </c>
      <c r="G1434" s="84" t="b">
        <v>0</v>
      </c>
      <c r="H1434" s="84" t="b">
        <v>0</v>
      </c>
      <c r="I1434" s="84" t="b">
        <v>0</v>
      </c>
      <c r="J1434" s="84" t="b">
        <v>0</v>
      </c>
      <c r="K1434" s="84" t="b">
        <v>0</v>
      </c>
      <c r="L1434" s="84" t="b">
        <v>0</v>
      </c>
    </row>
    <row r="1435" spans="1:12" ht="15">
      <c r="A1435" s="84" t="s">
        <v>2564</v>
      </c>
      <c r="B1435" s="84" t="s">
        <v>2267</v>
      </c>
      <c r="C1435" s="84">
        <v>2</v>
      </c>
      <c r="D1435" s="123">
        <v>0</v>
      </c>
      <c r="E1435" s="123">
        <v>1.146128035678238</v>
      </c>
      <c r="F1435" s="84" t="s">
        <v>2169</v>
      </c>
      <c r="G1435" s="84" t="b">
        <v>0</v>
      </c>
      <c r="H1435" s="84" t="b">
        <v>0</v>
      </c>
      <c r="I1435" s="84" t="b">
        <v>0</v>
      </c>
      <c r="J1435" s="84" t="b">
        <v>0</v>
      </c>
      <c r="K1435" s="84" t="b">
        <v>0</v>
      </c>
      <c r="L1435" s="84" t="b">
        <v>0</v>
      </c>
    </row>
    <row r="1436" spans="1:12" ht="15">
      <c r="A1436" s="84" t="s">
        <v>2267</v>
      </c>
      <c r="B1436" s="84" t="s">
        <v>2250</v>
      </c>
      <c r="C1436" s="84">
        <v>2</v>
      </c>
      <c r="D1436" s="123">
        <v>0</v>
      </c>
      <c r="E1436" s="123">
        <v>1.146128035678238</v>
      </c>
      <c r="F1436" s="84" t="s">
        <v>2169</v>
      </c>
      <c r="G1436" s="84" t="b">
        <v>0</v>
      </c>
      <c r="H1436" s="84" t="b">
        <v>0</v>
      </c>
      <c r="I1436" s="84" t="b">
        <v>0</v>
      </c>
      <c r="J1436" s="84" t="b">
        <v>0</v>
      </c>
      <c r="K1436" s="84" t="b">
        <v>0</v>
      </c>
      <c r="L1436" s="84" t="b">
        <v>0</v>
      </c>
    </row>
    <row r="1437" spans="1:12" ht="15">
      <c r="A1437" s="84" t="s">
        <v>2250</v>
      </c>
      <c r="B1437" s="84" t="s">
        <v>270</v>
      </c>
      <c r="C1437" s="84">
        <v>2</v>
      </c>
      <c r="D1437" s="123">
        <v>0</v>
      </c>
      <c r="E1437" s="123">
        <v>1.146128035678238</v>
      </c>
      <c r="F1437" s="84" t="s">
        <v>2169</v>
      </c>
      <c r="G1437" s="84" t="b">
        <v>0</v>
      </c>
      <c r="H1437" s="84" t="b">
        <v>0</v>
      </c>
      <c r="I1437" s="84" t="b">
        <v>0</v>
      </c>
      <c r="J1437" s="84" t="b">
        <v>0</v>
      </c>
      <c r="K1437" s="84" t="b">
        <v>0</v>
      </c>
      <c r="L1437" s="84" t="b">
        <v>0</v>
      </c>
    </row>
    <row r="1438" spans="1:12" ht="15">
      <c r="A1438" s="84" t="s">
        <v>2292</v>
      </c>
      <c r="B1438" s="84" t="s">
        <v>2221</v>
      </c>
      <c r="C1438" s="84">
        <v>2</v>
      </c>
      <c r="D1438" s="123">
        <v>0</v>
      </c>
      <c r="E1438" s="123">
        <v>1.021189299069938</v>
      </c>
      <c r="F1438" s="84" t="s">
        <v>2170</v>
      </c>
      <c r="G1438" s="84" t="b">
        <v>0</v>
      </c>
      <c r="H1438" s="84" t="b">
        <v>0</v>
      </c>
      <c r="I1438" s="84" t="b">
        <v>0</v>
      </c>
      <c r="J1438" s="84" t="b">
        <v>0</v>
      </c>
      <c r="K1438" s="84" t="b">
        <v>0</v>
      </c>
      <c r="L1438" s="84" t="b">
        <v>0</v>
      </c>
    </row>
    <row r="1439" spans="1:12" ht="15">
      <c r="A1439" s="84" t="s">
        <v>2221</v>
      </c>
      <c r="B1439" s="84" t="s">
        <v>2293</v>
      </c>
      <c r="C1439" s="84">
        <v>2</v>
      </c>
      <c r="D1439" s="123">
        <v>0</v>
      </c>
      <c r="E1439" s="123">
        <v>1.021189299069938</v>
      </c>
      <c r="F1439" s="84" t="s">
        <v>2170</v>
      </c>
      <c r="G1439" s="84" t="b">
        <v>0</v>
      </c>
      <c r="H1439" s="84" t="b">
        <v>0</v>
      </c>
      <c r="I1439" s="84" t="b">
        <v>0</v>
      </c>
      <c r="J1439" s="84" t="b">
        <v>0</v>
      </c>
      <c r="K1439" s="84" t="b">
        <v>0</v>
      </c>
      <c r="L1439" s="84" t="b">
        <v>0</v>
      </c>
    </row>
    <row r="1440" spans="1:12" ht="15">
      <c r="A1440" s="84" t="s">
        <v>2293</v>
      </c>
      <c r="B1440" s="84" t="s">
        <v>2294</v>
      </c>
      <c r="C1440" s="84">
        <v>2</v>
      </c>
      <c r="D1440" s="123">
        <v>0</v>
      </c>
      <c r="E1440" s="123">
        <v>1.021189299069938</v>
      </c>
      <c r="F1440" s="84" t="s">
        <v>2170</v>
      </c>
      <c r="G1440" s="84" t="b">
        <v>0</v>
      </c>
      <c r="H1440" s="84" t="b">
        <v>0</v>
      </c>
      <c r="I1440" s="84" t="b">
        <v>0</v>
      </c>
      <c r="J1440" s="84" t="b">
        <v>0</v>
      </c>
      <c r="K1440" s="84" t="b">
        <v>0</v>
      </c>
      <c r="L1440" s="84" t="b">
        <v>0</v>
      </c>
    </row>
    <row r="1441" spans="1:12" ht="15">
      <c r="A1441" s="84" t="s">
        <v>2294</v>
      </c>
      <c r="B1441" s="84" t="s">
        <v>2295</v>
      </c>
      <c r="C1441" s="84">
        <v>2</v>
      </c>
      <c r="D1441" s="123">
        <v>0</v>
      </c>
      <c r="E1441" s="123">
        <v>1.021189299069938</v>
      </c>
      <c r="F1441" s="84" t="s">
        <v>2170</v>
      </c>
      <c r="G1441" s="84" t="b">
        <v>0</v>
      </c>
      <c r="H1441" s="84" t="b">
        <v>0</v>
      </c>
      <c r="I1441" s="84" t="b">
        <v>0</v>
      </c>
      <c r="J1441" s="84" t="b">
        <v>0</v>
      </c>
      <c r="K1441" s="84" t="b">
        <v>0</v>
      </c>
      <c r="L1441" s="84" t="b">
        <v>0</v>
      </c>
    </row>
    <row r="1442" spans="1:12" ht="15">
      <c r="A1442" s="84" t="s">
        <v>2295</v>
      </c>
      <c r="B1442" s="84" t="s">
        <v>2296</v>
      </c>
      <c r="C1442" s="84">
        <v>2</v>
      </c>
      <c r="D1442" s="123">
        <v>0</v>
      </c>
      <c r="E1442" s="123">
        <v>1.021189299069938</v>
      </c>
      <c r="F1442" s="84" t="s">
        <v>2170</v>
      </c>
      <c r="G1442" s="84" t="b">
        <v>0</v>
      </c>
      <c r="H1442" s="84" t="b">
        <v>0</v>
      </c>
      <c r="I1442" s="84" t="b">
        <v>0</v>
      </c>
      <c r="J1442" s="84" t="b">
        <v>0</v>
      </c>
      <c r="K1442" s="84" t="b">
        <v>0</v>
      </c>
      <c r="L1442" s="84" t="b">
        <v>0</v>
      </c>
    </row>
    <row r="1443" spans="1:12" ht="15">
      <c r="A1443" s="84" t="s">
        <v>2296</v>
      </c>
      <c r="B1443" s="84" t="s">
        <v>2297</v>
      </c>
      <c r="C1443" s="84">
        <v>2</v>
      </c>
      <c r="D1443" s="123">
        <v>0</v>
      </c>
      <c r="E1443" s="123">
        <v>1.021189299069938</v>
      </c>
      <c r="F1443" s="84" t="s">
        <v>2170</v>
      </c>
      <c r="G1443" s="84" t="b">
        <v>0</v>
      </c>
      <c r="H1443" s="84" t="b">
        <v>0</v>
      </c>
      <c r="I1443" s="84" t="b">
        <v>0</v>
      </c>
      <c r="J1443" s="84" t="b">
        <v>0</v>
      </c>
      <c r="K1443" s="84" t="b">
        <v>0</v>
      </c>
      <c r="L1443" s="84" t="b">
        <v>0</v>
      </c>
    </row>
    <row r="1444" spans="1:12" ht="15">
      <c r="A1444" s="84" t="s">
        <v>2297</v>
      </c>
      <c r="B1444" s="84" t="s">
        <v>2298</v>
      </c>
      <c r="C1444" s="84">
        <v>2</v>
      </c>
      <c r="D1444" s="123">
        <v>0</v>
      </c>
      <c r="E1444" s="123">
        <v>1.021189299069938</v>
      </c>
      <c r="F1444" s="84" t="s">
        <v>2170</v>
      </c>
      <c r="G1444" s="84" t="b">
        <v>0</v>
      </c>
      <c r="H1444" s="84" t="b">
        <v>0</v>
      </c>
      <c r="I1444" s="84" t="b">
        <v>0</v>
      </c>
      <c r="J1444" s="84" t="b">
        <v>0</v>
      </c>
      <c r="K1444" s="84" t="b">
        <v>0</v>
      </c>
      <c r="L1444" s="84" t="b">
        <v>0</v>
      </c>
    </row>
    <row r="1445" spans="1:12" ht="15">
      <c r="A1445" s="84" t="s">
        <v>2298</v>
      </c>
      <c r="B1445" s="84" t="s">
        <v>2250</v>
      </c>
      <c r="C1445" s="84">
        <v>2</v>
      </c>
      <c r="D1445" s="123">
        <v>0</v>
      </c>
      <c r="E1445" s="123">
        <v>1.021189299069938</v>
      </c>
      <c r="F1445" s="84" t="s">
        <v>2170</v>
      </c>
      <c r="G1445" s="84" t="b">
        <v>0</v>
      </c>
      <c r="H1445" s="84" t="b">
        <v>0</v>
      </c>
      <c r="I1445" s="84" t="b">
        <v>0</v>
      </c>
      <c r="J1445" s="84" t="b">
        <v>0</v>
      </c>
      <c r="K1445" s="84" t="b">
        <v>0</v>
      </c>
      <c r="L144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2927</v>
      </c>
      <c r="B1" s="13" t="s">
        <v>34</v>
      </c>
    </row>
    <row r="2" spans="1:2" ht="15">
      <c r="A2" s="115" t="s">
        <v>259</v>
      </c>
      <c r="B2" s="78">
        <v>12674.852784</v>
      </c>
    </row>
    <row r="3" spans="1:2" ht="15">
      <c r="A3" s="115" t="s">
        <v>241</v>
      </c>
      <c r="B3" s="78">
        <v>250.132782</v>
      </c>
    </row>
    <row r="4" spans="1:2" ht="15">
      <c r="A4" s="115" t="s">
        <v>249</v>
      </c>
      <c r="B4" s="78">
        <v>209.32465</v>
      </c>
    </row>
    <row r="5" spans="1:2" ht="15">
      <c r="A5" s="115" t="s">
        <v>254</v>
      </c>
      <c r="B5" s="78">
        <v>154.27442</v>
      </c>
    </row>
    <row r="6" spans="1:2" ht="15">
      <c r="A6" s="115" t="s">
        <v>243</v>
      </c>
      <c r="B6" s="78">
        <v>147.332782</v>
      </c>
    </row>
    <row r="7" spans="1:2" ht="15">
      <c r="A7" s="115" t="s">
        <v>251</v>
      </c>
      <c r="B7" s="78">
        <v>145.925531</v>
      </c>
    </row>
    <row r="8" spans="1:2" ht="15">
      <c r="A8" s="115" t="s">
        <v>240</v>
      </c>
      <c r="B8" s="78">
        <v>140.461888</v>
      </c>
    </row>
    <row r="9" spans="1:2" ht="15">
      <c r="A9" s="115" t="s">
        <v>250</v>
      </c>
      <c r="B9" s="78">
        <v>135.925531</v>
      </c>
    </row>
    <row r="10" spans="1:2" ht="15">
      <c r="A10" s="115" t="s">
        <v>233</v>
      </c>
      <c r="B10" s="78">
        <v>114</v>
      </c>
    </row>
    <row r="11" spans="1:2" ht="15">
      <c r="A11" s="115" t="s">
        <v>232</v>
      </c>
      <c r="B11" s="78">
        <v>114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2944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1268</v>
      </c>
      <c r="AF2" s="13" t="s">
        <v>1269</v>
      </c>
      <c r="AG2" s="13" t="s">
        <v>1270</v>
      </c>
      <c r="AH2" s="13" t="s">
        <v>1271</v>
      </c>
      <c r="AI2" s="13" t="s">
        <v>1272</v>
      </c>
      <c r="AJ2" s="13" t="s">
        <v>1273</v>
      </c>
      <c r="AK2" s="13" t="s">
        <v>1274</v>
      </c>
      <c r="AL2" s="13" t="s">
        <v>1275</v>
      </c>
      <c r="AM2" s="13" t="s">
        <v>1276</v>
      </c>
      <c r="AN2" s="13" t="s">
        <v>1277</v>
      </c>
      <c r="AO2" s="13" t="s">
        <v>1278</v>
      </c>
      <c r="AP2" s="13" t="s">
        <v>1279</v>
      </c>
      <c r="AQ2" s="13" t="s">
        <v>1280</v>
      </c>
      <c r="AR2" s="13" t="s">
        <v>1281</v>
      </c>
      <c r="AS2" s="13" t="s">
        <v>1282</v>
      </c>
      <c r="AT2" s="13" t="s">
        <v>192</v>
      </c>
      <c r="AU2" s="13" t="s">
        <v>1283</v>
      </c>
      <c r="AV2" s="13" t="s">
        <v>1284</v>
      </c>
      <c r="AW2" s="13" t="s">
        <v>1285</v>
      </c>
      <c r="AX2" s="13" t="s">
        <v>1286</v>
      </c>
      <c r="AY2" s="13" t="s">
        <v>1287</v>
      </c>
      <c r="AZ2" s="13" t="s">
        <v>1288</v>
      </c>
      <c r="BA2" s="13" t="s">
        <v>2177</v>
      </c>
      <c r="BB2" s="120" t="s">
        <v>2415</v>
      </c>
      <c r="BC2" s="120" t="s">
        <v>2418</v>
      </c>
      <c r="BD2" s="120" t="s">
        <v>2420</v>
      </c>
      <c r="BE2" s="120" t="s">
        <v>2422</v>
      </c>
      <c r="BF2" s="120" t="s">
        <v>2423</v>
      </c>
      <c r="BG2" s="120" t="s">
        <v>2436</v>
      </c>
      <c r="BH2" s="120" t="s">
        <v>2449</v>
      </c>
      <c r="BI2" s="120" t="s">
        <v>2491</v>
      </c>
      <c r="BJ2" s="120" t="s">
        <v>2511</v>
      </c>
      <c r="BK2" s="120" t="s">
        <v>2545</v>
      </c>
      <c r="BL2" s="120" t="s">
        <v>2916</v>
      </c>
      <c r="BM2" s="120" t="s">
        <v>2917</v>
      </c>
      <c r="BN2" s="120" t="s">
        <v>2918</v>
      </c>
      <c r="BO2" s="120" t="s">
        <v>2919</v>
      </c>
      <c r="BP2" s="120" t="s">
        <v>2920</v>
      </c>
      <c r="BQ2" s="120" t="s">
        <v>2921</v>
      </c>
      <c r="BR2" s="120" t="s">
        <v>2922</v>
      </c>
      <c r="BS2" s="120" t="s">
        <v>2923</v>
      </c>
      <c r="BT2" s="120" t="s">
        <v>2925</v>
      </c>
      <c r="BU2" s="3"/>
      <c r="BV2" s="3"/>
    </row>
    <row r="3" spans="1:74" ht="41.45" customHeight="1">
      <c r="A3" s="64" t="s">
        <v>212</v>
      </c>
      <c r="C3" s="65"/>
      <c r="D3" s="65" t="s">
        <v>64</v>
      </c>
      <c r="E3" s="66">
        <v>165.4087386481631</v>
      </c>
      <c r="F3" s="68">
        <v>99.98034368289932</v>
      </c>
      <c r="G3" s="100" t="s">
        <v>703</v>
      </c>
      <c r="H3" s="65"/>
      <c r="I3" s="69" t="s">
        <v>212</v>
      </c>
      <c r="J3" s="70"/>
      <c r="K3" s="70"/>
      <c r="L3" s="69" t="s">
        <v>2007</v>
      </c>
      <c r="M3" s="73">
        <v>7.550795279085721</v>
      </c>
      <c r="N3" s="74">
        <v>2772.877197265625</v>
      </c>
      <c r="O3" s="74">
        <v>1579.7535400390625</v>
      </c>
      <c r="P3" s="75"/>
      <c r="Q3" s="76"/>
      <c r="R3" s="76"/>
      <c r="S3" s="48"/>
      <c r="T3" s="48">
        <v>0</v>
      </c>
      <c r="U3" s="48">
        <v>1</v>
      </c>
      <c r="V3" s="49">
        <v>0</v>
      </c>
      <c r="W3" s="49">
        <v>0.004167</v>
      </c>
      <c r="X3" s="49">
        <v>0.006174</v>
      </c>
      <c r="Y3" s="49">
        <v>0.382722</v>
      </c>
      <c r="Z3" s="49">
        <v>0</v>
      </c>
      <c r="AA3" s="49">
        <v>0</v>
      </c>
      <c r="AB3" s="71">
        <v>3</v>
      </c>
      <c r="AC3" s="71"/>
      <c r="AD3" s="72"/>
      <c r="AE3" s="78" t="s">
        <v>1289</v>
      </c>
      <c r="AF3" s="78">
        <v>111</v>
      </c>
      <c r="AG3" s="78">
        <v>1242</v>
      </c>
      <c r="AH3" s="78">
        <v>11166</v>
      </c>
      <c r="AI3" s="78">
        <v>9652</v>
      </c>
      <c r="AJ3" s="78"/>
      <c r="AK3" s="78" t="s">
        <v>1407</v>
      </c>
      <c r="AL3" s="78" t="s">
        <v>1516</v>
      </c>
      <c r="AM3" s="82" t="s">
        <v>1601</v>
      </c>
      <c r="AN3" s="78"/>
      <c r="AO3" s="80">
        <v>40995.33640046296</v>
      </c>
      <c r="AP3" s="82" t="s">
        <v>1697</v>
      </c>
      <c r="AQ3" s="78" t="b">
        <v>0</v>
      </c>
      <c r="AR3" s="78" t="b">
        <v>0</v>
      </c>
      <c r="AS3" s="78" t="b">
        <v>1</v>
      </c>
      <c r="AT3" s="78" t="s">
        <v>1250</v>
      </c>
      <c r="AU3" s="78">
        <v>204</v>
      </c>
      <c r="AV3" s="82" t="s">
        <v>1806</v>
      </c>
      <c r="AW3" s="78" t="b">
        <v>0</v>
      </c>
      <c r="AX3" s="78" t="s">
        <v>1887</v>
      </c>
      <c r="AY3" s="82" t="s">
        <v>1888</v>
      </c>
      <c r="AZ3" s="78" t="s">
        <v>66</v>
      </c>
      <c r="BA3" s="78" t="str">
        <f>REPLACE(INDEX(GroupVertices[Group],MATCH(Vertices[[#This Row],[Vertex]],GroupVertices[Vertex],0)),1,1,"")</f>
        <v>1</v>
      </c>
      <c r="BB3" s="48" t="s">
        <v>498</v>
      </c>
      <c r="BC3" s="48" t="s">
        <v>498</v>
      </c>
      <c r="BD3" s="48" t="s">
        <v>554</v>
      </c>
      <c r="BE3" s="48" t="s">
        <v>554</v>
      </c>
      <c r="BF3" s="48" t="s">
        <v>568</v>
      </c>
      <c r="BG3" s="48" t="s">
        <v>568</v>
      </c>
      <c r="BH3" s="121" t="s">
        <v>2450</v>
      </c>
      <c r="BI3" s="121" t="s">
        <v>2450</v>
      </c>
      <c r="BJ3" s="121" t="s">
        <v>2512</v>
      </c>
      <c r="BK3" s="121" t="s">
        <v>2512</v>
      </c>
      <c r="BL3" s="121">
        <v>0</v>
      </c>
      <c r="BM3" s="124">
        <v>0</v>
      </c>
      <c r="BN3" s="121">
        <v>0</v>
      </c>
      <c r="BO3" s="124">
        <v>0</v>
      </c>
      <c r="BP3" s="121">
        <v>0</v>
      </c>
      <c r="BQ3" s="124">
        <v>0</v>
      </c>
      <c r="BR3" s="121">
        <v>9</v>
      </c>
      <c r="BS3" s="124">
        <v>100</v>
      </c>
      <c r="BT3" s="121">
        <v>9</v>
      </c>
      <c r="BU3" s="3"/>
      <c r="BV3" s="3"/>
    </row>
    <row r="4" spans="1:77" ht="41.45" customHeight="1">
      <c r="A4" s="64" t="s">
        <v>259</v>
      </c>
      <c r="C4" s="65"/>
      <c r="D4" s="65" t="s">
        <v>64</v>
      </c>
      <c r="E4" s="66">
        <v>172.6930529230465</v>
      </c>
      <c r="F4" s="68">
        <v>99.93833905713393</v>
      </c>
      <c r="G4" s="100" t="s">
        <v>749</v>
      </c>
      <c r="H4" s="65"/>
      <c r="I4" s="69" t="s">
        <v>259</v>
      </c>
      <c r="J4" s="70"/>
      <c r="K4" s="70"/>
      <c r="L4" s="69" t="s">
        <v>2008</v>
      </c>
      <c r="M4" s="73">
        <v>21.54953689249662</v>
      </c>
      <c r="N4" s="74">
        <v>2652.8857421875</v>
      </c>
      <c r="O4" s="74">
        <v>4995.36474609375</v>
      </c>
      <c r="P4" s="75"/>
      <c r="Q4" s="76"/>
      <c r="R4" s="76"/>
      <c r="S4" s="86"/>
      <c r="T4" s="48">
        <v>51</v>
      </c>
      <c r="U4" s="48">
        <v>76</v>
      </c>
      <c r="V4" s="49">
        <v>12674.852784</v>
      </c>
      <c r="W4" s="49">
        <v>0.008</v>
      </c>
      <c r="X4" s="49">
        <v>0.077037</v>
      </c>
      <c r="Y4" s="49">
        <v>29.569374</v>
      </c>
      <c r="Z4" s="49">
        <v>0.008287779932992418</v>
      </c>
      <c r="AA4" s="49">
        <v>0.16822429906542055</v>
      </c>
      <c r="AB4" s="71">
        <v>4</v>
      </c>
      <c r="AC4" s="71"/>
      <c r="AD4" s="72"/>
      <c r="AE4" s="78" t="s">
        <v>1290</v>
      </c>
      <c r="AF4" s="78">
        <v>4965</v>
      </c>
      <c r="AG4" s="78">
        <v>3879</v>
      </c>
      <c r="AH4" s="78">
        <v>46403</v>
      </c>
      <c r="AI4" s="78">
        <v>39028</v>
      </c>
      <c r="AJ4" s="78"/>
      <c r="AK4" s="78" t="s">
        <v>1408</v>
      </c>
      <c r="AL4" s="78" t="s">
        <v>1517</v>
      </c>
      <c r="AM4" s="82" t="s">
        <v>1602</v>
      </c>
      <c r="AN4" s="78"/>
      <c r="AO4" s="80">
        <v>40080.55136574074</v>
      </c>
      <c r="AP4" s="82" t="s">
        <v>1698</v>
      </c>
      <c r="AQ4" s="78" t="b">
        <v>0</v>
      </c>
      <c r="AR4" s="78" t="b">
        <v>0</v>
      </c>
      <c r="AS4" s="78" t="b">
        <v>0</v>
      </c>
      <c r="AT4" s="78" t="s">
        <v>1250</v>
      </c>
      <c r="AU4" s="78">
        <v>322</v>
      </c>
      <c r="AV4" s="82" t="s">
        <v>1807</v>
      </c>
      <c r="AW4" s="78" t="b">
        <v>0</v>
      </c>
      <c r="AX4" s="78" t="s">
        <v>1887</v>
      </c>
      <c r="AY4" s="82" t="s">
        <v>1889</v>
      </c>
      <c r="AZ4" s="78" t="s">
        <v>66</v>
      </c>
      <c r="BA4" s="78" t="str">
        <f>REPLACE(INDEX(GroupVertices[Group],MATCH(Vertices[[#This Row],[Vertex]],GroupVertices[Vertex],0)),1,1,"")</f>
        <v>1</v>
      </c>
      <c r="BB4" s="48" t="s">
        <v>2416</v>
      </c>
      <c r="BC4" s="48" t="s">
        <v>2416</v>
      </c>
      <c r="BD4" s="48" t="s">
        <v>2421</v>
      </c>
      <c r="BE4" s="48" t="s">
        <v>2421</v>
      </c>
      <c r="BF4" s="48" t="s">
        <v>2424</v>
      </c>
      <c r="BG4" s="48" t="s">
        <v>2437</v>
      </c>
      <c r="BH4" s="121" t="s">
        <v>2451</v>
      </c>
      <c r="BI4" s="121" t="s">
        <v>2492</v>
      </c>
      <c r="BJ4" s="121" t="s">
        <v>2513</v>
      </c>
      <c r="BK4" s="121" t="s">
        <v>2546</v>
      </c>
      <c r="BL4" s="121">
        <v>6</v>
      </c>
      <c r="BM4" s="124">
        <v>0.22002200220022003</v>
      </c>
      <c r="BN4" s="121">
        <v>1</v>
      </c>
      <c r="BO4" s="124">
        <v>0.03667033370003667</v>
      </c>
      <c r="BP4" s="121">
        <v>0</v>
      </c>
      <c r="BQ4" s="124">
        <v>0</v>
      </c>
      <c r="BR4" s="121">
        <v>2720</v>
      </c>
      <c r="BS4" s="124">
        <v>99.74330766409975</v>
      </c>
      <c r="BT4" s="121">
        <v>2727</v>
      </c>
      <c r="BU4" s="2"/>
      <c r="BV4" s="3"/>
      <c r="BW4" s="3"/>
      <c r="BX4" s="3"/>
      <c r="BY4" s="3"/>
    </row>
    <row r="5" spans="1:77" ht="41.45" customHeight="1">
      <c r="A5" s="64" t="s">
        <v>213</v>
      </c>
      <c r="C5" s="65"/>
      <c r="D5" s="65" t="s">
        <v>64</v>
      </c>
      <c r="E5" s="66">
        <v>167.58546964877294</v>
      </c>
      <c r="F5" s="68">
        <v>99.96779167489662</v>
      </c>
      <c r="G5" s="100" t="s">
        <v>704</v>
      </c>
      <c r="H5" s="65"/>
      <c r="I5" s="69" t="s">
        <v>213</v>
      </c>
      <c r="J5" s="70"/>
      <c r="K5" s="70"/>
      <c r="L5" s="69" t="s">
        <v>2009</v>
      </c>
      <c r="M5" s="73">
        <v>11.733961146119391</v>
      </c>
      <c r="N5" s="74">
        <v>3642.760009765625</v>
      </c>
      <c r="O5" s="74">
        <v>7911.00244140625</v>
      </c>
      <c r="P5" s="75"/>
      <c r="Q5" s="76"/>
      <c r="R5" s="76"/>
      <c r="S5" s="86"/>
      <c r="T5" s="48">
        <v>0</v>
      </c>
      <c r="U5" s="48">
        <v>1</v>
      </c>
      <c r="V5" s="49">
        <v>0</v>
      </c>
      <c r="W5" s="49">
        <v>0.004167</v>
      </c>
      <c r="X5" s="49">
        <v>0.006174</v>
      </c>
      <c r="Y5" s="49">
        <v>0.382722</v>
      </c>
      <c r="Z5" s="49">
        <v>0</v>
      </c>
      <c r="AA5" s="49">
        <v>0</v>
      </c>
      <c r="AB5" s="71">
        <v>5</v>
      </c>
      <c r="AC5" s="71"/>
      <c r="AD5" s="72"/>
      <c r="AE5" s="78" t="s">
        <v>1291</v>
      </c>
      <c r="AF5" s="78">
        <v>5001</v>
      </c>
      <c r="AG5" s="78">
        <v>2030</v>
      </c>
      <c r="AH5" s="78">
        <v>17036</v>
      </c>
      <c r="AI5" s="78">
        <v>13577</v>
      </c>
      <c r="AJ5" s="78"/>
      <c r="AK5" s="78" t="s">
        <v>1409</v>
      </c>
      <c r="AL5" s="78" t="s">
        <v>1518</v>
      </c>
      <c r="AM5" s="82" t="s">
        <v>1603</v>
      </c>
      <c r="AN5" s="78"/>
      <c r="AO5" s="80">
        <v>40134.6515625</v>
      </c>
      <c r="AP5" s="82" t="s">
        <v>1699</v>
      </c>
      <c r="AQ5" s="78" t="b">
        <v>0</v>
      </c>
      <c r="AR5" s="78" t="b">
        <v>0</v>
      </c>
      <c r="AS5" s="78" t="b">
        <v>1</v>
      </c>
      <c r="AT5" s="78" t="s">
        <v>1250</v>
      </c>
      <c r="AU5" s="78">
        <v>102</v>
      </c>
      <c r="AV5" s="82" t="s">
        <v>1807</v>
      </c>
      <c r="AW5" s="78" t="b">
        <v>0</v>
      </c>
      <c r="AX5" s="78" t="s">
        <v>1887</v>
      </c>
      <c r="AY5" s="82" t="s">
        <v>1890</v>
      </c>
      <c r="AZ5" s="78" t="s">
        <v>66</v>
      </c>
      <c r="BA5" s="78" t="str">
        <f>REPLACE(INDEX(GroupVertices[Group],MATCH(Vertices[[#This Row],[Vertex]],GroupVertices[Vertex],0)),1,1,"")</f>
        <v>1</v>
      </c>
      <c r="BB5" s="48" t="s">
        <v>498</v>
      </c>
      <c r="BC5" s="48" t="s">
        <v>498</v>
      </c>
      <c r="BD5" s="48" t="s">
        <v>554</v>
      </c>
      <c r="BE5" s="48" t="s">
        <v>554</v>
      </c>
      <c r="BF5" s="48" t="s">
        <v>568</v>
      </c>
      <c r="BG5" s="48" t="s">
        <v>568</v>
      </c>
      <c r="BH5" s="121" t="s">
        <v>2450</v>
      </c>
      <c r="BI5" s="121" t="s">
        <v>2450</v>
      </c>
      <c r="BJ5" s="121" t="s">
        <v>2512</v>
      </c>
      <c r="BK5" s="121" t="s">
        <v>2512</v>
      </c>
      <c r="BL5" s="121">
        <v>0</v>
      </c>
      <c r="BM5" s="124">
        <v>0</v>
      </c>
      <c r="BN5" s="121">
        <v>0</v>
      </c>
      <c r="BO5" s="124">
        <v>0</v>
      </c>
      <c r="BP5" s="121">
        <v>0</v>
      </c>
      <c r="BQ5" s="124">
        <v>0</v>
      </c>
      <c r="BR5" s="121">
        <v>9</v>
      </c>
      <c r="BS5" s="124">
        <v>100</v>
      </c>
      <c r="BT5" s="121">
        <v>9</v>
      </c>
      <c r="BU5" s="2"/>
      <c r="BV5" s="3"/>
      <c r="BW5" s="3"/>
      <c r="BX5" s="3"/>
      <c r="BY5" s="3"/>
    </row>
    <row r="6" spans="1:77" ht="41.45" customHeight="1">
      <c r="A6" s="64" t="s">
        <v>214</v>
      </c>
      <c r="C6" s="65"/>
      <c r="D6" s="65" t="s">
        <v>64</v>
      </c>
      <c r="E6" s="66">
        <v>164.62423153626818</v>
      </c>
      <c r="F6" s="68">
        <v>99.98486750304242</v>
      </c>
      <c r="G6" s="100" t="s">
        <v>705</v>
      </c>
      <c r="H6" s="65"/>
      <c r="I6" s="69" t="s">
        <v>214</v>
      </c>
      <c r="J6" s="70"/>
      <c r="K6" s="70"/>
      <c r="L6" s="69" t="s">
        <v>2010</v>
      </c>
      <c r="M6" s="73">
        <v>6.043156819393383</v>
      </c>
      <c r="N6" s="74">
        <v>1705.1304931640625</v>
      </c>
      <c r="O6" s="74">
        <v>6096.34521484375</v>
      </c>
      <c r="P6" s="75"/>
      <c r="Q6" s="76"/>
      <c r="R6" s="76"/>
      <c r="S6" s="86"/>
      <c r="T6" s="48">
        <v>0</v>
      </c>
      <c r="U6" s="48">
        <v>1</v>
      </c>
      <c r="V6" s="49">
        <v>0</v>
      </c>
      <c r="W6" s="49">
        <v>0.004167</v>
      </c>
      <c r="X6" s="49">
        <v>0.006174</v>
      </c>
      <c r="Y6" s="49">
        <v>0.382722</v>
      </c>
      <c r="Z6" s="49">
        <v>0</v>
      </c>
      <c r="AA6" s="49">
        <v>0</v>
      </c>
      <c r="AB6" s="71">
        <v>6</v>
      </c>
      <c r="AC6" s="71"/>
      <c r="AD6" s="72"/>
      <c r="AE6" s="78" t="s">
        <v>1292</v>
      </c>
      <c r="AF6" s="78">
        <v>1652</v>
      </c>
      <c r="AG6" s="78">
        <v>958</v>
      </c>
      <c r="AH6" s="78">
        <v>12441</v>
      </c>
      <c r="AI6" s="78">
        <v>1277</v>
      </c>
      <c r="AJ6" s="78"/>
      <c r="AK6" s="78" t="s">
        <v>1410</v>
      </c>
      <c r="AL6" s="78" t="s">
        <v>1519</v>
      </c>
      <c r="AM6" s="82" t="s">
        <v>1604</v>
      </c>
      <c r="AN6" s="78"/>
      <c r="AO6" s="80">
        <v>40416.64833333333</v>
      </c>
      <c r="AP6" s="82" t="s">
        <v>1700</v>
      </c>
      <c r="AQ6" s="78" t="b">
        <v>0</v>
      </c>
      <c r="AR6" s="78" t="b">
        <v>0</v>
      </c>
      <c r="AS6" s="78" t="b">
        <v>1</v>
      </c>
      <c r="AT6" s="78" t="s">
        <v>1250</v>
      </c>
      <c r="AU6" s="78">
        <v>70</v>
      </c>
      <c r="AV6" s="82" t="s">
        <v>1807</v>
      </c>
      <c r="AW6" s="78" t="b">
        <v>0</v>
      </c>
      <c r="AX6" s="78" t="s">
        <v>1887</v>
      </c>
      <c r="AY6" s="82" t="s">
        <v>1891</v>
      </c>
      <c r="AZ6" s="78" t="s">
        <v>66</v>
      </c>
      <c r="BA6" s="78" t="str">
        <f>REPLACE(INDEX(GroupVertices[Group],MATCH(Vertices[[#This Row],[Vertex]],GroupVertices[Vertex],0)),1,1,"")</f>
        <v>1</v>
      </c>
      <c r="BB6" s="48"/>
      <c r="BC6" s="48"/>
      <c r="BD6" s="48"/>
      <c r="BE6" s="48"/>
      <c r="BF6" s="48" t="s">
        <v>569</v>
      </c>
      <c r="BG6" s="48" t="s">
        <v>569</v>
      </c>
      <c r="BH6" s="121" t="s">
        <v>2452</v>
      </c>
      <c r="BI6" s="121" t="s">
        <v>2452</v>
      </c>
      <c r="BJ6" s="121" t="s">
        <v>2514</v>
      </c>
      <c r="BK6" s="121" t="s">
        <v>2514</v>
      </c>
      <c r="BL6" s="121">
        <v>0</v>
      </c>
      <c r="BM6" s="124">
        <v>0</v>
      </c>
      <c r="BN6" s="121">
        <v>0</v>
      </c>
      <c r="BO6" s="124">
        <v>0</v>
      </c>
      <c r="BP6" s="121">
        <v>0</v>
      </c>
      <c r="BQ6" s="124">
        <v>0</v>
      </c>
      <c r="BR6" s="121">
        <v>23</v>
      </c>
      <c r="BS6" s="124">
        <v>100</v>
      </c>
      <c r="BT6" s="121">
        <v>23</v>
      </c>
      <c r="BU6" s="2"/>
      <c r="BV6" s="3"/>
      <c r="BW6" s="3"/>
      <c r="BX6" s="3"/>
      <c r="BY6" s="3"/>
    </row>
    <row r="7" spans="1:77" ht="41.45" customHeight="1">
      <c r="A7" s="64" t="s">
        <v>215</v>
      </c>
      <c r="C7" s="65"/>
      <c r="D7" s="65" t="s">
        <v>64</v>
      </c>
      <c r="E7" s="66">
        <v>301.7168493399041</v>
      </c>
      <c r="F7" s="68">
        <v>99.19432993303472</v>
      </c>
      <c r="G7" s="100" t="s">
        <v>706</v>
      </c>
      <c r="H7" s="65"/>
      <c r="I7" s="69" t="s">
        <v>215</v>
      </c>
      <c r="J7" s="70"/>
      <c r="K7" s="70"/>
      <c r="L7" s="69" t="s">
        <v>2011</v>
      </c>
      <c r="M7" s="73">
        <v>269.5029776506294</v>
      </c>
      <c r="N7" s="74">
        <v>2846.69873046875</v>
      </c>
      <c r="O7" s="74">
        <v>6490.3447265625</v>
      </c>
      <c r="P7" s="75"/>
      <c r="Q7" s="76"/>
      <c r="R7" s="76"/>
      <c r="S7" s="86"/>
      <c r="T7" s="48">
        <v>0</v>
      </c>
      <c r="U7" s="48">
        <v>1</v>
      </c>
      <c r="V7" s="49">
        <v>0</v>
      </c>
      <c r="W7" s="49">
        <v>0.004167</v>
      </c>
      <c r="X7" s="49">
        <v>0.006174</v>
      </c>
      <c r="Y7" s="49">
        <v>0.382722</v>
      </c>
      <c r="Z7" s="49">
        <v>0</v>
      </c>
      <c r="AA7" s="49">
        <v>0</v>
      </c>
      <c r="AB7" s="71">
        <v>7</v>
      </c>
      <c r="AC7" s="71"/>
      <c r="AD7" s="72"/>
      <c r="AE7" s="78" t="s">
        <v>1293</v>
      </c>
      <c r="AF7" s="78">
        <v>22364</v>
      </c>
      <c r="AG7" s="78">
        <v>50587</v>
      </c>
      <c r="AH7" s="78">
        <v>163669</v>
      </c>
      <c r="AI7" s="78">
        <v>45700</v>
      </c>
      <c r="AJ7" s="78"/>
      <c r="AK7" s="78" t="s">
        <v>1411</v>
      </c>
      <c r="AL7" s="78" t="s">
        <v>1520</v>
      </c>
      <c r="AM7" s="82" t="s">
        <v>1605</v>
      </c>
      <c r="AN7" s="78"/>
      <c r="AO7" s="80">
        <v>39930.252291666664</v>
      </c>
      <c r="AP7" s="82" t="s">
        <v>1701</v>
      </c>
      <c r="AQ7" s="78" t="b">
        <v>0</v>
      </c>
      <c r="AR7" s="78" t="b">
        <v>0</v>
      </c>
      <c r="AS7" s="78" t="b">
        <v>0</v>
      </c>
      <c r="AT7" s="78" t="s">
        <v>1250</v>
      </c>
      <c r="AU7" s="78">
        <v>2217</v>
      </c>
      <c r="AV7" s="82" t="s">
        <v>1807</v>
      </c>
      <c r="AW7" s="78" t="b">
        <v>0</v>
      </c>
      <c r="AX7" s="78" t="s">
        <v>1887</v>
      </c>
      <c r="AY7" s="82" t="s">
        <v>1892</v>
      </c>
      <c r="AZ7" s="78" t="s">
        <v>66</v>
      </c>
      <c r="BA7" s="78" t="str">
        <f>REPLACE(INDEX(GroupVertices[Group],MATCH(Vertices[[#This Row],[Vertex]],GroupVertices[Vertex],0)),1,1,"")</f>
        <v>1</v>
      </c>
      <c r="BB7" s="48"/>
      <c r="BC7" s="48"/>
      <c r="BD7" s="48"/>
      <c r="BE7" s="48"/>
      <c r="BF7" s="48" t="s">
        <v>570</v>
      </c>
      <c r="BG7" s="48" t="s">
        <v>570</v>
      </c>
      <c r="BH7" s="121" t="s">
        <v>2453</v>
      </c>
      <c r="BI7" s="121" t="s">
        <v>2453</v>
      </c>
      <c r="BJ7" s="121" t="s">
        <v>2515</v>
      </c>
      <c r="BK7" s="121" t="s">
        <v>2515</v>
      </c>
      <c r="BL7" s="121">
        <v>0</v>
      </c>
      <c r="BM7" s="124">
        <v>0</v>
      </c>
      <c r="BN7" s="121">
        <v>0</v>
      </c>
      <c r="BO7" s="124">
        <v>0</v>
      </c>
      <c r="BP7" s="121">
        <v>0</v>
      </c>
      <c r="BQ7" s="124">
        <v>0</v>
      </c>
      <c r="BR7" s="121">
        <v>17</v>
      </c>
      <c r="BS7" s="124">
        <v>100</v>
      </c>
      <c r="BT7" s="121">
        <v>17</v>
      </c>
      <c r="BU7" s="2"/>
      <c r="BV7" s="3"/>
      <c r="BW7" s="3"/>
      <c r="BX7" s="3"/>
      <c r="BY7" s="3"/>
    </row>
    <row r="8" spans="1:77" ht="41.45" customHeight="1">
      <c r="A8" s="64" t="s">
        <v>216</v>
      </c>
      <c r="C8" s="65"/>
      <c r="D8" s="65" t="s">
        <v>64</v>
      </c>
      <c r="E8" s="66">
        <v>165.49437146671502</v>
      </c>
      <c r="F8" s="68">
        <v>99.97984988563019</v>
      </c>
      <c r="G8" s="100" t="s">
        <v>707</v>
      </c>
      <c r="H8" s="65"/>
      <c r="I8" s="69" t="s">
        <v>216</v>
      </c>
      <c r="J8" s="70"/>
      <c r="K8" s="70"/>
      <c r="L8" s="69" t="s">
        <v>2012</v>
      </c>
      <c r="M8" s="73">
        <v>7.7153614489817155</v>
      </c>
      <c r="N8" s="74">
        <v>4868.52392578125</v>
      </c>
      <c r="O8" s="74">
        <v>2933.218505859375</v>
      </c>
      <c r="P8" s="75"/>
      <c r="Q8" s="76"/>
      <c r="R8" s="76"/>
      <c r="S8" s="86"/>
      <c r="T8" s="48">
        <v>0</v>
      </c>
      <c r="U8" s="48">
        <v>1</v>
      </c>
      <c r="V8" s="49">
        <v>0</v>
      </c>
      <c r="W8" s="49">
        <v>0.004167</v>
      </c>
      <c r="X8" s="49">
        <v>0.006174</v>
      </c>
      <c r="Y8" s="49">
        <v>0.382722</v>
      </c>
      <c r="Z8" s="49">
        <v>0</v>
      </c>
      <c r="AA8" s="49">
        <v>0</v>
      </c>
      <c r="AB8" s="71">
        <v>8</v>
      </c>
      <c r="AC8" s="71"/>
      <c r="AD8" s="72"/>
      <c r="AE8" s="78" t="s">
        <v>1294</v>
      </c>
      <c r="AF8" s="78">
        <v>614</v>
      </c>
      <c r="AG8" s="78">
        <v>1273</v>
      </c>
      <c r="AH8" s="78">
        <v>11333</v>
      </c>
      <c r="AI8" s="78">
        <v>641</v>
      </c>
      <c r="AJ8" s="78"/>
      <c r="AK8" s="78" t="s">
        <v>1412</v>
      </c>
      <c r="AL8" s="78" t="s">
        <v>1521</v>
      </c>
      <c r="AM8" s="82" t="s">
        <v>1606</v>
      </c>
      <c r="AN8" s="78"/>
      <c r="AO8" s="80">
        <v>40976.616215277776</v>
      </c>
      <c r="AP8" s="82" t="s">
        <v>1702</v>
      </c>
      <c r="AQ8" s="78" t="b">
        <v>0</v>
      </c>
      <c r="AR8" s="78" t="b">
        <v>0</v>
      </c>
      <c r="AS8" s="78" t="b">
        <v>0</v>
      </c>
      <c r="AT8" s="78" t="s">
        <v>1250</v>
      </c>
      <c r="AU8" s="78">
        <v>149</v>
      </c>
      <c r="AV8" s="82" t="s">
        <v>1808</v>
      </c>
      <c r="AW8" s="78" t="b">
        <v>0</v>
      </c>
      <c r="AX8" s="78" t="s">
        <v>1887</v>
      </c>
      <c r="AY8" s="82" t="s">
        <v>1893</v>
      </c>
      <c r="AZ8" s="78" t="s">
        <v>66</v>
      </c>
      <c r="BA8" s="78" t="str">
        <f>REPLACE(INDEX(GroupVertices[Group],MATCH(Vertices[[#This Row],[Vertex]],GroupVertices[Vertex],0)),1,1,"")</f>
        <v>1</v>
      </c>
      <c r="BB8" s="48" t="s">
        <v>499</v>
      </c>
      <c r="BC8" s="48" t="s">
        <v>499</v>
      </c>
      <c r="BD8" s="48" t="s">
        <v>554</v>
      </c>
      <c r="BE8" s="48" t="s">
        <v>554</v>
      </c>
      <c r="BF8" s="48" t="s">
        <v>571</v>
      </c>
      <c r="BG8" s="48" t="s">
        <v>571</v>
      </c>
      <c r="BH8" s="121" t="s">
        <v>2454</v>
      </c>
      <c r="BI8" s="121" t="s">
        <v>2454</v>
      </c>
      <c r="BJ8" s="121" t="s">
        <v>2516</v>
      </c>
      <c r="BK8" s="121" t="s">
        <v>2516</v>
      </c>
      <c r="BL8" s="121">
        <v>0</v>
      </c>
      <c r="BM8" s="124">
        <v>0</v>
      </c>
      <c r="BN8" s="121">
        <v>0</v>
      </c>
      <c r="BO8" s="124">
        <v>0</v>
      </c>
      <c r="BP8" s="121">
        <v>0</v>
      </c>
      <c r="BQ8" s="124">
        <v>0</v>
      </c>
      <c r="BR8" s="121">
        <v>11</v>
      </c>
      <c r="BS8" s="124">
        <v>100</v>
      </c>
      <c r="BT8" s="121">
        <v>11</v>
      </c>
      <c r="BU8" s="2"/>
      <c r="BV8" s="3"/>
      <c r="BW8" s="3"/>
      <c r="BX8" s="3"/>
      <c r="BY8" s="3"/>
    </row>
    <row r="9" spans="1:77" ht="41.45" customHeight="1">
      <c r="A9" s="64" t="s">
        <v>217</v>
      </c>
      <c r="C9" s="65"/>
      <c r="D9" s="65" t="s">
        <v>64</v>
      </c>
      <c r="E9" s="66">
        <v>163.22372060059664</v>
      </c>
      <c r="F9" s="68">
        <v>99.99294347773453</v>
      </c>
      <c r="G9" s="100" t="s">
        <v>708</v>
      </c>
      <c r="H9" s="65"/>
      <c r="I9" s="69" t="s">
        <v>217</v>
      </c>
      <c r="J9" s="70"/>
      <c r="K9" s="70"/>
      <c r="L9" s="69" t="s">
        <v>2013</v>
      </c>
      <c r="M9" s="73">
        <v>3.35170365367502</v>
      </c>
      <c r="N9" s="74">
        <v>377.7771301269531</v>
      </c>
      <c r="O9" s="74">
        <v>3808.6064453125</v>
      </c>
      <c r="P9" s="75"/>
      <c r="Q9" s="76"/>
      <c r="R9" s="76"/>
      <c r="S9" s="86"/>
      <c r="T9" s="48">
        <v>0</v>
      </c>
      <c r="U9" s="48">
        <v>1</v>
      </c>
      <c r="V9" s="49">
        <v>0</v>
      </c>
      <c r="W9" s="49">
        <v>0.004167</v>
      </c>
      <c r="X9" s="49">
        <v>0.006174</v>
      </c>
      <c r="Y9" s="49">
        <v>0.382722</v>
      </c>
      <c r="Z9" s="49">
        <v>0</v>
      </c>
      <c r="AA9" s="49">
        <v>0</v>
      </c>
      <c r="AB9" s="71">
        <v>9</v>
      </c>
      <c r="AC9" s="71"/>
      <c r="AD9" s="72"/>
      <c r="AE9" s="78" t="s">
        <v>1295</v>
      </c>
      <c r="AF9" s="78">
        <v>222</v>
      </c>
      <c r="AG9" s="78">
        <v>451</v>
      </c>
      <c r="AH9" s="78">
        <v>38284</v>
      </c>
      <c r="AI9" s="78">
        <v>36040</v>
      </c>
      <c r="AJ9" s="78"/>
      <c r="AK9" s="78"/>
      <c r="AL9" s="78"/>
      <c r="AM9" s="78"/>
      <c r="AN9" s="78"/>
      <c r="AO9" s="80">
        <v>42484.765868055554</v>
      </c>
      <c r="AP9" s="78"/>
      <c r="AQ9" s="78" t="b">
        <v>1</v>
      </c>
      <c r="AR9" s="78" t="b">
        <v>0</v>
      </c>
      <c r="AS9" s="78" t="b">
        <v>0</v>
      </c>
      <c r="AT9" s="78" t="s">
        <v>1250</v>
      </c>
      <c r="AU9" s="78">
        <v>1318</v>
      </c>
      <c r="AV9" s="78"/>
      <c r="AW9" s="78" t="b">
        <v>0</v>
      </c>
      <c r="AX9" s="78" t="s">
        <v>1887</v>
      </c>
      <c r="AY9" s="82" t="s">
        <v>1894</v>
      </c>
      <c r="AZ9" s="78" t="s">
        <v>66</v>
      </c>
      <c r="BA9" s="78" t="str">
        <f>REPLACE(INDEX(GroupVertices[Group],MATCH(Vertices[[#This Row],[Vertex]],GroupVertices[Vertex],0)),1,1,"")</f>
        <v>1</v>
      </c>
      <c r="BB9" s="48"/>
      <c r="BC9" s="48"/>
      <c r="BD9" s="48"/>
      <c r="BE9" s="48"/>
      <c r="BF9" s="48" t="s">
        <v>572</v>
      </c>
      <c r="BG9" s="48" t="s">
        <v>572</v>
      </c>
      <c r="BH9" s="121" t="s">
        <v>2455</v>
      </c>
      <c r="BI9" s="121" t="s">
        <v>2455</v>
      </c>
      <c r="BJ9" s="121" t="s">
        <v>2517</v>
      </c>
      <c r="BK9" s="121" t="s">
        <v>2517</v>
      </c>
      <c r="BL9" s="121">
        <v>0</v>
      </c>
      <c r="BM9" s="124">
        <v>0</v>
      </c>
      <c r="BN9" s="121">
        <v>0</v>
      </c>
      <c r="BO9" s="124">
        <v>0</v>
      </c>
      <c r="BP9" s="121">
        <v>0</v>
      </c>
      <c r="BQ9" s="124">
        <v>0</v>
      </c>
      <c r="BR9" s="121">
        <v>22</v>
      </c>
      <c r="BS9" s="124">
        <v>100</v>
      </c>
      <c r="BT9" s="121">
        <v>22</v>
      </c>
      <c r="BU9" s="2"/>
      <c r="BV9" s="3"/>
      <c r="BW9" s="3"/>
      <c r="BX9" s="3"/>
      <c r="BY9" s="3"/>
    </row>
    <row r="10" spans="1:77" ht="41.45" customHeight="1">
      <c r="A10" s="64" t="s">
        <v>218</v>
      </c>
      <c r="C10" s="65"/>
      <c r="D10" s="65" t="s">
        <v>64</v>
      </c>
      <c r="E10" s="66">
        <v>170.39477856707268</v>
      </c>
      <c r="F10" s="68">
        <v>99.95159193867994</v>
      </c>
      <c r="G10" s="100" t="s">
        <v>709</v>
      </c>
      <c r="H10" s="65"/>
      <c r="I10" s="69" t="s">
        <v>218</v>
      </c>
      <c r="J10" s="70"/>
      <c r="K10" s="70"/>
      <c r="L10" s="69" t="s">
        <v>2014</v>
      </c>
      <c r="M10" s="73">
        <v>17.13279323593315</v>
      </c>
      <c r="N10" s="74">
        <v>7111.6015625</v>
      </c>
      <c r="O10" s="74">
        <v>2893.828125</v>
      </c>
      <c r="P10" s="75"/>
      <c r="Q10" s="76"/>
      <c r="R10" s="76"/>
      <c r="S10" s="86"/>
      <c r="T10" s="48">
        <v>0</v>
      </c>
      <c r="U10" s="48">
        <v>4</v>
      </c>
      <c r="V10" s="49">
        <v>46.341667</v>
      </c>
      <c r="W10" s="49">
        <v>0.004237</v>
      </c>
      <c r="X10" s="49">
        <v>0.007951</v>
      </c>
      <c r="Y10" s="49">
        <v>0.982959</v>
      </c>
      <c r="Z10" s="49">
        <v>0.16666666666666666</v>
      </c>
      <c r="AA10" s="49">
        <v>0</v>
      </c>
      <c r="AB10" s="71">
        <v>10</v>
      </c>
      <c r="AC10" s="71"/>
      <c r="AD10" s="72"/>
      <c r="AE10" s="78" t="s">
        <v>1296</v>
      </c>
      <c r="AF10" s="78">
        <v>1971</v>
      </c>
      <c r="AG10" s="78">
        <v>3047</v>
      </c>
      <c r="AH10" s="78">
        <v>7597</v>
      </c>
      <c r="AI10" s="78">
        <v>5041</v>
      </c>
      <c r="AJ10" s="78"/>
      <c r="AK10" s="78" t="s">
        <v>1413</v>
      </c>
      <c r="AL10" s="78" t="s">
        <v>1522</v>
      </c>
      <c r="AM10" s="82" t="s">
        <v>1607</v>
      </c>
      <c r="AN10" s="78"/>
      <c r="AO10" s="80">
        <v>40511.67517361111</v>
      </c>
      <c r="AP10" s="82" t="s">
        <v>1703</v>
      </c>
      <c r="AQ10" s="78" t="b">
        <v>0</v>
      </c>
      <c r="AR10" s="78" t="b">
        <v>0</v>
      </c>
      <c r="AS10" s="78" t="b">
        <v>1</v>
      </c>
      <c r="AT10" s="78" t="s">
        <v>1250</v>
      </c>
      <c r="AU10" s="78">
        <v>162</v>
      </c>
      <c r="AV10" s="82" t="s">
        <v>1809</v>
      </c>
      <c r="AW10" s="78" t="b">
        <v>0</v>
      </c>
      <c r="AX10" s="78" t="s">
        <v>1887</v>
      </c>
      <c r="AY10" s="82" t="s">
        <v>1895</v>
      </c>
      <c r="AZ10" s="78" t="s">
        <v>66</v>
      </c>
      <c r="BA10" s="78" t="str">
        <f>REPLACE(INDEX(GroupVertices[Group],MATCH(Vertices[[#This Row],[Vertex]],GroupVertices[Vertex],0)),1,1,"")</f>
        <v>2</v>
      </c>
      <c r="BB10" s="48"/>
      <c r="BC10" s="48"/>
      <c r="BD10" s="48"/>
      <c r="BE10" s="48"/>
      <c r="BF10" s="48" t="s">
        <v>573</v>
      </c>
      <c r="BG10" s="48" t="s">
        <v>573</v>
      </c>
      <c r="BH10" s="121" t="s">
        <v>2456</v>
      </c>
      <c r="BI10" s="121" t="s">
        <v>2456</v>
      </c>
      <c r="BJ10" s="121" t="s">
        <v>2518</v>
      </c>
      <c r="BK10" s="121" t="s">
        <v>2518</v>
      </c>
      <c r="BL10" s="121">
        <v>1</v>
      </c>
      <c r="BM10" s="124">
        <v>5.555555555555555</v>
      </c>
      <c r="BN10" s="121">
        <v>0</v>
      </c>
      <c r="BO10" s="124">
        <v>0</v>
      </c>
      <c r="BP10" s="121">
        <v>0</v>
      </c>
      <c r="BQ10" s="124">
        <v>0</v>
      </c>
      <c r="BR10" s="121">
        <v>17</v>
      </c>
      <c r="BS10" s="124">
        <v>94.44444444444444</v>
      </c>
      <c r="BT10" s="121">
        <v>18</v>
      </c>
      <c r="BU10" s="2"/>
      <c r="BV10" s="3"/>
      <c r="BW10" s="3"/>
      <c r="BX10" s="3"/>
      <c r="BY10" s="3"/>
    </row>
    <row r="11" spans="1:77" ht="41.45" customHeight="1">
      <c r="A11" s="64" t="s">
        <v>266</v>
      </c>
      <c r="C11" s="65"/>
      <c r="D11" s="65" t="s">
        <v>64</v>
      </c>
      <c r="E11" s="66">
        <v>162.08287046956636</v>
      </c>
      <c r="F11" s="68">
        <v>99.99952213167502</v>
      </c>
      <c r="G11" s="100" t="s">
        <v>1822</v>
      </c>
      <c r="H11" s="65"/>
      <c r="I11" s="69" t="s">
        <v>266</v>
      </c>
      <c r="J11" s="70"/>
      <c r="K11" s="70"/>
      <c r="L11" s="69" t="s">
        <v>2015</v>
      </c>
      <c r="M11" s="73">
        <v>1.1592575837703174</v>
      </c>
      <c r="N11" s="74">
        <v>6943.5263671875</v>
      </c>
      <c r="O11" s="74">
        <v>4284.77880859375</v>
      </c>
      <c r="P11" s="75"/>
      <c r="Q11" s="76"/>
      <c r="R11" s="76"/>
      <c r="S11" s="86"/>
      <c r="T11" s="48">
        <v>4</v>
      </c>
      <c r="U11" s="48">
        <v>0</v>
      </c>
      <c r="V11" s="49">
        <v>4</v>
      </c>
      <c r="W11" s="49">
        <v>0.00304</v>
      </c>
      <c r="X11" s="49">
        <v>0.003274</v>
      </c>
      <c r="Y11" s="49">
        <v>0.94319</v>
      </c>
      <c r="Z11" s="49">
        <v>0</v>
      </c>
      <c r="AA11" s="49">
        <v>0</v>
      </c>
      <c r="AB11" s="71">
        <v>11</v>
      </c>
      <c r="AC11" s="71"/>
      <c r="AD11" s="72"/>
      <c r="AE11" s="78" t="s">
        <v>1297</v>
      </c>
      <c r="AF11" s="78">
        <v>44</v>
      </c>
      <c r="AG11" s="78">
        <v>38</v>
      </c>
      <c r="AH11" s="78">
        <v>747</v>
      </c>
      <c r="AI11" s="78">
        <v>84</v>
      </c>
      <c r="AJ11" s="78"/>
      <c r="AK11" s="78"/>
      <c r="AL11" s="78" t="s">
        <v>1523</v>
      </c>
      <c r="AM11" s="78"/>
      <c r="AN11" s="78"/>
      <c r="AO11" s="80">
        <v>39879.51568287037</v>
      </c>
      <c r="AP11" s="78"/>
      <c r="AQ11" s="78" t="b">
        <v>0</v>
      </c>
      <c r="AR11" s="78" t="b">
        <v>0</v>
      </c>
      <c r="AS11" s="78" t="b">
        <v>0</v>
      </c>
      <c r="AT11" s="78" t="s">
        <v>1251</v>
      </c>
      <c r="AU11" s="78">
        <v>0</v>
      </c>
      <c r="AV11" s="82" t="s">
        <v>1807</v>
      </c>
      <c r="AW11" s="78" t="b">
        <v>0</v>
      </c>
      <c r="AX11" s="78" t="s">
        <v>1887</v>
      </c>
      <c r="AY11" s="82" t="s">
        <v>1896</v>
      </c>
      <c r="AZ11" s="78" t="s">
        <v>65</v>
      </c>
      <c r="BA11" s="78" t="str">
        <f>REPLACE(INDEX(GroupVertices[Group],MATCH(Vertices[[#This Row],[Vertex]],GroupVertices[Vertex],0)),1,1,"")</f>
        <v>2</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267</v>
      </c>
      <c r="C12" s="65"/>
      <c r="D12" s="65" t="s">
        <v>64</v>
      </c>
      <c r="E12" s="66">
        <v>190.16491025662157</v>
      </c>
      <c r="F12" s="68">
        <v>99.83758848528484</v>
      </c>
      <c r="G12" s="100" t="s">
        <v>1823</v>
      </c>
      <c r="H12" s="65"/>
      <c r="I12" s="69" t="s">
        <v>267</v>
      </c>
      <c r="J12" s="70"/>
      <c r="K12" s="70"/>
      <c r="L12" s="69" t="s">
        <v>2016</v>
      </c>
      <c r="M12" s="73">
        <v>55.1263441374052</v>
      </c>
      <c r="N12" s="74">
        <v>7301.8603515625</v>
      </c>
      <c r="O12" s="74">
        <v>4864.09228515625</v>
      </c>
      <c r="P12" s="75"/>
      <c r="Q12" s="76"/>
      <c r="R12" s="76"/>
      <c r="S12" s="86"/>
      <c r="T12" s="48">
        <v>5</v>
      </c>
      <c r="U12" s="48">
        <v>0</v>
      </c>
      <c r="V12" s="49">
        <v>4</v>
      </c>
      <c r="W12" s="49">
        <v>0.004274</v>
      </c>
      <c r="X12" s="49">
        <v>0.009448</v>
      </c>
      <c r="Y12" s="49">
        <v>1.175912</v>
      </c>
      <c r="Z12" s="49">
        <v>0.2</v>
      </c>
      <c r="AA12" s="49">
        <v>0</v>
      </c>
      <c r="AB12" s="71">
        <v>12</v>
      </c>
      <c r="AC12" s="71"/>
      <c r="AD12" s="72"/>
      <c r="AE12" s="78" t="s">
        <v>1298</v>
      </c>
      <c r="AF12" s="78">
        <v>3152</v>
      </c>
      <c r="AG12" s="78">
        <v>10204</v>
      </c>
      <c r="AH12" s="78">
        <v>13997</v>
      </c>
      <c r="AI12" s="78">
        <v>6711</v>
      </c>
      <c r="AJ12" s="78"/>
      <c r="AK12" s="78" t="s">
        <v>1414</v>
      </c>
      <c r="AL12" s="78" t="s">
        <v>1524</v>
      </c>
      <c r="AM12" s="82" t="s">
        <v>1608</v>
      </c>
      <c r="AN12" s="78"/>
      <c r="AO12" s="80">
        <v>40311.559652777774</v>
      </c>
      <c r="AP12" s="82" t="s">
        <v>1704</v>
      </c>
      <c r="AQ12" s="78" t="b">
        <v>0</v>
      </c>
      <c r="AR12" s="78" t="b">
        <v>0</v>
      </c>
      <c r="AS12" s="78" t="b">
        <v>0</v>
      </c>
      <c r="AT12" s="78" t="s">
        <v>1250</v>
      </c>
      <c r="AU12" s="78">
        <v>696</v>
      </c>
      <c r="AV12" s="82" t="s">
        <v>1806</v>
      </c>
      <c r="AW12" s="78" t="b">
        <v>0</v>
      </c>
      <c r="AX12" s="78" t="s">
        <v>1887</v>
      </c>
      <c r="AY12" s="82" t="s">
        <v>1897</v>
      </c>
      <c r="AZ12" s="78" t="s">
        <v>65</v>
      </c>
      <c r="BA12" s="78" t="str">
        <f>REPLACE(INDEX(GroupVertices[Group],MATCH(Vertices[[#This Row],[Vertex]],GroupVertices[Vertex],0)),1,1,"")</f>
        <v>2</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268</v>
      </c>
      <c r="C13" s="65"/>
      <c r="D13" s="65" t="s">
        <v>64</v>
      </c>
      <c r="E13" s="66">
        <v>187.457808250787</v>
      </c>
      <c r="F13" s="68">
        <v>99.8531988505674</v>
      </c>
      <c r="G13" s="100" t="s">
        <v>1824</v>
      </c>
      <c r="H13" s="65"/>
      <c r="I13" s="69" t="s">
        <v>268</v>
      </c>
      <c r="J13" s="70"/>
      <c r="K13" s="70"/>
      <c r="L13" s="69" t="s">
        <v>2017</v>
      </c>
      <c r="M13" s="73">
        <v>49.9239297342415</v>
      </c>
      <c r="N13" s="74">
        <v>7120.75634765625</v>
      </c>
      <c r="O13" s="74">
        <v>4528.82861328125</v>
      </c>
      <c r="P13" s="75"/>
      <c r="Q13" s="76"/>
      <c r="R13" s="76"/>
      <c r="S13" s="86"/>
      <c r="T13" s="48">
        <v>5</v>
      </c>
      <c r="U13" s="48">
        <v>0</v>
      </c>
      <c r="V13" s="49">
        <v>4</v>
      </c>
      <c r="W13" s="49">
        <v>0.004274</v>
      </c>
      <c r="X13" s="49">
        <v>0.009448</v>
      </c>
      <c r="Y13" s="49">
        <v>1.175912</v>
      </c>
      <c r="Z13" s="49">
        <v>0.2</v>
      </c>
      <c r="AA13" s="49">
        <v>0</v>
      </c>
      <c r="AB13" s="71">
        <v>13</v>
      </c>
      <c r="AC13" s="71"/>
      <c r="AD13" s="72"/>
      <c r="AE13" s="78" t="s">
        <v>1299</v>
      </c>
      <c r="AF13" s="78">
        <v>809</v>
      </c>
      <c r="AG13" s="78">
        <v>9224</v>
      </c>
      <c r="AH13" s="78">
        <v>27121</v>
      </c>
      <c r="AI13" s="78">
        <v>22712</v>
      </c>
      <c r="AJ13" s="78"/>
      <c r="AK13" s="78" t="s">
        <v>1415</v>
      </c>
      <c r="AL13" s="78" t="s">
        <v>1525</v>
      </c>
      <c r="AM13" s="82" t="s">
        <v>1609</v>
      </c>
      <c r="AN13" s="78"/>
      <c r="AO13" s="80">
        <v>40374.71913194445</v>
      </c>
      <c r="AP13" s="82" t="s">
        <v>1705</v>
      </c>
      <c r="AQ13" s="78" t="b">
        <v>0</v>
      </c>
      <c r="AR13" s="78" t="b">
        <v>0</v>
      </c>
      <c r="AS13" s="78" t="b">
        <v>1</v>
      </c>
      <c r="AT13" s="78" t="s">
        <v>1250</v>
      </c>
      <c r="AU13" s="78">
        <v>261</v>
      </c>
      <c r="AV13" s="82" t="s">
        <v>1807</v>
      </c>
      <c r="AW13" s="78" t="b">
        <v>1</v>
      </c>
      <c r="AX13" s="78" t="s">
        <v>1887</v>
      </c>
      <c r="AY13" s="82" t="s">
        <v>1898</v>
      </c>
      <c r="AZ13" s="78" t="s">
        <v>65</v>
      </c>
      <c r="BA13" s="78" t="str">
        <f>REPLACE(INDEX(GroupVertices[Group],MATCH(Vertices[[#This Row],[Vertex]],GroupVertices[Vertex],0)),1,1,"")</f>
        <v>2</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219</v>
      </c>
      <c r="C14" s="65"/>
      <c r="D14" s="65" t="s">
        <v>64</v>
      </c>
      <c r="E14" s="66">
        <v>177.29512633296525</v>
      </c>
      <c r="F14" s="68">
        <v>99.91180143615361</v>
      </c>
      <c r="G14" s="100" t="s">
        <v>710</v>
      </c>
      <c r="H14" s="65"/>
      <c r="I14" s="69" t="s">
        <v>219</v>
      </c>
      <c r="J14" s="70"/>
      <c r="K14" s="70"/>
      <c r="L14" s="69" t="s">
        <v>2018</v>
      </c>
      <c r="M14" s="73">
        <v>30.39364137787491</v>
      </c>
      <c r="N14" s="74">
        <v>1140.359619140625</v>
      </c>
      <c r="O14" s="74">
        <v>1255.624755859375</v>
      </c>
      <c r="P14" s="75"/>
      <c r="Q14" s="76"/>
      <c r="R14" s="76"/>
      <c r="S14" s="86"/>
      <c r="T14" s="48">
        <v>0</v>
      </c>
      <c r="U14" s="48">
        <v>1</v>
      </c>
      <c r="V14" s="49">
        <v>0</v>
      </c>
      <c r="W14" s="49">
        <v>0.004167</v>
      </c>
      <c r="X14" s="49">
        <v>0.006174</v>
      </c>
      <c r="Y14" s="49">
        <v>0.382722</v>
      </c>
      <c r="Z14" s="49">
        <v>0</v>
      </c>
      <c r="AA14" s="49">
        <v>0</v>
      </c>
      <c r="AB14" s="71">
        <v>14</v>
      </c>
      <c r="AC14" s="71"/>
      <c r="AD14" s="72"/>
      <c r="AE14" s="78" t="s">
        <v>1300</v>
      </c>
      <c r="AF14" s="78">
        <v>4306</v>
      </c>
      <c r="AG14" s="78">
        <v>5545</v>
      </c>
      <c r="AH14" s="78">
        <v>11988</v>
      </c>
      <c r="AI14" s="78">
        <v>11658</v>
      </c>
      <c r="AJ14" s="78"/>
      <c r="AK14" s="78" t="s">
        <v>1416</v>
      </c>
      <c r="AL14" s="78" t="s">
        <v>1526</v>
      </c>
      <c r="AM14" s="82" t="s">
        <v>1610</v>
      </c>
      <c r="AN14" s="78"/>
      <c r="AO14" s="80">
        <v>41448.46108796296</v>
      </c>
      <c r="AP14" s="82" t="s">
        <v>1706</v>
      </c>
      <c r="AQ14" s="78" t="b">
        <v>1</v>
      </c>
      <c r="AR14" s="78" t="b">
        <v>0</v>
      </c>
      <c r="AS14" s="78" t="b">
        <v>1</v>
      </c>
      <c r="AT14" s="78" t="s">
        <v>1250</v>
      </c>
      <c r="AU14" s="78">
        <v>279</v>
      </c>
      <c r="AV14" s="82" t="s">
        <v>1807</v>
      </c>
      <c r="AW14" s="78" t="b">
        <v>0</v>
      </c>
      <c r="AX14" s="78" t="s">
        <v>1887</v>
      </c>
      <c r="AY14" s="82" t="s">
        <v>1899</v>
      </c>
      <c r="AZ14" s="78" t="s">
        <v>66</v>
      </c>
      <c r="BA14" s="78" t="str">
        <f>REPLACE(INDEX(GroupVertices[Group],MATCH(Vertices[[#This Row],[Vertex]],GroupVertices[Vertex],0)),1,1,"")</f>
        <v>1</v>
      </c>
      <c r="BB14" s="48"/>
      <c r="BC14" s="48"/>
      <c r="BD14" s="48"/>
      <c r="BE14" s="48"/>
      <c r="BF14" s="48" t="s">
        <v>574</v>
      </c>
      <c r="BG14" s="48" t="s">
        <v>574</v>
      </c>
      <c r="BH14" s="121" t="s">
        <v>2457</v>
      </c>
      <c r="BI14" s="121" t="s">
        <v>2457</v>
      </c>
      <c r="BJ14" s="121" t="s">
        <v>2519</v>
      </c>
      <c r="BK14" s="121" t="s">
        <v>2519</v>
      </c>
      <c r="BL14" s="121">
        <v>0</v>
      </c>
      <c r="BM14" s="124">
        <v>0</v>
      </c>
      <c r="BN14" s="121">
        <v>0</v>
      </c>
      <c r="BO14" s="124">
        <v>0</v>
      </c>
      <c r="BP14" s="121">
        <v>0</v>
      </c>
      <c r="BQ14" s="124">
        <v>0</v>
      </c>
      <c r="BR14" s="121">
        <v>21</v>
      </c>
      <c r="BS14" s="124">
        <v>100</v>
      </c>
      <c r="BT14" s="121">
        <v>21</v>
      </c>
      <c r="BU14" s="2"/>
      <c r="BV14" s="3"/>
      <c r="BW14" s="3"/>
      <c r="BX14" s="3"/>
      <c r="BY14" s="3"/>
    </row>
    <row r="15" spans="1:77" ht="41.45" customHeight="1">
      <c r="A15" s="64" t="s">
        <v>220</v>
      </c>
      <c r="C15" s="65"/>
      <c r="D15" s="65" t="s">
        <v>64</v>
      </c>
      <c r="E15" s="66">
        <v>163.38946153972938</v>
      </c>
      <c r="F15" s="68">
        <v>99.99198774108457</v>
      </c>
      <c r="G15" s="100" t="s">
        <v>711</v>
      </c>
      <c r="H15" s="65"/>
      <c r="I15" s="69" t="s">
        <v>220</v>
      </c>
      <c r="J15" s="70"/>
      <c r="K15" s="70"/>
      <c r="L15" s="69" t="s">
        <v>2019</v>
      </c>
      <c r="M15" s="73">
        <v>3.6702188212156543</v>
      </c>
      <c r="N15" s="74">
        <v>9589.6845703125</v>
      </c>
      <c r="O15" s="74">
        <v>1993.918212890625</v>
      </c>
      <c r="P15" s="75"/>
      <c r="Q15" s="76"/>
      <c r="R15" s="76"/>
      <c r="S15" s="86"/>
      <c r="T15" s="48">
        <v>1</v>
      </c>
      <c r="U15" s="48">
        <v>1</v>
      </c>
      <c r="V15" s="49">
        <v>0</v>
      </c>
      <c r="W15" s="49">
        <v>1</v>
      </c>
      <c r="X15" s="49">
        <v>0</v>
      </c>
      <c r="Y15" s="49">
        <v>0.999996</v>
      </c>
      <c r="Z15" s="49">
        <v>0</v>
      </c>
      <c r="AA15" s="49">
        <v>1</v>
      </c>
      <c r="AB15" s="71">
        <v>15</v>
      </c>
      <c r="AC15" s="71"/>
      <c r="AD15" s="72"/>
      <c r="AE15" s="78" t="s">
        <v>1301</v>
      </c>
      <c r="AF15" s="78">
        <v>457</v>
      </c>
      <c r="AG15" s="78">
        <v>511</v>
      </c>
      <c r="AH15" s="78">
        <v>11991</v>
      </c>
      <c r="AI15" s="78">
        <v>5230</v>
      </c>
      <c r="AJ15" s="78"/>
      <c r="AK15" s="78" t="s">
        <v>1417</v>
      </c>
      <c r="AL15" s="78" t="s">
        <v>1527</v>
      </c>
      <c r="AM15" s="78"/>
      <c r="AN15" s="78"/>
      <c r="AO15" s="80">
        <v>40867.978796296295</v>
      </c>
      <c r="AP15" s="82" t="s">
        <v>1707</v>
      </c>
      <c r="AQ15" s="78" t="b">
        <v>0</v>
      </c>
      <c r="AR15" s="78" t="b">
        <v>0</v>
      </c>
      <c r="AS15" s="78" t="b">
        <v>1</v>
      </c>
      <c r="AT15" s="78" t="s">
        <v>1250</v>
      </c>
      <c r="AU15" s="78">
        <v>48</v>
      </c>
      <c r="AV15" s="82" t="s">
        <v>1810</v>
      </c>
      <c r="AW15" s="78" t="b">
        <v>0</v>
      </c>
      <c r="AX15" s="78" t="s">
        <v>1887</v>
      </c>
      <c r="AY15" s="82" t="s">
        <v>1900</v>
      </c>
      <c r="AZ15" s="78" t="s">
        <v>66</v>
      </c>
      <c r="BA15" s="78" t="str">
        <f>REPLACE(INDEX(GroupVertices[Group],MATCH(Vertices[[#This Row],[Vertex]],GroupVertices[Vertex],0)),1,1,"")</f>
        <v>6</v>
      </c>
      <c r="BB15" s="48" t="s">
        <v>500</v>
      </c>
      <c r="BC15" s="48" t="s">
        <v>500</v>
      </c>
      <c r="BD15" s="48" t="s">
        <v>555</v>
      </c>
      <c r="BE15" s="48" t="s">
        <v>555</v>
      </c>
      <c r="BF15" s="48" t="s">
        <v>575</v>
      </c>
      <c r="BG15" s="48" t="s">
        <v>575</v>
      </c>
      <c r="BH15" s="121" t="s">
        <v>2458</v>
      </c>
      <c r="BI15" s="121" t="s">
        <v>2458</v>
      </c>
      <c r="BJ15" s="121" t="s">
        <v>2520</v>
      </c>
      <c r="BK15" s="121" t="s">
        <v>2520</v>
      </c>
      <c r="BL15" s="121">
        <v>0</v>
      </c>
      <c r="BM15" s="124">
        <v>0</v>
      </c>
      <c r="BN15" s="121">
        <v>0</v>
      </c>
      <c r="BO15" s="124">
        <v>0</v>
      </c>
      <c r="BP15" s="121">
        <v>0</v>
      </c>
      <c r="BQ15" s="124">
        <v>0</v>
      </c>
      <c r="BR15" s="121">
        <v>21</v>
      </c>
      <c r="BS15" s="124">
        <v>100</v>
      </c>
      <c r="BT15" s="121">
        <v>21</v>
      </c>
      <c r="BU15" s="2"/>
      <c r="BV15" s="3"/>
      <c r="BW15" s="3"/>
      <c r="BX15" s="3"/>
      <c r="BY15" s="3"/>
    </row>
    <row r="16" spans="1:77" ht="41.45" customHeight="1">
      <c r="A16" s="64" t="s">
        <v>221</v>
      </c>
      <c r="C16" s="65"/>
      <c r="D16" s="65" t="s">
        <v>64</v>
      </c>
      <c r="E16" s="66">
        <v>169.68485487778747</v>
      </c>
      <c r="F16" s="68">
        <v>99.95568567733056</v>
      </c>
      <c r="G16" s="100" t="s">
        <v>712</v>
      </c>
      <c r="H16" s="65"/>
      <c r="I16" s="69" t="s">
        <v>221</v>
      </c>
      <c r="J16" s="70"/>
      <c r="K16" s="70"/>
      <c r="L16" s="69" t="s">
        <v>2020</v>
      </c>
      <c r="M16" s="73">
        <v>15.768486601634097</v>
      </c>
      <c r="N16" s="74">
        <v>9589.6845703125</v>
      </c>
      <c r="O16" s="74">
        <v>899.9099731445312</v>
      </c>
      <c r="P16" s="75"/>
      <c r="Q16" s="76"/>
      <c r="R16" s="76"/>
      <c r="S16" s="86"/>
      <c r="T16" s="48">
        <v>1</v>
      </c>
      <c r="U16" s="48">
        <v>1</v>
      </c>
      <c r="V16" s="49">
        <v>0</v>
      </c>
      <c r="W16" s="49">
        <v>1</v>
      </c>
      <c r="X16" s="49">
        <v>0</v>
      </c>
      <c r="Y16" s="49">
        <v>0.999996</v>
      </c>
      <c r="Z16" s="49">
        <v>0</v>
      </c>
      <c r="AA16" s="49">
        <v>1</v>
      </c>
      <c r="AB16" s="71">
        <v>16</v>
      </c>
      <c r="AC16" s="71"/>
      <c r="AD16" s="72"/>
      <c r="AE16" s="78" t="s">
        <v>1302</v>
      </c>
      <c r="AF16" s="78">
        <v>1941</v>
      </c>
      <c r="AG16" s="78">
        <v>2790</v>
      </c>
      <c r="AH16" s="78">
        <v>24928</v>
      </c>
      <c r="AI16" s="78">
        <v>10813</v>
      </c>
      <c r="AJ16" s="78"/>
      <c r="AK16" s="78" t="s">
        <v>1418</v>
      </c>
      <c r="AL16" s="78" t="s">
        <v>1528</v>
      </c>
      <c r="AM16" s="82" t="s">
        <v>1611</v>
      </c>
      <c r="AN16" s="78"/>
      <c r="AO16" s="80">
        <v>41586.69987268518</v>
      </c>
      <c r="AP16" s="82" t="s">
        <v>1708</v>
      </c>
      <c r="AQ16" s="78" t="b">
        <v>1</v>
      </c>
      <c r="AR16" s="78" t="b">
        <v>0</v>
      </c>
      <c r="AS16" s="78" t="b">
        <v>1</v>
      </c>
      <c r="AT16" s="78" t="s">
        <v>1250</v>
      </c>
      <c r="AU16" s="78">
        <v>297</v>
      </c>
      <c r="AV16" s="82" t="s">
        <v>1807</v>
      </c>
      <c r="AW16" s="78" t="b">
        <v>0</v>
      </c>
      <c r="AX16" s="78" t="s">
        <v>1887</v>
      </c>
      <c r="AY16" s="82" t="s">
        <v>1901</v>
      </c>
      <c r="AZ16" s="78" t="s">
        <v>66</v>
      </c>
      <c r="BA16" s="78" t="str">
        <f>REPLACE(INDEX(GroupVertices[Group],MATCH(Vertices[[#This Row],[Vertex]],GroupVertices[Vertex],0)),1,1,"")</f>
        <v>6</v>
      </c>
      <c r="BB16" s="48"/>
      <c r="BC16" s="48"/>
      <c r="BD16" s="48"/>
      <c r="BE16" s="48"/>
      <c r="BF16" s="48" t="s">
        <v>575</v>
      </c>
      <c r="BG16" s="48" t="s">
        <v>575</v>
      </c>
      <c r="BH16" s="121" t="s">
        <v>2459</v>
      </c>
      <c r="BI16" s="121" t="s">
        <v>2459</v>
      </c>
      <c r="BJ16" s="121" t="s">
        <v>2521</v>
      </c>
      <c r="BK16" s="121" t="s">
        <v>2521</v>
      </c>
      <c r="BL16" s="121">
        <v>0</v>
      </c>
      <c r="BM16" s="124">
        <v>0</v>
      </c>
      <c r="BN16" s="121">
        <v>0</v>
      </c>
      <c r="BO16" s="124">
        <v>0</v>
      </c>
      <c r="BP16" s="121">
        <v>0</v>
      </c>
      <c r="BQ16" s="124">
        <v>0</v>
      </c>
      <c r="BR16" s="121">
        <v>15</v>
      </c>
      <c r="BS16" s="124">
        <v>100</v>
      </c>
      <c r="BT16" s="121">
        <v>15</v>
      </c>
      <c r="BU16" s="2"/>
      <c r="BV16" s="3"/>
      <c r="BW16" s="3"/>
      <c r="BX16" s="3"/>
      <c r="BY16" s="3"/>
    </row>
    <row r="17" spans="1:77" ht="41.45" customHeight="1">
      <c r="A17" s="64" t="s">
        <v>222</v>
      </c>
      <c r="C17" s="65"/>
      <c r="D17" s="65" t="s">
        <v>64</v>
      </c>
      <c r="E17" s="66">
        <v>162.50827221334038</v>
      </c>
      <c r="F17" s="68">
        <v>99.99706907427348</v>
      </c>
      <c r="G17" s="100" t="s">
        <v>713</v>
      </c>
      <c r="H17" s="65"/>
      <c r="I17" s="69" t="s">
        <v>222</v>
      </c>
      <c r="J17" s="70"/>
      <c r="K17" s="70"/>
      <c r="L17" s="69" t="s">
        <v>2021</v>
      </c>
      <c r="M17" s="73">
        <v>1.9767798471246132</v>
      </c>
      <c r="N17" s="74">
        <v>4513.390625</v>
      </c>
      <c r="O17" s="74">
        <v>7088.3193359375</v>
      </c>
      <c r="P17" s="75"/>
      <c r="Q17" s="76"/>
      <c r="R17" s="76"/>
      <c r="S17" s="86"/>
      <c r="T17" s="48">
        <v>0</v>
      </c>
      <c r="U17" s="48">
        <v>1</v>
      </c>
      <c r="V17" s="49">
        <v>0</v>
      </c>
      <c r="W17" s="49">
        <v>0.004167</v>
      </c>
      <c r="X17" s="49">
        <v>0.006174</v>
      </c>
      <c r="Y17" s="49">
        <v>0.382722</v>
      </c>
      <c r="Z17" s="49">
        <v>0</v>
      </c>
      <c r="AA17" s="49">
        <v>0</v>
      </c>
      <c r="AB17" s="71">
        <v>17</v>
      </c>
      <c r="AC17" s="71"/>
      <c r="AD17" s="72"/>
      <c r="AE17" s="78" t="s">
        <v>1303</v>
      </c>
      <c r="AF17" s="78">
        <v>259</v>
      </c>
      <c r="AG17" s="78">
        <v>192</v>
      </c>
      <c r="AH17" s="78">
        <v>509</v>
      </c>
      <c r="AI17" s="78">
        <v>581</v>
      </c>
      <c r="AJ17" s="78"/>
      <c r="AK17" s="78" t="s">
        <v>1419</v>
      </c>
      <c r="AL17" s="78" t="s">
        <v>1529</v>
      </c>
      <c r="AM17" s="78"/>
      <c r="AN17" s="78"/>
      <c r="AO17" s="80">
        <v>42649.41850694444</v>
      </c>
      <c r="AP17" s="82" t="s">
        <v>1709</v>
      </c>
      <c r="AQ17" s="78" t="b">
        <v>1</v>
      </c>
      <c r="AR17" s="78" t="b">
        <v>0</v>
      </c>
      <c r="AS17" s="78" t="b">
        <v>0</v>
      </c>
      <c r="AT17" s="78" t="s">
        <v>1250</v>
      </c>
      <c r="AU17" s="78">
        <v>3</v>
      </c>
      <c r="AV17" s="78"/>
      <c r="AW17" s="78" t="b">
        <v>0</v>
      </c>
      <c r="AX17" s="78" t="s">
        <v>1887</v>
      </c>
      <c r="AY17" s="82" t="s">
        <v>1902</v>
      </c>
      <c r="AZ17" s="78" t="s">
        <v>66</v>
      </c>
      <c r="BA17" s="78" t="str">
        <f>REPLACE(INDEX(GroupVertices[Group],MATCH(Vertices[[#This Row],[Vertex]],GroupVertices[Vertex],0)),1,1,"")</f>
        <v>1</v>
      </c>
      <c r="BB17" s="48"/>
      <c r="BC17" s="48"/>
      <c r="BD17" s="48"/>
      <c r="BE17" s="48"/>
      <c r="BF17" s="48" t="s">
        <v>574</v>
      </c>
      <c r="BG17" s="48" t="s">
        <v>574</v>
      </c>
      <c r="BH17" s="121" t="s">
        <v>2457</v>
      </c>
      <c r="BI17" s="121" t="s">
        <v>2457</v>
      </c>
      <c r="BJ17" s="121" t="s">
        <v>2519</v>
      </c>
      <c r="BK17" s="121" t="s">
        <v>2519</v>
      </c>
      <c r="BL17" s="121">
        <v>0</v>
      </c>
      <c r="BM17" s="124">
        <v>0</v>
      </c>
      <c r="BN17" s="121">
        <v>0</v>
      </c>
      <c r="BO17" s="124">
        <v>0</v>
      </c>
      <c r="BP17" s="121">
        <v>0</v>
      </c>
      <c r="BQ17" s="124">
        <v>0</v>
      </c>
      <c r="BR17" s="121">
        <v>21</v>
      </c>
      <c r="BS17" s="124">
        <v>100</v>
      </c>
      <c r="BT17" s="121">
        <v>21</v>
      </c>
      <c r="BU17" s="2"/>
      <c r="BV17" s="3"/>
      <c r="BW17" s="3"/>
      <c r="BX17" s="3"/>
      <c r="BY17" s="3"/>
    </row>
    <row r="18" spans="1:77" ht="41.45" customHeight="1">
      <c r="A18" s="64" t="s">
        <v>223</v>
      </c>
      <c r="C18" s="65"/>
      <c r="D18" s="65" t="s">
        <v>64</v>
      </c>
      <c r="E18" s="66">
        <v>166.00264368005537</v>
      </c>
      <c r="F18" s="68">
        <v>99.97691895990366</v>
      </c>
      <c r="G18" s="100" t="s">
        <v>714</v>
      </c>
      <c r="H18" s="65"/>
      <c r="I18" s="69" t="s">
        <v>223</v>
      </c>
      <c r="J18" s="70"/>
      <c r="K18" s="70"/>
      <c r="L18" s="69" t="s">
        <v>2022</v>
      </c>
      <c r="M18" s="73">
        <v>8.692141296106328</v>
      </c>
      <c r="N18" s="74">
        <v>7434.34033203125</v>
      </c>
      <c r="O18" s="74">
        <v>3279.97412109375</v>
      </c>
      <c r="P18" s="75"/>
      <c r="Q18" s="76"/>
      <c r="R18" s="76"/>
      <c r="S18" s="86"/>
      <c r="T18" s="48">
        <v>0</v>
      </c>
      <c r="U18" s="48">
        <v>4</v>
      </c>
      <c r="V18" s="49">
        <v>46.341667</v>
      </c>
      <c r="W18" s="49">
        <v>0.004237</v>
      </c>
      <c r="X18" s="49">
        <v>0.007951</v>
      </c>
      <c r="Y18" s="49">
        <v>0.982959</v>
      </c>
      <c r="Z18" s="49">
        <v>0.16666666666666666</v>
      </c>
      <c r="AA18" s="49">
        <v>0</v>
      </c>
      <c r="AB18" s="71">
        <v>18</v>
      </c>
      <c r="AC18" s="71"/>
      <c r="AD18" s="72"/>
      <c r="AE18" s="78" t="s">
        <v>1304</v>
      </c>
      <c r="AF18" s="78">
        <v>1429</v>
      </c>
      <c r="AG18" s="78">
        <v>1457</v>
      </c>
      <c r="AH18" s="78">
        <v>4966</v>
      </c>
      <c r="AI18" s="78">
        <v>11532</v>
      </c>
      <c r="AJ18" s="78"/>
      <c r="AK18" s="78" t="s">
        <v>1420</v>
      </c>
      <c r="AL18" s="78" t="s">
        <v>1530</v>
      </c>
      <c r="AM18" s="82" t="s">
        <v>1612</v>
      </c>
      <c r="AN18" s="78"/>
      <c r="AO18" s="80">
        <v>43328.04482638889</v>
      </c>
      <c r="AP18" s="82" t="s">
        <v>1710</v>
      </c>
      <c r="AQ18" s="78" t="b">
        <v>0</v>
      </c>
      <c r="AR18" s="78" t="b">
        <v>0</v>
      </c>
      <c r="AS18" s="78" t="b">
        <v>0</v>
      </c>
      <c r="AT18" s="78" t="s">
        <v>1250</v>
      </c>
      <c r="AU18" s="78">
        <v>21</v>
      </c>
      <c r="AV18" s="82" t="s">
        <v>1807</v>
      </c>
      <c r="AW18" s="78" t="b">
        <v>0</v>
      </c>
      <c r="AX18" s="78" t="s">
        <v>1887</v>
      </c>
      <c r="AY18" s="82" t="s">
        <v>1903</v>
      </c>
      <c r="AZ18" s="78" t="s">
        <v>66</v>
      </c>
      <c r="BA18" s="78" t="str">
        <f>REPLACE(INDEX(GroupVertices[Group],MATCH(Vertices[[#This Row],[Vertex]],GroupVertices[Vertex],0)),1,1,"")</f>
        <v>2</v>
      </c>
      <c r="BB18" s="48" t="s">
        <v>501</v>
      </c>
      <c r="BC18" s="48" t="s">
        <v>501</v>
      </c>
      <c r="BD18" s="48" t="s">
        <v>554</v>
      </c>
      <c r="BE18" s="48" t="s">
        <v>554</v>
      </c>
      <c r="BF18" s="48" t="s">
        <v>2425</v>
      </c>
      <c r="BG18" s="48" t="s">
        <v>2425</v>
      </c>
      <c r="BH18" s="121" t="s">
        <v>2460</v>
      </c>
      <c r="BI18" s="121" t="s">
        <v>2493</v>
      </c>
      <c r="BJ18" s="121" t="s">
        <v>2522</v>
      </c>
      <c r="BK18" s="121" t="s">
        <v>2522</v>
      </c>
      <c r="BL18" s="121">
        <v>1</v>
      </c>
      <c r="BM18" s="124">
        <v>3.4482758620689653</v>
      </c>
      <c r="BN18" s="121">
        <v>0</v>
      </c>
      <c r="BO18" s="124">
        <v>0</v>
      </c>
      <c r="BP18" s="121">
        <v>0</v>
      </c>
      <c r="BQ18" s="124">
        <v>0</v>
      </c>
      <c r="BR18" s="121">
        <v>28</v>
      </c>
      <c r="BS18" s="124">
        <v>96.55172413793103</v>
      </c>
      <c r="BT18" s="121">
        <v>29</v>
      </c>
      <c r="BU18" s="2"/>
      <c r="BV18" s="3"/>
      <c r="BW18" s="3"/>
      <c r="BX18" s="3"/>
      <c r="BY18" s="3"/>
    </row>
    <row r="19" spans="1:77" ht="41.45" customHeight="1">
      <c r="A19" s="64" t="s">
        <v>224</v>
      </c>
      <c r="C19" s="65"/>
      <c r="D19" s="65" t="s">
        <v>64</v>
      </c>
      <c r="E19" s="66">
        <v>190.67594481894747</v>
      </c>
      <c r="F19" s="68">
        <v>99.83464163061416</v>
      </c>
      <c r="G19" s="100" t="s">
        <v>715</v>
      </c>
      <c r="H19" s="65"/>
      <c r="I19" s="69" t="s">
        <v>224</v>
      </c>
      <c r="J19" s="70"/>
      <c r="K19" s="70"/>
      <c r="L19" s="69" t="s">
        <v>2023</v>
      </c>
      <c r="M19" s="73">
        <v>56.10843257065549</v>
      </c>
      <c r="N19" s="74">
        <v>7679.5439453125</v>
      </c>
      <c r="O19" s="74">
        <v>4073.0283203125</v>
      </c>
      <c r="P19" s="75"/>
      <c r="Q19" s="76"/>
      <c r="R19" s="76"/>
      <c r="S19" s="86"/>
      <c r="T19" s="48">
        <v>0</v>
      </c>
      <c r="U19" s="48">
        <v>5</v>
      </c>
      <c r="V19" s="49">
        <v>64.408333</v>
      </c>
      <c r="W19" s="49">
        <v>0.00431</v>
      </c>
      <c r="X19" s="49">
        <v>0.010103000000000001</v>
      </c>
      <c r="Y19" s="49">
        <v>1.136232</v>
      </c>
      <c r="Z19" s="49">
        <v>0.2</v>
      </c>
      <c r="AA19" s="49">
        <v>0</v>
      </c>
      <c r="AB19" s="71">
        <v>19</v>
      </c>
      <c r="AC19" s="71"/>
      <c r="AD19" s="72"/>
      <c r="AE19" s="78" t="s">
        <v>1305</v>
      </c>
      <c r="AF19" s="78">
        <v>8520</v>
      </c>
      <c r="AG19" s="78">
        <v>10389</v>
      </c>
      <c r="AH19" s="78">
        <v>40114</v>
      </c>
      <c r="AI19" s="78">
        <v>17015</v>
      </c>
      <c r="AJ19" s="78"/>
      <c r="AK19" s="78" t="s">
        <v>1421</v>
      </c>
      <c r="AL19" s="78" t="s">
        <v>1517</v>
      </c>
      <c r="AM19" s="82" t="s">
        <v>1613</v>
      </c>
      <c r="AN19" s="78"/>
      <c r="AO19" s="80">
        <v>41047.35576388889</v>
      </c>
      <c r="AP19" s="82" t="s">
        <v>1711</v>
      </c>
      <c r="AQ19" s="78" t="b">
        <v>0</v>
      </c>
      <c r="AR19" s="78" t="b">
        <v>0</v>
      </c>
      <c r="AS19" s="78" t="b">
        <v>0</v>
      </c>
      <c r="AT19" s="78" t="s">
        <v>1250</v>
      </c>
      <c r="AU19" s="78">
        <v>380</v>
      </c>
      <c r="AV19" s="82" t="s">
        <v>1810</v>
      </c>
      <c r="AW19" s="78" t="b">
        <v>0</v>
      </c>
      <c r="AX19" s="78" t="s">
        <v>1887</v>
      </c>
      <c r="AY19" s="82" t="s">
        <v>1904</v>
      </c>
      <c r="AZ19" s="78" t="s">
        <v>66</v>
      </c>
      <c r="BA19" s="78" t="str">
        <f>REPLACE(INDEX(GroupVertices[Group],MATCH(Vertices[[#This Row],[Vertex]],GroupVertices[Vertex],0)),1,1,"")</f>
        <v>2</v>
      </c>
      <c r="BB19" s="48"/>
      <c r="BC19" s="48"/>
      <c r="BD19" s="48"/>
      <c r="BE19" s="48"/>
      <c r="BF19" s="48" t="s">
        <v>2426</v>
      </c>
      <c r="BG19" s="48" t="s">
        <v>2426</v>
      </c>
      <c r="BH19" s="121" t="s">
        <v>2461</v>
      </c>
      <c r="BI19" s="121" t="s">
        <v>2494</v>
      </c>
      <c r="BJ19" s="121" t="s">
        <v>2523</v>
      </c>
      <c r="BK19" s="121" t="s">
        <v>2523</v>
      </c>
      <c r="BL19" s="121">
        <v>1</v>
      </c>
      <c r="BM19" s="124">
        <v>2.857142857142857</v>
      </c>
      <c r="BN19" s="121">
        <v>0</v>
      </c>
      <c r="BO19" s="124">
        <v>0</v>
      </c>
      <c r="BP19" s="121">
        <v>0</v>
      </c>
      <c r="BQ19" s="124">
        <v>0</v>
      </c>
      <c r="BR19" s="121">
        <v>34</v>
      </c>
      <c r="BS19" s="124">
        <v>97.14285714285714</v>
      </c>
      <c r="BT19" s="121">
        <v>35</v>
      </c>
      <c r="BU19" s="2"/>
      <c r="BV19" s="3"/>
      <c r="BW19" s="3"/>
      <c r="BX19" s="3"/>
      <c r="BY19" s="3"/>
    </row>
    <row r="20" spans="1:77" ht="41.45" customHeight="1">
      <c r="A20" s="64" t="s">
        <v>241</v>
      </c>
      <c r="C20" s="65"/>
      <c r="D20" s="65" t="s">
        <v>64</v>
      </c>
      <c r="E20" s="66">
        <v>162.9833962388542</v>
      </c>
      <c r="F20" s="68">
        <v>99.99432929587695</v>
      </c>
      <c r="G20" s="100" t="s">
        <v>732</v>
      </c>
      <c r="H20" s="65"/>
      <c r="I20" s="69" t="s">
        <v>241</v>
      </c>
      <c r="J20" s="70"/>
      <c r="K20" s="70"/>
      <c r="L20" s="69" t="s">
        <v>2024</v>
      </c>
      <c r="M20" s="73">
        <v>2.889856660741099</v>
      </c>
      <c r="N20" s="74">
        <v>8797.9892578125</v>
      </c>
      <c r="O20" s="74">
        <v>6381.8525390625</v>
      </c>
      <c r="P20" s="75"/>
      <c r="Q20" s="76"/>
      <c r="R20" s="76"/>
      <c r="S20" s="86"/>
      <c r="T20" s="48">
        <v>14</v>
      </c>
      <c r="U20" s="48">
        <v>11</v>
      </c>
      <c r="V20" s="49">
        <v>250.132782</v>
      </c>
      <c r="W20" s="49">
        <v>0.004608</v>
      </c>
      <c r="X20" s="49">
        <v>0.026853</v>
      </c>
      <c r="Y20" s="49">
        <v>3.606416</v>
      </c>
      <c r="Z20" s="49">
        <v>0.19736842105263158</v>
      </c>
      <c r="AA20" s="49">
        <v>0.25</v>
      </c>
      <c r="AB20" s="71">
        <v>20</v>
      </c>
      <c r="AC20" s="71"/>
      <c r="AD20" s="72"/>
      <c r="AE20" s="78" t="s">
        <v>1306</v>
      </c>
      <c r="AF20" s="78">
        <v>1038</v>
      </c>
      <c r="AG20" s="78">
        <v>364</v>
      </c>
      <c r="AH20" s="78">
        <v>914</v>
      </c>
      <c r="AI20" s="78">
        <v>886</v>
      </c>
      <c r="AJ20" s="78"/>
      <c r="AK20" s="78" t="s">
        <v>1422</v>
      </c>
      <c r="AL20" s="78" t="s">
        <v>1531</v>
      </c>
      <c r="AM20" s="82" t="s">
        <v>1614</v>
      </c>
      <c r="AN20" s="78"/>
      <c r="AO20" s="80">
        <v>43518.61997685185</v>
      </c>
      <c r="AP20" s="82" t="s">
        <v>1712</v>
      </c>
      <c r="AQ20" s="78" t="b">
        <v>1</v>
      </c>
      <c r="AR20" s="78" t="b">
        <v>0</v>
      </c>
      <c r="AS20" s="78" t="b">
        <v>0</v>
      </c>
      <c r="AT20" s="78" t="s">
        <v>1250</v>
      </c>
      <c r="AU20" s="78">
        <v>4</v>
      </c>
      <c r="AV20" s="78"/>
      <c r="AW20" s="78" t="b">
        <v>0</v>
      </c>
      <c r="AX20" s="78" t="s">
        <v>1887</v>
      </c>
      <c r="AY20" s="82" t="s">
        <v>1905</v>
      </c>
      <c r="AZ20" s="78" t="s">
        <v>66</v>
      </c>
      <c r="BA20" s="78" t="str">
        <f>REPLACE(INDEX(GroupVertices[Group],MATCH(Vertices[[#This Row],[Vertex]],GroupVertices[Vertex],0)),1,1,"")</f>
        <v>3</v>
      </c>
      <c r="BB20" s="48"/>
      <c r="BC20" s="48"/>
      <c r="BD20" s="48"/>
      <c r="BE20" s="48"/>
      <c r="BF20" s="48" t="s">
        <v>2427</v>
      </c>
      <c r="BG20" s="48" t="s">
        <v>2438</v>
      </c>
      <c r="BH20" s="121" t="s">
        <v>2462</v>
      </c>
      <c r="BI20" s="121" t="s">
        <v>2495</v>
      </c>
      <c r="BJ20" s="121" t="s">
        <v>2524</v>
      </c>
      <c r="BK20" s="121" t="s">
        <v>2547</v>
      </c>
      <c r="BL20" s="121">
        <v>0</v>
      </c>
      <c r="BM20" s="124">
        <v>0</v>
      </c>
      <c r="BN20" s="121">
        <v>0</v>
      </c>
      <c r="BO20" s="124">
        <v>0</v>
      </c>
      <c r="BP20" s="121">
        <v>0</v>
      </c>
      <c r="BQ20" s="124">
        <v>0</v>
      </c>
      <c r="BR20" s="121">
        <v>138</v>
      </c>
      <c r="BS20" s="124">
        <v>100</v>
      </c>
      <c r="BT20" s="121">
        <v>138</v>
      </c>
      <c r="BU20" s="2"/>
      <c r="BV20" s="3"/>
      <c r="BW20" s="3"/>
      <c r="BX20" s="3"/>
      <c r="BY20" s="3"/>
    </row>
    <row r="21" spans="1:77" ht="41.45" customHeight="1">
      <c r="A21" s="64" t="s">
        <v>225</v>
      </c>
      <c r="C21" s="65"/>
      <c r="D21" s="65" t="s">
        <v>64</v>
      </c>
      <c r="E21" s="66">
        <v>162.60771677682</v>
      </c>
      <c r="F21" s="68">
        <v>99.99649563228351</v>
      </c>
      <c r="G21" s="100" t="s">
        <v>716</v>
      </c>
      <c r="H21" s="65"/>
      <c r="I21" s="69" t="s">
        <v>225</v>
      </c>
      <c r="J21" s="70"/>
      <c r="K21" s="70"/>
      <c r="L21" s="69" t="s">
        <v>2025</v>
      </c>
      <c r="M21" s="73">
        <v>2.167888947648994</v>
      </c>
      <c r="N21" s="74">
        <v>4203.251953125</v>
      </c>
      <c r="O21" s="74">
        <v>1257.4354248046875</v>
      </c>
      <c r="P21" s="75"/>
      <c r="Q21" s="76"/>
      <c r="R21" s="76"/>
      <c r="S21" s="86"/>
      <c r="T21" s="48">
        <v>0</v>
      </c>
      <c r="U21" s="48">
        <v>1</v>
      </c>
      <c r="V21" s="49">
        <v>0</v>
      </c>
      <c r="W21" s="49">
        <v>0.004167</v>
      </c>
      <c r="X21" s="49">
        <v>0.006174</v>
      </c>
      <c r="Y21" s="49">
        <v>0.382722</v>
      </c>
      <c r="Z21" s="49">
        <v>0</v>
      </c>
      <c r="AA21" s="49">
        <v>0</v>
      </c>
      <c r="AB21" s="71">
        <v>21</v>
      </c>
      <c r="AC21" s="71"/>
      <c r="AD21" s="72"/>
      <c r="AE21" s="78" t="s">
        <v>1307</v>
      </c>
      <c r="AF21" s="78">
        <v>142</v>
      </c>
      <c r="AG21" s="78">
        <v>228</v>
      </c>
      <c r="AH21" s="78">
        <v>8842</v>
      </c>
      <c r="AI21" s="78">
        <v>0</v>
      </c>
      <c r="AJ21" s="78"/>
      <c r="AK21" s="78" t="s">
        <v>1423</v>
      </c>
      <c r="AL21" s="78"/>
      <c r="AM21" s="78"/>
      <c r="AN21" s="78"/>
      <c r="AO21" s="80">
        <v>43470.356620370374</v>
      </c>
      <c r="AP21" s="78"/>
      <c r="AQ21" s="78" t="b">
        <v>1</v>
      </c>
      <c r="AR21" s="78" t="b">
        <v>0</v>
      </c>
      <c r="AS21" s="78" t="b">
        <v>0</v>
      </c>
      <c r="AT21" s="78" t="s">
        <v>1251</v>
      </c>
      <c r="AU21" s="78">
        <v>11</v>
      </c>
      <c r="AV21" s="78"/>
      <c r="AW21" s="78" t="b">
        <v>0</v>
      </c>
      <c r="AX21" s="78" t="s">
        <v>1887</v>
      </c>
      <c r="AY21" s="82" t="s">
        <v>1906</v>
      </c>
      <c r="AZ21" s="78" t="s">
        <v>66</v>
      </c>
      <c r="BA21" s="78" t="str">
        <f>REPLACE(INDEX(GroupVertices[Group],MATCH(Vertices[[#This Row],[Vertex]],GroupVertices[Vertex],0)),1,1,"")</f>
        <v>1</v>
      </c>
      <c r="BB21" s="48"/>
      <c r="BC21" s="48"/>
      <c r="BD21" s="48"/>
      <c r="BE21" s="48"/>
      <c r="BF21" s="48" t="s">
        <v>578</v>
      </c>
      <c r="BG21" s="48" t="s">
        <v>578</v>
      </c>
      <c r="BH21" s="121" t="s">
        <v>2463</v>
      </c>
      <c r="BI21" s="121" t="s">
        <v>2463</v>
      </c>
      <c r="BJ21" s="121" t="s">
        <v>2525</v>
      </c>
      <c r="BK21" s="121" t="s">
        <v>2525</v>
      </c>
      <c r="BL21" s="121">
        <v>0</v>
      </c>
      <c r="BM21" s="124">
        <v>0</v>
      </c>
      <c r="BN21" s="121">
        <v>0</v>
      </c>
      <c r="BO21" s="124">
        <v>0</v>
      </c>
      <c r="BP21" s="121">
        <v>0</v>
      </c>
      <c r="BQ21" s="124">
        <v>0</v>
      </c>
      <c r="BR21" s="121">
        <v>12</v>
      </c>
      <c r="BS21" s="124">
        <v>100</v>
      </c>
      <c r="BT21" s="121">
        <v>12</v>
      </c>
      <c r="BU21" s="2"/>
      <c r="BV21" s="3"/>
      <c r="BW21" s="3"/>
      <c r="BX21" s="3"/>
      <c r="BY21" s="3"/>
    </row>
    <row r="22" spans="1:77" ht="41.45" customHeight="1">
      <c r="A22" s="64" t="s">
        <v>226</v>
      </c>
      <c r="C22" s="65"/>
      <c r="D22" s="65" t="s">
        <v>64</v>
      </c>
      <c r="E22" s="66">
        <v>165.92253555947457</v>
      </c>
      <c r="F22" s="68">
        <v>99.97738089928447</v>
      </c>
      <c r="G22" s="100" t="s">
        <v>717</v>
      </c>
      <c r="H22" s="65"/>
      <c r="I22" s="69" t="s">
        <v>226</v>
      </c>
      <c r="J22" s="70"/>
      <c r="K22" s="70"/>
      <c r="L22" s="69" t="s">
        <v>2026</v>
      </c>
      <c r="M22" s="73">
        <v>8.538192298461688</v>
      </c>
      <c r="N22" s="74">
        <v>1265.5111083984375</v>
      </c>
      <c r="O22" s="74">
        <v>3713.54736328125</v>
      </c>
      <c r="P22" s="75"/>
      <c r="Q22" s="76"/>
      <c r="R22" s="76"/>
      <c r="S22" s="86"/>
      <c r="T22" s="48">
        <v>0</v>
      </c>
      <c r="U22" s="48">
        <v>1</v>
      </c>
      <c r="V22" s="49">
        <v>0</v>
      </c>
      <c r="W22" s="49">
        <v>0.004167</v>
      </c>
      <c r="X22" s="49">
        <v>0.006174</v>
      </c>
      <c r="Y22" s="49">
        <v>0.382722</v>
      </c>
      <c r="Z22" s="49">
        <v>0</v>
      </c>
      <c r="AA22" s="49">
        <v>0</v>
      </c>
      <c r="AB22" s="71">
        <v>22</v>
      </c>
      <c r="AC22" s="71"/>
      <c r="AD22" s="72"/>
      <c r="AE22" s="78" t="s">
        <v>1308</v>
      </c>
      <c r="AF22" s="78">
        <v>3123</v>
      </c>
      <c r="AG22" s="78">
        <v>1428</v>
      </c>
      <c r="AH22" s="78">
        <v>5776</v>
      </c>
      <c r="AI22" s="78">
        <v>5494</v>
      </c>
      <c r="AJ22" s="78"/>
      <c r="AK22" s="78" t="s">
        <v>1424</v>
      </c>
      <c r="AL22" s="78" t="s">
        <v>1532</v>
      </c>
      <c r="AM22" s="82" t="s">
        <v>1615</v>
      </c>
      <c r="AN22" s="78"/>
      <c r="AO22" s="80">
        <v>40372.55068287037</v>
      </c>
      <c r="AP22" s="82" t="s">
        <v>1713</v>
      </c>
      <c r="AQ22" s="78" t="b">
        <v>0</v>
      </c>
      <c r="AR22" s="78" t="b">
        <v>0</v>
      </c>
      <c r="AS22" s="78" t="b">
        <v>1</v>
      </c>
      <c r="AT22" s="78" t="s">
        <v>1250</v>
      </c>
      <c r="AU22" s="78">
        <v>101</v>
      </c>
      <c r="AV22" s="82" t="s">
        <v>1807</v>
      </c>
      <c r="AW22" s="78" t="b">
        <v>0</v>
      </c>
      <c r="AX22" s="78" t="s">
        <v>1887</v>
      </c>
      <c r="AY22" s="82" t="s">
        <v>1907</v>
      </c>
      <c r="AZ22" s="78" t="s">
        <v>66</v>
      </c>
      <c r="BA22" s="78" t="str">
        <f>REPLACE(INDEX(GroupVertices[Group],MATCH(Vertices[[#This Row],[Vertex]],GroupVertices[Vertex],0)),1,1,"")</f>
        <v>1</v>
      </c>
      <c r="BB22" s="48"/>
      <c r="BC22" s="48"/>
      <c r="BD22" s="48"/>
      <c r="BE22" s="48"/>
      <c r="BF22" s="48" t="s">
        <v>578</v>
      </c>
      <c r="BG22" s="48" t="s">
        <v>578</v>
      </c>
      <c r="BH22" s="121" t="s">
        <v>2463</v>
      </c>
      <c r="BI22" s="121" t="s">
        <v>2463</v>
      </c>
      <c r="BJ22" s="121" t="s">
        <v>2525</v>
      </c>
      <c r="BK22" s="121" t="s">
        <v>2525</v>
      </c>
      <c r="BL22" s="121">
        <v>0</v>
      </c>
      <c r="BM22" s="124">
        <v>0</v>
      </c>
      <c r="BN22" s="121">
        <v>0</v>
      </c>
      <c r="BO22" s="124">
        <v>0</v>
      </c>
      <c r="BP22" s="121">
        <v>0</v>
      </c>
      <c r="BQ22" s="124">
        <v>0</v>
      </c>
      <c r="BR22" s="121">
        <v>12</v>
      </c>
      <c r="BS22" s="124">
        <v>100</v>
      </c>
      <c r="BT22" s="121">
        <v>12</v>
      </c>
      <c r="BU22" s="2"/>
      <c r="BV22" s="3"/>
      <c r="BW22" s="3"/>
      <c r="BX22" s="3"/>
      <c r="BY22" s="3"/>
    </row>
    <row r="23" spans="1:77" ht="41.45" customHeight="1">
      <c r="A23" s="64" t="s">
        <v>227</v>
      </c>
      <c r="C23" s="65"/>
      <c r="D23" s="65" t="s">
        <v>64</v>
      </c>
      <c r="E23" s="66">
        <v>162.3894912069619</v>
      </c>
      <c r="F23" s="68">
        <v>99.99775401887261</v>
      </c>
      <c r="G23" s="100" t="s">
        <v>718</v>
      </c>
      <c r="H23" s="65"/>
      <c r="I23" s="69" t="s">
        <v>227</v>
      </c>
      <c r="J23" s="70"/>
      <c r="K23" s="70"/>
      <c r="L23" s="69" t="s">
        <v>2027</v>
      </c>
      <c r="M23" s="73">
        <v>1.7485106437204916</v>
      </c>
      <c r="N23" s="74">
        <v>8962.6064453125</v>
      </c>
      <c r="O23" s="74">
        <v>9646.09375</v>
      </c>
      <c r="P23" s="75"/>
      <c r="Q23" s="76"/>
      <c r="R23" s="76"/>
      <c r="S23" s="86"/>
      <c r="T23" s="48">
        <v>0</v>
      </c>
      <c r="U23" s="48">
        <v>3</v>
      </c>
      <c r="V23" s="49">
        <v>20.844444</v>
      </c>
      <c r="W23" s="49">
        <v>0.004255</v>
      </c>
      <c r="X23" s="49">
        <v>0.00922</v>
      </c>
      <c r="Y23" s="49">
        <v>0.695413</v>
      </c>
      <c r="Z23" s="49">
        <v>0.5</v>
      </c>
      <c r="AA23" s="49">
        <v>0</v>
      </c>
      <c r="AB23" s="71">
        <v>23</v>
      </c>
      <c r="AC23" s="71"/>
      <c r="AD23" s="72"/>
      <c r="AE23" s="78" t="s">
        <v>1309</v>
      </c>
      <c r="AF23" s="78">
        <v>113</v>
      </c>
      <c r="AG23" s="78">
        <v>149</v>
      </c>
      <c r="AH23" s="78">
        <v>2520</v>
      </c>
      <c r="AI23" s="78">
        <v>1980</v>
      </c>
      <c r="AJ23" s="78"/>
      <c r="AK23" s="78" t="s">
        <v>1425</v>
      </c>
      <c r="AL23" s="78"/>
      <c r="AM23" s="82" t="s">
        <v>1616</v>
      </c>
      <c r="AN23" s="78"/>
      <c r="AO23" s="80">
        <v>42997.51960648148</v>
      </c>
      <c r="AP23" s="82" t="s">
        <v>1714</v>
      </c>
      <c r="AQ23" s="78" t="b">
        <v>1</v>
      </c>
      <c r="AR23" s="78" t="b">
        <v>0</v>
      </c>
      <c r="AS23" s="78" t="b">
        <v>1</v>
      </c>
      <c r="AT23" s="78" t="s">
        <v>1250</v>
      </c>
      <c r="AU23" s="78">
        <v>7</v>
      </c>
      <c r="AV23" s="78"/>
      <c r="AW23" s="78" t="b">
        <v>0</v>
      </c>
      <c r="AX23" s="78" t="s">
        <v>1887</v>
      </c>
      <c r="AY23" s="82" t="s">
        <v>1908</v>
      </c>
      <c r="AZ23" s="78" t="s">
        <v>66</v>
      </c>
      <c r="BA23" s="78" t="str">
        <f>REPLACE(INDEX(GroupVertices[Group],MATCH(Vertices[[#This Row],[Vertex]],GroupVertices[Vertex],0)),1,1,"")</f>
        <v>3</v>
      </c>
      <c r="BB23" s="48"/>
      <c r="BC23" s="48"/>
      <c r="BD23" s="48"/>
      <c r="BE23" s="48"/>
      <c r="BF23" s="48" t="s">
        <v>241</v>
      </c>
      <c r="BG23" s="48" t="s">
        <v>241</v>
      </c>
      <c r="BH23" s="121" t="s">
        <v>2464</v>
      </c>
      <c r="BI23" s="121" t="s">
        <v>2464</v>
      </c>
      <c r="BJ23" s="121" t="s">
        <v>2526</v>
      </c>
      <c r="BK23" s="121" t="s">
        <v>2526</v>
      </c>
      <c r="BL23" s="121">
        <v>0</v>
      </c>
      <c r="BM23" s="124">
        <v>0</v>
      </c>
      <c r="BN23" s="121">
        <v>0</v>
      </c>
      <c r="BO23" s="124">
        <v>0</v>
      </c>
      <c r="BP23" s="121">
        <v>0</v>
      </c>
      <c r="BQ23" s="124">
        <v>0</v>
      </c>
      <c r="BR23" s="121">
        <v>19</v>
      </c>
      <c r="BS23" s="124">
        <v>100</v>
      </c>
      <c r="BT23" s="121">
        <v>19</v>
      </c>
      <c r="BU23" s="2"/>
      <c r="BV23" s="3"/>
      <c r="BW23" s="3"/>
      <c r="BX23" s="3"/>
      <c r="BY23" s="3"/>
    </row>
    <row r="24" spans="1:77" ht="41.45" customHeight="1">
      <c r="A24" s="64" t="s">
        <v>269</v>
      </c>
      <c r="C24" s="65"/>
      <c r="D24" s="65" t="s">
        <v>64</v>
      </c>
      <c r="E24" s="66">
        <v>162.09391986550855</v>
      </c>
      <c r="F24" s="68">
        <v>99.99945841589836</v>
      </c>
      <c r="G24" s="100" t="s">
        <v>1825</v>
      </c>
      <c r="H24" s="65"/>
      <c r="I24" s="69" t="s">
        <v>269</v>
      </c>
      <c r="J24" s="70"/>
      <c r="K24" s="70"/>
      <c r="L24" s="69" t="s">
        <v>2028</v>
      </c>
      <c r="M24" s="73">
        <v>1.1804919282730264</v>
      </c>
      <c r="N24" s="74">
        <v>8911.9140625</v>
      </c>
      <c r="O24" s="74">
        <v>8006.66845703125</v>
      </c>
      <c r="P24" s="75"/>
      <c r="Q24" s="76"/>
      <c r="R24" s="76"/>
      <c r="S24" s="86"/>
      <c r="T24" s="48">
        <v>9</v>
      </c>
      <c r="U24" s="48">
        <v>0</v>
      </c>
      <c r="V24" s="49">
        <v>14.952381</v>
      </c>
      <c r="W24" s="49">
        <v>0.003106</v>
      </c>
      <c r="X24" s="49">
        <v>0.011155</v>
      </c>
      <c r="Y24" s="49">
        <v>1.687965</v>
      </c>
      <c r="Z24" s="49">
        <v>0.20833333333333334</v>
      </c>
      <c r="AA24" s="49">
        <v>0</v>
      </c>
      <c r="AB24" s="71">
        <v>24</v>
      </c>
      <c r="AC24" s="71"/>
      <c r="AD24" s="72"/>
      <c r="AE24" s="78" t="s">
        <v>1310</v>
      </c>
      <c r="AF24" s="78">
        <v>12</v>
      </c>
      <c r="AG24" s="78">
        <v>42</v>
      </c>
      <c r="AH24" s="78">
        <v>0</v>
      </c>
      <c r="AI24" s="78">
        <v>0</v>
      </c>
      <c r="AJ24" s="78"/>
      <c r="AK24" s="78"/>
      <c r="AL24" s="78"/>
      <c r="AM24" s="78"/>
      <c r="AN24" s="78"/>
      <c r="AO24" s="80">
        <v>40147.23226851852</v>
      </c>
      <c r="AP24" s="78"/>
      <c r="AQ24" s="78" t="b">
        <v>1</v>
      </c>
      <c r="AR24" s="78" t="b">
        <v>0</v>
      </c>
      <c r="AS24" s="78" t="b">
        <v>0</v>
      </c>
      <c r="AT24" s="78" t="s">
        <v>1251</v>
      </c>
      <c r="AU24" s="78">
        <v>1</v>
      </c>
      <c r="AV24" s="82" t="s">
        <v>1807</v>
      </c>
      <c r="AW24" s="78" t="b">
        <v>0</v>
      </c>
      <c r="AX24" s="78" t="s">
        <v>1887</v>
      </c>
      <c r="AY24" s="82" t="s">
        <v>1909</v>
      </c>
      <c r="AZ24" s="78" t="s">
        <v>65</v>
      </c>
      <c r="BA24" s="78" t="str">
        <f>REPLACE(INDEX(GroupVertices[Group],MATCH(Vertices[[#This Row],[Vertex]],GroupVertices[Vertex],0)),1,1,"")</f>
        <v>3</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228</v>
      </c>
      <c r="C25" s="65"/>
      <c r="D25" s="65" t="s">
        <v>64</v>
      </c>
      <c r="E25" s="66">
        <v>171.24558205462068</v>
      </c>
      <c r="F25" s="68">
        <v>99.94668582387685</v>
      </c>
      <c r="G25" s="100" t="s">
        <v>719</v>
      </c>
      <c r="H25" s="65"/>
      <c r="I25" s="69" t="s">
        <v>228</v>
      </c>
      <c r="J25" s="70"/>
      <c r="K25" s="70"/>
      <c r="L25" s="69" t="s">
        <v>2029</v>
      </c>
      <c r="M25" s="73">
        <v>18.76783776264174</v>
      </c>
      <c r="N25" s="74">
        <v>9804.087890625</v>
      </c>
      <c r="O25" s="74">
        <v>5973.5341796875</v>
      </c>
      <c r="P25" s="75"/>
      <c r="Q25" s="76"/>
      <c r="R25" s="76"/>
      <c r="S25" s="86"/>
      <c r="T25" s="48">
        <v>0</v>
      </c>
      <c r="U25" s="48">
        <v>2</v>
      </c>
      <c r="V25" s="49">
        <v>0</v>
      </c>
      <c r="W25" s="49">
        <v>0.004237</v>
      </c>
      <c r="X25" s="49">
        <v>0.008326</v>
      </c>
      <c r="Y25" s="49">
        <v>0.535994</v>
      </c>
      <c r="Z25" s="49">
        <v>1</v>
      </c>
      <c r="AA25" s="49">
        <v>0</v>
      </c>
      <c r="AB25" s="71">
        <v>25</v>
      </c>
      <c r="AC25" s="71"/>
      <c r="AD25" s="72"/>
      <c r="AE25" s="78" t="s">
        <v>1311</v>
      </c>
      <c r="AF25" s="78">
        <v>2295</v>
      </c>
      <c r="AG25" s="78">
        <v>3355</v>
      </c>
      <c r="AH25" s="78">
        <v>18016</v>
      </c>
      <c r="AI25" s="78">
        <v>34941</v>
      </c>
      <c r="AJ25" s="78"/>
      <c r="AK25" s="78" t="s">
        <v>1426</v>
      </c>
      <c r="AL25" s="78" t="s">
        <v>1533</v>
      </c>
      <c r="AM25" s="82" t="s">
        <v>1617</v>
      </c>
      <c r="AN25" s="78"/>
      <c r="AO25" s="80">
        <v>41589.68133101852</v>
      </c>
      <c r="AP25" s="82" t="s">
        <v>1715</v>
      </c>
      <c r="AQ25" s="78" t="b">
        <v>0</v>
      </c>
      <c r="AR25" s="78" t="b">
        <v>0</v>
      </c>
      <c r="AS25" s="78" t="b">
        <v>1</v>
      </c>
      <c r="AT25" s="78" t="s">
        <v>1250</v>
      </c>
      <c r="AU25" s="78">
        <v>163</v>
      </c>
      <c r="AV25" s="82" t="s">
        <v>1807</v>
      </c>
      <c r="AW25" s="78" t="b">
        <v>0</v>
      </c>
      <c r="AX25" s="78" t="s">
        <v>1887</v>
      </c>
      <c r="AY25" s="82" t="s">
        <v>1910</v>
      </c>
      <c r="AZ25" s="78" t="s">
        <v>66</v>
      </c>
      <c r="BA25" s="78" t="str">
        <f>REPLACE(INDEX(GroupVertices[Group],MATCH(Vertices[[#This Row],[Vertex]],GroupVertices[Vertex],0)),1,1,"")</f>
        <v>3</v>
      </c>
      <c r="BB25" s="48"/>
      <c r="BC25" s="48"/>
      <c r="BD25" s="48"/>
      <c r="BE25" s="48"/>
      <c r="BF25" s="48" t="s">
        <v>577</v>
      </c>
      <c r="BG25" s="48" t="s">
        <v>577</v>
      </c>
      <c r="BH25" s="121" t="s">
        <v>2465</v>
      </c>
      <c r="BI25" s="121" t="s">
        <v>2465</v>
      </c>
      <c r="BJ25" s="121" t="s">
        <v>2523</v>
      </c>
      <c r="BK25" s="121" t="s">
        <v>2523</v>
      </c>
      <c r="BL25" s="121">
        <v>0</v>
      </c>
      <c r="BM25" s="124">
        <v>0</v>
      </c>
      <c r="BN25" s="121">
        <v>0</v>
      </c>
      <c r="BO25" s="124">
        <v>0</v>
      </c>
      <c r="BP25" s="121">
        <v>0</v>
      </c>
      <c r="BQ25" s="124">
        <v>0</v>
      </c>
      <c r="BR25" s="121">
        <v>17</v>
      </c>
      <c r="BS25" s="124">
        <v>100</v>
      </c>
      <c r="BT25" s="121">
        <v>17</v>
      </c>
      <c r="BU25" s="2"/>
      <c r="BV25" s="3"/>
      <c r="BW25" s="3"/>
      <c r="BX25" s="3"/>
      <c r="BY25" s="3"/>
    </row>
    <row r="26" spans="1:77" ht="41.45" customHeight="1">
      <c r="A26" s="64" t="s">
        <v>229</v>
      </c>
      <c r="C26" s="65"/>
      <c r="D26" s="65" t="s">
        <v>64</v>
      </c>
      <c r="E26" s="66">
        <v>261.38379180195477</v>
      </c>
      <c r="F26" s="68">
        <v>99.42690844680051</v>
      </c>
      <c r="G26" s="100" t="s">
        <v>720</v>
      </c>
      <c r="H26" s="65"/>
      <c r="I26" s="69" t="s">
        <v>229</v>
      </c>
      <c r="J26" s="70"/>
      <c r="K26" s="70"/>
      <c r="L26" s="69" t="s">
        <v>2030</v>
      </c>
      <c r="M26" s="73">
        <v>191.99231162961595</v>
      </c>
      <c r="N26" s="74">
        <v>1550.9913330078125</v>
      </c>
      <c r="O26" s="74">
        <v>8199.240234375</v>
      </c>
      <c r="P26" s="75"/>
      <c r="Q26" s="76"/>
      <c r="R26" s="76"/>
      <c r="S26" s="86"/>
      <c r="T26" s="48">
        <v>0</v>
      </c>
      <c r="U26" s="48">
        <v>1</v>
      </c>
      <c r="V26" s="49">
        <v>0</v>
      </c>
      <c r="W26" s="49">
        <v>0.004167</v>
      </c>
      <c r="X26" s="49">
        <v>0.006174</v>
      </c>
      <c r="Y26" s="49">
        <v>0.382722</v>
      </c>
      <c r="Z26" s="49">
        <v>0</v>
      </c>
      <c r="AA26" s="49">
        <v>0</v>
      </c>
      <c r="AB26" s="71">
        <v>26</v>
      </c>
      <c r="AC26" s="71"/>
      <c r="AD26" s="72"/>
      <c r="AE26" s="78" t="s">
        <v>1312</v>
      </c>
      <c r="AF26" s="78">
        <v>33830</v>
      </c>
      <c r="AG26" s="78">
        <v>35986</v>
      </c>
      <c r="AH26" s="78">
        <v>37982</v>
      </c>
      <c r="AI26" s="78">
        <v>8874</v>
      </c>
      <c r="AJ26" s="78"/>
      <c r="AK26" s="78" t="s">
        <v>1427</v>
      </c>
      <c r="AL26" s="78" t="s">
        <v>1534</v>
      </c>
      <c r="AM26" s="82" t="s">
        <v>1618</v>
      </c>
      <c r="AN26" s="78"/>
      <c r="AO26" s="80">
        <v>40460.18582175926</v>
      </c>
      <c r="AP26" s="82" t="s">
        <v>1716</v>
      </c>
      <c r="AQ26" s="78" t="b">
        <v>0</v>
      </c>
      <c r="AR26" s="78" t="b">
        <v>0</v>
      </c>
      <c r="AS26" s="78" t="b">
        <v>1</v>
      </c>
      <c r="AT26" s="78" t="s">
        <v>1250</v>
      </c>
      <c r="AU26" s="78">
        <v>980</v>
      </c>
      <c r="AV26" s="82" t="s">
        <v>1811</v>
      </c>
      <c r="AW26" s="78" t="b">
        <v>0</v>
      </c>
      <c r="AX26" s="78" t="s">
        <v>1887</v>
      </c>
      <c r="AY26" s="82" t="s">
        <v>1911</v>
      </c>
      <c r="AZ26" s="78" t="s">
        <v>66</v>
      </c>
      <c r="BA26" s="78" t="str">
        <f>REPLACE(INDEX(GroupVertices[Group],MATCH(Vertices[[#This Row],[Vertex]],GroupVertices[Vertex],0)),1,1,"")</f>
        <v>1</v>
      </c>
      <c r="BB26" s="48"/>
      <c r="BC26" s="48"/>
      <c r="BD26" s="48"/>
      <c r="BE26" s="48"/>
      <c r="BF26" s="48" t="s">
        <v>579</v>
      </c>
      <c r="BG26" s="48" t="s">
        <v>579</v>
      </c>
      <c r="BH26" s="121" t="s">
        <v>2466</v>
      </c>
      <c r="BI26" s="121" t="s">
        <v>2466</v>
      </c>
      <c r="BJ26" s="121" t="s">
        <v>2527</v>
      </c>
      <c r="BK26" s="121" t="s">
        <v>2527</v>
      </c>
      <c r="BL26" s="121">
        <v>0</v>
      </c>
      <c r="BM26" s="124">
        <v>0</v>
      </c>
      <c r="BN26" s="121">
        <v>0</v>
      </c>
      <c r="BO26" s="124">
        <v>0</v>
      </c>
      <c r="BP26" s="121">
        <v>0</v>
      </c>
      <c r="BQ26" s="124">
        <v>0</v>
      </c>
      <c r="BR26" s="121">
        <v>21</v>
      </c>
      <c r="BS26" s="124">
        <v>100</v>
      </c>
      <c r="BT26" s="121">
        <v>21</v>
      </c>
      <c r="BU26" s="2"/>
      <c r="BV26" s="3"/>
      <c r="BW26" s="3"/>
      <c r="BX26" s="3"/>
      <c r="BY26" s="3"/>
    </row>
    <row r="27" spans="1:77" ht="41.45" customHeight="1">
      <c r="A27" s="64" t="s">
        <v>230</v>
      </c>
      <c r="C27" s="65"/>
      <c r="D27" s="65" t="s">
        <v>64</v>
      </c>
      <c r="E27" s="66">
        <v>167.92523857399502</v>
      </c>
      <c r="F27" s="68">
        <v>99.96583241476422</v>
      </c>
      <c r="G27" s="100" t="s">
        <v>721</v>
      </c>
      <c r="H27" s="65"/>
      <c r="I27" s="69" t="s">
        <v>230</v>
      </c>
      <c r="J27" s="70"/>
      <c r="K27" s="70"/>
      <c r="L27" s="69" t="s">
        <v>2031</v>
      </c>
      <c r="M27" s="73">
        <v>12.386917239577691</v>
      </c>
      <c r="N27" s="74">
        <v>3547.169921875</v>
      </c>
      <c r="O27" s="74">
        <v>5366.546875</v>
      </c>
      <c r="P27" s="75"/>
      <c r="Q27" s="76"/>
      <c r="R27" s="76"/>
      <c r="S27" s="86"/>
      <c r="T27" s="48">
        <v>0</v>
      </c>
      <c r="U27" s="48">
        <v>1</v>
      </c>
      <c r="V27" s="49">
        <v>0</v>
      </c>
      <c r="W27" s="49">
        <v>0.004167</v>
      </c>
      <c r="X27" s="49">
        <v>0.006174</v>
      </c>
      <c r="Y27" s="49">
        <v>0.382722</v>
      </c>
      <c r="Z27" s="49">
        <v>0</v>
      </c>
      <c r="AA27" s="49">
        <v>0</v>
      </c>
      <c r="AB27" s="71">
        <v>27</v>
      </c>
      <c r="AC27" s="71"/>
      <c r="AD27" s="72"/>
      <c r="AE27" s="78" t="s">
        <v>1313</v>
      </c>
      <c r="AF27" s="78">
        <v>2657</v>
      </c>
      <c r="AG27" s="78">
        <v>2153</v>
      </c>
      <c r="AH27" s="78">
        <v>18458</v>
      </c>
      <c r="AI27" s="78">
        <v>3</v>
      </c>
      <c r="AJ27" s="78"/>
      <c r="AK27" s="78" t="s">
        <v>1428</v>
      </c>
      <c r="AL27" s="78"/>
      <c r="AM27" s="78"/>
      <c r="AN27" s="78"/>
      <c r="AO27" s="80">
        <v>43542.44332175926</v>
      </c>
      <c r="AP27" s="78"/>
      <c r="AQ27" s="78" t="b">
        <v>1</v>
      </c>
      <c r="AR27" s="78" t="b">
        <v>0</v>
      </c>
      <c r="AS27" s="78" t="b">
        <v>0</v>
      </c>
      <c r="AT27" s="78" t="s">
        <v>1251</v>
      </c>
      <c r="AU27" s="78">
        <v>3</v>
      </c>
      <c r="AV27" s="78"/>
      <c r="AW27" s="78" t="b">
        <v>0</v>
      </c>
      <c r="AX27" s="78" t="s">
        <v>1887</v>
      </c>
      <c r="AY27" s="82" t="s">
        <v>1912</v>
      </c>
      <c r="AZ27" s="78" t="s">
        <v>66</v>
      </c>
      <c r="BA27" s="78" t="str">
        <f>REPLACE(INDEX(GroupVertices[Group],MATCH(Vertices[[#This Row],[Vertex]],GroupVertices[Vertex],0)),1,1,"")</f>
        <v>1</v>
      </c>
      <c r="BB27" s="48"/>
      <c r="BC27" s="48"/>
      <c r="BD27" s="48"/>
      <c r="BE27" s="48"/>
      <c r="BF27" s="48" t="s">
        <v>572</v>
      </c>
      <c r="BG27" s="48" t="s">
        <v>572</v>
      </c>
      <c r="BH27" s="121" t="s">
        <v>2455</v>
      </c>
      <c r="BI27" s="121" t="s">
        <v>2455</v>
      </c>
      <c r="BJ27" s="121" t="s">
        <v>2517</v>
      </c>
      <c r="BK27" s="121" t="s">
        <v>2517</v>
      </c>
      <c r="BL27" s="121">
        <v>0</v>
      </c>
      <c r="BM27" s="124">
        <v>0</v>
      </c>
      <c r="BN27" s="121">
        <v>0</v>
      </c>
      <c r="BO27" s="124">
        <v>0</v>
      </c>
      <c r="BP27" s="121">
        <v>0</v>
      </c>
      <c r="BQ27" s="124">
        <v>0</v>
      </c>
      <c r="BR27" s="121">
        <v>44</v>
      </c>
      <c r="BS27" s="124">
        <v>100</v>
      </c>
      <c r="BT27" s="121">
        <v>44</v>
      </c>
      <c r="BU27" s="2"/>
      <c r="BV27" s="3"/>
      <c r="BW27" s="3"/>
      <c r="BX27" s="3"/>
      <c r="BY27" s="3"/>
    </row>
    <row r="28" spans="1:77" ht="41.45" customHeight="1">
      <c r="A28" s="64" t="s">
        <v>231</v>
      </c>
      <c r="C28" s="65"/>
      <c r="D28" s="65" t="s">
        <v>64</v>
      </c>
      <c r="E28" s="66">
        <v>162.62429087073326</v>
      </c>
      <c r="F28" s="68">
        <v>99.99640005861852</v>
      </c>
      <c r="G28" s="100" t="s">
        <v>722</v>
      </c>
      <c r="H28" s="65"/>
      <c r="I28" s="69" t="s">
        <v>231</v>
      </c>
      <c r="J28" s="70"/>
      <c r="K28" s="70"/>
      <c r="L28" s="69" t="s">
        <v>2032</v>
      </c>
      <c r="M28" s="73">
        <v>2.1997404644030576</v>
      </c>
      <c r="N28" s="74">
        <v>3962.951904296875</v>
      </c>
      <c r="O28" s="74">
        <v>8943.5595703125</v>
      </c>
      <c r="P28" s="75"/>
      <c r="Q28" s="76"/>
      <c r="R28" s="76"/>
      <c r="S28" s="86"/>
      <c r="T28" s="48">
        <v>0</v>
      </c>
      <c r="U28" s="48">
        <v>1</v>
      </c>
      <c r="V28" s="49">
        <v>0</v>
      </c>
      <c r="W28" s="49">
        <v>0.004167</v>
      </c>
      <c r="X28" s="49">
        <v>0.006174</v>
      </c>
      <c r="Y28" s="49">
        <v>0.382722</v>
      </c>
      <c r="Z28" s="49">
        <v>0</v>
      </c>
      <c r="AA28" s="49">
        <v>0</v>
      </c>
      <c r="AB28" s="71">
        <v>28</v>
      </c>
      <c r="AC28" s="71"/>
      <c r="AD28" s="72"/>
      <c r="AE28" s="78" t="s">
        <v>1314</v>
      </c>
      <c r="AF28" s="78">
        <v>88</v>
      </c>
      <c r="AG28" s="78">
        <v>234</v>
      </c>
      <c r="AH28" s="78">
        <v>10847</v>
      </c>
      <c r="AI28" s="78">
        <v>174</v>
      </c>
      <c r="AJ28" s="78"/>
      <c r="AK28" s="78"/>
      <c r="AL28" s="78"/>
      <c r="AM28" s="78"/>
      <c r="AN28" s="78"/>
      <c r="AO28" s="80">
        <v>42024.47163194444</v>
      </c>
      <c r="AP28" s="82" t="s">
        <v>1717</v>
      </c>
      <c r="AQ28" s="78" t="b">
        <v>1</v>
      </c>
      <c r="AR28" s="78" t="b">
        <v>0</v>
      </c>
      <c r="AS28" s="78" t="b">
        <v>0</v>
      </c>
      <c r="AT28" s="78" t="s">
        <v>1251</v>
      </c>
      <c r="AU28" s="78">
        <v>27</v>
      </c>
      <c r="AV28" s="82" t="s">
        <v>1807</v>
      </c>
      <c r="AW28" s="78" t="b">
        <v>0</v>
      </c>
      <c r="AX28" s="78" t="s">
        <v>1887</v>
      </c>
      <c r="AY28" s="82" t="s">
        <v>1913</v>
      </c>
      <c r="AZ28" s="78" t="s">
        <v>66</v>
      </c>
      <c r="BA28" s="78" t="str">
        <f>REPLACE(INDEX(GroupVertices[Group],MATCH(Vertices[[#This Row],[Vertex]],GroupVertices[Vertex],0)),1,1,"")</f>
        <v>1</v>
      </c>
      <c r="BB28" s="48"/>
      <c r="BC28" s="48"/>
      <c r="BD28" s="48"/>
      <c r="BE28" s="48"/>
      <c r="BF28" s="48" t="s">
        <v>572</v>
      </c>
      <c r="BG28" s="48" t="s">
        <v>572</v>
      </c>
      <c r="BH28" s="121" t="s">
        <v>2455</v>
      </c>
      <c r="BI28" s="121" t="s">
        <v>2455</v>
      </c>
      <c r="BJ28" s="121" t="s">
        <v>2517</v>
      </c>
      <c r="BK28" s="121" t="s">
        <v>2517</v>
      </c>
      <c r="BL28" s="121">
        <v>0</v>
      </c>
      <c r="BM28" s="124">
        <v>0</v>
      </c>
      <c r="BN28" s="121">
        <v>0</v>
      </c>
      <c r="BO28" s="124">
        <v>0</v>
      </c>
      <c r="BP28" s="121">
        <v>0</v>
      </c>
      <c r="BQ28" s="124">
        <v>0</v>
      </c>
      <c r="BR28" s="121">
        <v>44</v>
      </c>
      <c r="BS28" s="124">
        <v>100</v>
      </c>
      <c r="BT28" s="121">
        <v>44</v>
      </c>
      <c r="BU28" s="2"/>
      <c r="BV28" s="3"/>
      <c r="BW28" s="3"/>
      <c r="BX28" s="3"/>
      <c r="BY28" s="3"/>
    </row>
    <row r="29" spans="1:77" ht="41.45" customHeight="1">
      <c r="A29" s="64" t="s">
        <v>232</v>
      </c>
      <c r="C29" s="65"/>
      <c r="D29" s="65" t="s">
        <v>64</v>
      </c>
      <c r="E29" s="66">
        <v>166.67389448354294</v>
      </c>
      <c r="F29" s="68">
        <v>99.97304822647136</v>
      </c>
      <c r="G29" s="100" t="s">
        <v>723</v>
      </c>
      <c r="H29" s="65"/>
      <c r="I29" s="69" t="s">
        <v>232</v>
      </c>
      <c r="J29" s="70"/>
      <c r="K29" s="70"/>
      <c r="L29" s="69" t="s">
        <v>2033</v>
      </c>
      <c r="M29" s="73">
        <v>9.982127724645899</v>
      </c>
      <c r="N29" s="74">
        <v>8806.7861328125</v>
      </c>
      <c r="O29" s="74">
        <v>1446.9140625</v>
      </c>
      <c r="P29" s="75"/>
      <c r="Q29" s="76"/>
      <c r="R29" s="76"/>
      <c r="S29" s="86"/>
      <c r="T29" s="48">
        <v>1</v>
      </c>
      <c r="U29" s="48">
        <v>2</v>
      </c>
      <c r="V29" s="49">
        <v>114</v>
      </c>
      <c r="W29" s="49">
        <v>0.004202</v>
      </c>
      <c r="X29" s="49">
        <v>0.006254</v>
      </c>
      <c r="Y29" s="49">
        <v>0.698977</v>
      </c>
      <c r="Z29" s="49">
        <v>0</v>
      </c>
      <c r="AA29" s="49">
        <v>0.5</v>
      </c>
      <c r="AB29" s="71">
        <v>29</v>
      </c>
      <c r="AC29" s="71"/>
      <c r="AD29" s="72"/>
      <c r="AE29" s="78" t="s">
        <v>1315</v>
      </c>
      <c r="AF29" s="78">
        <v>1593</v>
      </c>
      <c r="AG29" s="78">
        <v>1700</v>
      </c>
      <c r="AH29" s="78">
        <v>25678</v>
      </c>
      <c r="AI29" s="78">
        <v>47591</v>
      </c>
      <c r="AJ29" s="78"/>
      <c r="AK29" s="78" t="s">
        <v>1429</v>
      </c>
      <c r="AL29" s="78" t="s">
        <v>1535</v>
      </c>
      <c r="AM29" s="78"/>
      <c r="AN29" s="78"/>
      <c r="AO29" s="80">
        <v>42240.2184837963</v>
      </c>
      <c r="AP29" s="82" t="s">
        <v>1718</v>
      </c>
      <c r="AQ29" s="78" t="b">
        <v>0</v>
      </c>
      <c r="AR29" s="78" t="b">
        <v>0</v>
      </c>
      <c r="AS29" s="78" t="b">
        <v>1</v>
      </c>
      <c r="AT29" s="78" t="s">
        <v>1251</v>
      </c>
      <c r="AU29" s="78">
        <v>84</v>
      </c>
      <c r="AV29" s="82" t="s">
        <v>1807</v>
      </c>
      <c r="AW29" s="78" t="b">
        <v>0</v>
      </c>
      <c r="AX29" s="78" t="s">
        <v>1887</v>
      </c>
      <c r="AY29" s="82" t="s">
        <v>1914</v>
      </c>
      <c r="AZ29" s="78" t="s">
        <v>66</v>
      </c>
      <c r="BA29" s="78" t="str">
        <f>REPLACE(INDEX(GroupVertices[Group],MATCH(Vertices[[#This Row],[Vertex]],GroupVertices[Vertex],0)),1,1,"")</f>
        <v>5</v>
      </c>
      <c r="BB29" s="48"/>
      <c r="BC29" s="48"/>
      <c r="BD29" s="48"/>
      <c r="BE29" s="48"/>
      <c r="BF29" s="48" t="s">
        <v>580</v>
      </c>
      <c r="BG29" s="48" t="s">
        <v>580</v>
      </c>
      <c r="BH29" s="121" t="s">
        <v>2467</v>
      </c>
      <c r="BI29" s="121" t="s">
        <v>2467</v>
      </c>
      <c r="BJ29" s="121" t="s">
        <v>2528</v>
      </c>
      <c r="BK29" s="121" t="s">
        <v>2528</v>
      </c>
      <c r="BL29" s="121">
        <v>0</v>
      </c>
      <c r="BM29" s="124">
        <v>0</v>
      </c>
      <c r="BN29" s="121">
        <v>0</v>
      </c>
      <c r="BO29" s="124">
        <v>0</v>
      </c>
      <c r="BP29" s="121">
        <v>0</v>
      </c>
      <c r="BQ29" s="124">
        <v>0</v>
      </c>
      <c r="BR29" s="121">
        <v>19</v>
      </c>
      <c r="BS29" s="124">
        <v>100</v>
      </c>
      <c r="BT29" s="121">
        <v>19</v>
      </c>
      <c r="BU29" s="2"/>
      <c r="BV29" s="3"/>
      <c r="BW29" s="3"/>
      <c r="BX29" s="3"/>
      <c r="BY29" s="3"/>
    </row>
    <row r="30" spans="1:77" ht="41.45" customHeight="1">
      <c r="A30" s="64" t="s">
        <v>270</v>
      </c>
      <c r="C30" s="65"/>
      <c r="D30" s="65" t="s">
        <v>64</v>
      </c>
      <c r="E30" s="66">
        <v>162.09944456347964</v>
      </c>
      <c r="F30" s="68">
        <v>99.99942655801003</v>
      </c>
      <c r="G30" s="100" t="s">
        <v>1826</v>
      </c>
      <c r="H30" s="65"/>
      <c r="I30" s="69" t="s">
        <v>270</v>
      </c>
      <c r="J30" s="70"/>
      <c r="K30" s="70"/>
      <c r="L30" s="69" t="s">
        <v>2034</v>
      </c>
      <c r="M30" s="73">
        <v>1.1911091005243808</v>
      </c>
      <c r="N30" s="74">
        <v>8806.7861328125</v>
      </c>
      <c r="O30" s="74">
        <v>2176.2529296875</v>
      </c>
      <c r="P30" s="75"/>
      <c r="Q30" s="76"/>
      <c r="R30" s="76"/>
      <c r="S30" s="86"/>
      <c r="T30" s="48">
        <v>2</v>
      </c>
      <c r="U30" s="48">
        <v>0</v>
      </c>
      <c r="V30" s="49">
        <v>1</v>
      </c>
      <c r="W30" s="49">
        <v>0.002849</v>
      </c>
      <c r="X30" s="49">
        <v>0.001002</v>
      </c>
      <c r="Y30" s="49">
        <v>0.74413</v>
      </c>
      <c r="Z30" s="49">
        <v>0</v>
      </c>
      <c r="AA30" s="49">
        <v>0</v>
      </c>
      <c r="AB30" s="71">
        <v>30</v>
      </c>
      <c r="AC30" s="71"/>
      <c r="AD30" s="72"/>
      <c r="AE30" s="78" t="s">
        <v>1316</v>
      </c>
      <c r="AF30" s="78">
        <v>6</v>
      </c>
      <c r="AG30" s="78">
        <v>44</v>
      </c>
      <c r="AH30" s="78">
        <v>13</v>
      </c>
      <c r="AI30" s="78">
        <v>0</v>
      </c>
      <c r="AJ30" s="78"/>
      <c r="AK30" s="78"/>
      <c r="AL30" s="78"/>
      <c r="AM30" s="78"/>
      <c r="AN30" s="78"/>
      <c r="AO30" s="80">
        <v>39708.625625</v>
      </c>
      <c r="AP30" s="78"/>
      <c r="AQ30" s="78" t="b">
        <v>0</v>
      </c>
      <c r="AR30" s="78" t="b">
        <v>0</v>
      </c>
      <c r="AS30" s="78" t="b">
        <v>0</v>
      </c>
      <c r="AT30" s="78" t="s">
        <v>1251</v>
      </c>
      <c r="AU30" s="78">
        <v>1</v>
      </c>
      <c r="AV30" s="82" t="s">
        <v>1807</v>
      </c>
      <c r="AW30" s="78" t="b">
        <v>0</v>
      </c>
      <c r="AX30" s="78" t="s">
        <v>1887</v>
      </c>
      <c r="AY30" s="82" t="s">
        <v>1915</v>
      </c>
      <c r="AZ30" s="78" t="s">
        <v>65</v>
      </c>
      <c r="BA30" s="78" t="str">
        <f>REPLACE(INDEX(GroupVertices[Group],MATCH(Vertices[[#This Row],[Vertex]],GroupVertices[Vertex],0)),1,1,"")</f>
        <v>5</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233</v>
      </c>
      <c r="C31" s="65"/>
      <c r="D31" s="65" t="s">
        <v>64</v>
      </c>
      <c r="E31" s="66">
        <v>260.154546503387</v>
      </c>
      <c r="F31" s="68">
        <v>99.43399682695433</v>
      </c>
      <c r="G31" s="100" t="s">
        <v>724</v>
      </c>
      <c r="H31" s="65"/>
      <c r="I31" s="69" t="s">
        <v>233</v>
      </c>
      <c r="J31" s="70"/>
      <c r="K31" s="70"/>
      <c r="L31" s="69" t="s">
        <v>2035</v>
      </c>
      <c r="M31" s="73">
        <v>189.62999080368957</v>
      </c>
      <c r="N31" s="74">
        <v>8806.7861328125</v>
      </c>
      <c r="O31" s="74">
        <v>717.5753173828125</v>
      </c>
      <c r="P31" s="75"/>
      <c r="Q31" s="76"/>
      <c r="R31" s="76"/>
      <c r="S31" s="86"/>
      <c r="T31" s="48">
        <v>0</v>
      </c>
      <c r="U31" s="48">
        <v>2</v>
      </c>
      <c r="V31" s="49">
        <v>114</v>
      </c>
      <c r="W31" s="49">
        <v>0.004202</v>
      </c>
      <c r="X31" s="49">
        <v>0.006254</v>
      </c>
      <c r="Y31" s="49">
        <v>0.698977</v>
      </c>
      <c r="Z31" s="49">
        <v>0</v>
      </c>
      <c r="AA31" s="49">
        <v>0</v>
      </c>
      <c r="AB31" s="71">
        <v>31</v>
      </c>
      <c r="AC31" s="71"/>
      <c r="AD31" s="72"/>
      <c r="AE31" s="78" t="s">
        <v>1317</v>
      </c>
      <c r="AF31" s="78">
        <v>21929</v>
      </c>
      <c r="AG31" s="78">
        <v>35541</v>
      </c>
      <c r="AH31" s="78">
        <v>69210</v>
      </c>
      <c r="AI31" s="78">
        <v>102227</v>
      </c>
      <c r="AJ31" s="78"/>
      <c r="AK31" s="78" t="s">
        <v>1430</v>
      </c>
      <c r="AL31" s="78" t="s">
        <v>1536</v>
      </c>
      <c r="AM31" s="82" t="s">
        <v>1619</v>
      </c>
      <c r="AN31" s="78"/>
      <c r="AO31" s="80">
        <v>40732.39649305555</v>
      </c>
      <c r="AP31" s="82" t="s">
        <v>1719</v>
      </c>
      <c r="AQ31" s="78" t="b">
        <v>0</v>
      </c>
      <c r="AR31" s="78" t="b">
        <v>0</v>
      </c>
      <c r="AS31" s="78" t="b">
        <v>1</v>
      </c>
      <c r="AT31" s="78" t="s">
        <v>1250</v>
      </c>
      <c r="AU31" s="78">
        <v>1326</v>
      </c>
      <c r="AV31" s="82" t="s">
        <v>1807</v>
      </c>
      <c r="AW31" s="78" t="b">
        <v>0</v>
      </c>
      <c r="AX31" s="78" t="s">
        <v>1887</v>
      </c>
      <c r="AY31" s="82" t="s">
        <v>1916</v>
      </c>
      <c r="AZ31" s="78" t="s">
        <v>66</v>
      </c>
      <c r="BA31" s="78" t="str">
        <f>REPLACE(INDEX(GroupVertices[Group],MATCH(Vertices[[#This Row],[Vertex]],GroupVertices[Vertex],0)),1,1,"")</f>
        <v>5</v>
      </c>
      <c r="BB31" s="48"/>
      <c r="BC31" s="48"/>
      <c r="BD31" s="48"/>
      <c r="BE31" s="48"/>
      <c r="BF31" s="48" t="s">
        <v>580</v>
      </c>
      <c r="BG31" s="48" t="s">
        <v>580</v>
      </c>
      <c r="BH31" s="121" t="s">
        <v>2467</v>
      </c>
      <c r="BI31" s="121" t="s">
        <v>2467</v>
      </c>
      <c r="BJ31" s="121" t="s">
        <v>2528</v>
      </c>
      <c r="BK31" s="121" t="s">
        <v>2528</v>
      </c>
      <c r="BL31" s="121">
        <v>0</v>
      </c>
      <c r="BM31" s="124">
        <v>0</v>
      </c>
      <c r="BN31" s="121">
        <v>0</v>
      </c>
      <c r="BO31" s="124">
        <v>0</v>
      </c>
      <c r="BP31" s="121">
        <v>0</v>
      </c>
      <c r="BQ31" s="124">
        <v>0</v>
      </c>
      <c r="BR31" s="121">
        <v>19</v>
      </c>
      <c r="BS31" s="124">
        <v>100</v>
      </c>
      <c r="BT31" s="121">
        <v>19</v>
      </c>
      <c r="BU31" s="2"/>
      <c r="BV31" s="3"/>
      <c r="BW31" s="3"/>
      <c r="BX31" s="3"/>
      <c r="BY31" s="3"/>
    </row>
    <row r="32" spans="1:77" ht="41.45" customHeight="1">
      <c r="A32" s="64" t="s">
        <v>234</v>
      </c>
      <c r="C32" s="65"/>
      <c r="D32" s="65" t="s">
        <v>64</v>
      </c>
      <c r="E32" s="66">
        <v>162.2237502678292</v>
      </c>
      <c r="F32" s="68">
        <v>99.99870975552257</v>
      </c>
      <c r="G32" s="100" t="s">
        <v>725</v>
      </c>
      <c r="H32" s="65"/>
      <c r="I32" s="69" t="s">
        <v>234</v>
      </c>
      <c r="J32" s="70"/>
      <c r="K32" s="70"/>
      <c r="L32" s="69" t="s">
        <v>2036</v>
      </c>
      <c r="M32" s="73">
        <v>1.4299954761798568</v>
      </c>
      <c r="N32" s="74">
        <v>1989.543701171875</v>
      </c>
      <c r="O32" s="74">
        <v>8959.1650390625</v>
      </c>
      <c r="P32" s="75"/>
      <c r="Q32" s="76"/>
      <c r="R32" s="76"/>
      <c r="S32" s="86"/>
      <c r="T32" s="48">
        <v>0</v>
      </c>
      <c r="U32" s="48">
        <v>1</v>
      </c>
      <c r="V32" s="49">
        <v>0</v>
      </c>
      <c r="W32" s="49">
        <v>0.004167</v>
      </c>
      <c r="X32" s="49">
        <v>0.006174</v>
      </c>
      <c r="Y32" s="49">
        <v>0.382722</v>
      </c>
      <c r="Z32" s="49">
        <v>0</v>
      </c>
      <c r="AA32" s="49">
        <v>0</v>
      </c>
      <c r="AB32" s="71">
        <v>32</v>
      </c>
      <c r="AC32" s="71"/>
      <c r="AD32" s="72"/>
      <c r="AE32" s="78" t="s">
        <v>1318</v>
      </c>
      <c r="AF32" s="78">
        <v>85</v>
      </c>
      <c r="AG32" s="78">
        <v>89</v>
      </c>
      <c r="AH32" s="78">
        <v>12530</v>
      </c>
      <c r="AI32" s="78">
        <v>77</v>
      </c>
      <c r="AJ32" s="78"/>
      <c r="AK32" s="78"/>
      <c r="AL32" s="78"/>
      <c r="AM32" s="78"/>
      <c r="AN32" s="78"/>
      <c r="AO32" s="80">
        <v>43004.357303240744</v>
      </c>
      <c r="AP32" s="78"/>
      <c r="AQ32" s="78" t="b">
        <v>1</v>
      </c>
      <c r="AR32" s="78" t="b">
        <v>1</v>
      </c>
      <c r="AS32" s="78" t="b">
        <v>0</v>
      </c>
      <c r="AT32" s="78" t="s">
        <v>1251</v>
      </c>
      <c r="AU32" s="78">
        <v>7</v>
      </c>
      <c r="AV32" s="78"/>
      <c r="AW32" s="78" t="b">
        <v>0</v>
      </c>
      <c r="AX32" s="78" t="s">
        <v>1887</v>
      </c>
      <c r="AY32" s="82" t="s">
        <v>1917</v>
      </c>
      <c r="AZ32" s="78" t="s">
        <v>66</v>
      </c>
      <c r="BA32" s="78" t="str">
        <f>REPLACE(INDEX(GroupVertices[Group],MATCH(Vertices[[#This Row],[Vertex]],GroupVertices[Vertex],0)),1,1,"")</f>
        <v>1</v>
      </c>
      <c r="BB32" s="48"/>
      <c r="BC32" s="48"/>
      <c r="BD32" s="48"/>
      <c r="BE32" s="48"/>
      <c r="BF32" s="48" t="s">
        <v>581</v>
      </c>
      <c r="BG32" s="48" t="s">
        <v>581</v>
      </c>
      <c r="BH32" s="121" t="s">
        <v>2468</v>
      </c>
      <c r="BI32" s="121" t="s">
        <v>2468</v>
      </c>
      <c r="BJ32" s="121" t="s">
        <v>2529</v>
      </c>
      <c r="BK32" s="121" t="s">
        <v>2529</v>
      </c>
      <c r="BL32" s="121">
        <v>0</v>
      </c>
      <c r="BM32" s="124">
        <v>0</v>
      </c>
      <c r="BN32" s="121">
        <v>0</v>
      </c>
      <c r="BO32" s="124">
        <v>0</v>
      </c>
      <c r="BP32" s="121">
        <v>0</v>
      </c>
      <c r="BQ32" s="124">
        <v>0</v>
      </c>
      <c r="BR32" s="121">
        <v>22</v>
      </c>
      <c r="BS32" s="124">
        <v>100</v>
      </c>
      <c r="BT32" s="121">
        <v>22</v>
      </c>
      <c r="BU32" s="2"/>
      <c r="BV32" s="3"/>
      <c r="BW32" s="3"/>
      <c r="BX32" s="3"/>
      <c r="BY32" s="3"/>
    </row>
    <row r="33" spans="1:77" ht="41.45" customHeight="1">
      <c r="A33" s="64" t="s">
        <v>235</v>
      </c>
      <c r="C33" s="65"/>
      <c r="D33" s="65" t="s">
        <v>64</v>
      </c>
      <c r="E33" s="66">
        <v>172.70962701695976</v>
      </c>
      <c r="F33" s="68">
        <v>99.93824348346894</v>
      </c>
      <c r="G33" s="100" t="s">
        <v>726</v>
      </c>
      <c r="H33" s="65"/>
      <c r="I33" s="69" t="s">
        <v>235</v>
      </c>
      <c r="J33" s="70"/>
      <c r="K33" s="70"/>
      <c r="L33" s="69" t="s">
        <v>2037</v>
      </c>
      <c r="M33" s="73">
        <v>21.581388409250682</v>
      </c>
      <c r="N33" s="74">
        <v>436.5319519042969</v>
      </c>
      <c r="O33" s="74">
        <v>6908.2421875</v>
      </c>
      <c r="P33" s="75"/>
      <c r="Q33" s="76"/>
      <c r="R33" s="76"/>
      <c r="S33" s="86"/>
      <c r="T33" s="48">
        <v>0</v>
      </c>
      <c r="U33" s="48">
        <v>1</v>
      </c>
      <c r="V33" s="49">
        <v>0</v>
      </c>
      <c r="W33" s="49">
        <v>0.004167</v>
      </c>
      <c r="X33" s="49">
        <v>0.006174</v>
      </c>
      <c r="Y33" s="49">
        <v>0.382722</v>
      </c>
      <c r="Z33" s="49">
        <v>0</v>
      </c>
      <c r="AA33" s="49">
        <v>0</v>
      </c>
      <c r="AB33" s="71">
        <v>33</v>
      </c>
      <c r="AC33" s="71"/>
      <c r="AD33" s="72"/>
      <c r="AE33" s="78" t="s">
        <v>1319</v>
      </c>
      <c r="AF33" s="78">
        <v>2942</v>
      </c>
      <c r="AG33" s="78">
        <v>3885</v>
      </c>
      <c r="AH33" s="78">
        <v>978</v>
      </c>
      <c r="AI33" s="78">
        <v>2022</v>
      </c>
      <c r="AJ33" s="78"/>
      <c r="AK33" s="78" t="s">
        <v>1431</v>
      </c>
      <c r="AL33" s="78" t="s">
        <v>1537</v>
      </c>
      <c r="AM33" s="82" t="s">
        <v>1620</v>
      </c>
      <c r="AN33" s="78"/>
      <c r="AO33" s="80">
        <v>42323.05112268519</v>
      </c>
      <c r="AP33" s="82" t="s">
        <v>1720</v>
      </c>
      <c r="AQ33" s="78" t="b">
        <v>0</v>
      </c>
      <c r="AR33" s="78" t="b">
        <v>0</v>
      </c>
      <c r="AS33" s="78" t="b">
        <v>0</v>
      </c>
      <c r="AT33" s="78" t="s">
        <v>1250</v>
      </c>
      <c r="AU33" s="78">
        <v>151</v>
      </c>
      <c r="AV33" s="82" t="s">
        <v>1807</v>
      </c>
      <c r="AW33" s="78" t="b">
        <v>0</v>
      </c>
      <c r="AX33" s="78" t="s">
        <v>1887</v>
      </c>
      <c r="AY33" s="82" t="s">
        <v>1918</v>
      </c>
      <c r="AZ33" s="78" t="s">
        <v>66</v>
      </c>
      <c r="BA33" s="78" t="str">
        <f>REPLACE(INDEX(GroupVertices[Group],MATCH(Vertices[[#This Row],[Vertex]],GroupVertices[Vertex],0)),1,1,"")</f>
        <v>1</v>
      </c>
      <c r="BB33" s="48"/>
      <c r="BC33" s="48"/>
      <c r="BD33" s="48"/>
      <c r="BE33" s="48"/>
      <c r="BF33" s="48" t="s">
        <v>579</v>
      </c>
      <c r="BG33" s="48" t="s">
        <v>579</v>
      </c>
      <c r="BH33" s="121" t="s">
        <v>2466</v>
      </c>
      <c r="BI33" s="121" t="s">
        <v>2466</v>
      </c>
      <c r="BJ33" s="121" t="s">
        <v>2527</v>
      </c>
      <c r="BK33" s="121" t="s">
        <v>2527</v>
      </c>
      <c r="BL33" s="121">
        <v>0</v>
      </c>
      <c r="BM33" s="124">
        <v>0</v>
      </c>
      <c r="BN33" s="121">
        <v>0</v>
      </c>
      <c r="BO33" s="124">
        <v>0</v>
      </c>
      <c r="BP33" s="121">
        <v>0</v>
      </c>
      <c r="BQ33" s="124">
        <v>0</v>
      </c>
      <c r="BR33" s="121">
        <v>21</v>
      </c>
      <c r="BS33" s="124">
        <v>100</v>
      </c>
      <c r="BT33" s="121">
        <v>21</v>
      </c>
      <c r="BU33" s="2"/>
      <c r="BV33" s="3"/>
      <c r="BW33" s="3"/>
      <c r="BX33" s="3"/>
      <c r="BY33" s="3"/>
    </row>
    <row r="34" spans="1:77" ht="41.45" customHeight="1">
      <c r="A34" s="64" t="s">
        <v>236</v>
      </c>
      <c r="C34" s="65"/>
      <c r="D34" s="65" t="s">
        <v>64</v>
      </c>
      <c r="E34" s="66">
        <v>178.47464934979314</v>
      </c>
      <c r="F34" s="68">
        <v>99.90499977699479</v>
      </c>
      <c r="G34" s="100" t="s">
        <v>727</v>
      </c>
      <c r="H34" s="65"/>
      <c r="I34" s="69" t="s">
        <v>236</v>
      </c>
      <c r="J34" s="70"/>
      <c r="K34" s="70"/>
      <c r="L34" s="69" t="s">
        <v>2038</v>
      </c>
      <c r="M34" s="73">
        <v>32.660407653539096</v>
      </c>
      <c r="N34" s="74">
        <v>9401.92578125</v>
      </c>
      <c r="O34" s="74">
        <v>8818.294921875</v>
      </c>
      <c r="P34" s="75"/>
      <c r="Q34" s="76"/>
      <c r="R34" s="76"/>
      <c r="S34" s="86"/>
      <c r="T34" s="48">
        <v>1</v>
      </c>
      <c r="U34" s="48">
        <v>3</v>
      </c>
      <c r="V34" s="49">
        <v>20.844444</v>
      </c>
      <c r="W34" s="49">
        <v>0.004255</v>
      </c>
      <c r="X34" s="49">
        <v>0.00922</v>
      </c>
      <c r="Y34" s="49">
        <v>0.695413</v>
      </c>
      <c r="Z34" s="49">
        <v>0.5</v>
      </c>
      <c r="AA34" s="49">
        <v>0.3333333333333333</v>
      </c>
      <c r="AB34" s="71">
        <v>34</v>
      </c>
      <c r="AC34" s="71"/>
      <c r="AD34" s="72"/>
      <c r="AE34" s="78" t="s">
        <v>1320</v>
      </c>
      <c r="AF34" s="78">
        <v>4854</v>
      </c>
      <c r="AG34" s="78">
        <v>5972</v>
      </c>
      <c r="AH34" s="78">
        <v>10046</v>
      </c>
      <c r="AI34" s="78">
        <v>17213</v>
      </c>
      <c r="AJ34" s="78"/>
      <c r="AK34" s="78" t="s">
        <v>1432</v>
      </c>
      <c r="AL34" s="78" t="s">
        <v>1538</v>
      </c>
      <c r="AM34" s="82" t="s">
        <v>1621</v>
      </c>
      <c r="AN34" s="78"/>
      <c r="AO34" s="80">
        <v>41504.50289351852</v>
      </c>
      <c r="AP34" s="82" t="s">
        <v>1721</v>
      </c>
      <c r="AQ34" s="78" t="b">
        <v>1</v>
      </c>
      <c r="AR34" s="78" t="b">
        <v>0</v>
      </c>
      <c r="AS34" s="78" t="b">
        <v>0</v>
      </c>
      <c r="AT34" s="78" t="s">
        <v>1250</v>
      </c>
      <c r="AU34" s="78">
        <v>69</v>
      </c>
      <c r="AV34" s="82" t="s">
        <v>1807</v>
      </c>
      <c r="AW34" s="78" t="b">
        <v>0</v>
      </c>
      <c r="AX34" s="78" t="s">
        <v>1887</v>
      </c>
      <c r="AY34" s="82" t="s">
        <v>1919</v>
      </c>
      <c r="AZ34" s="78" t="s">
        <v>66</v>
      </c>
      <c r="BA34" s="78" t="str">
        <f>REPLACE(INDEX(GroupVertices[Group],MATCH(Vertices[[#This Row],[Vertex]],GroupVertices[Vertex],0)),1,1,"")</f>
        <v>3</v>
      </c>
      <c r="BB34" s="48"/>
      <c r="BC34" s="48"/>
      <c r="BD34" s="48"/>
      <c r="BE34" s="48"/>
      <c r="BF34" s="48" t="s">
        <v>241</v>
      </c>
      <c r="BG34" s="48" t="s">
        <v>241</v>
      </c>
      <c r="BH34" s="121" t="s">
        <v>2464</v>
      </c>
      <c r="BI34" s="121" t="s">
        <v>2464</v>
      </c>
      <c r="BJ34" s="121" t="s">
        <v>2526</v>
      </c>
      <c r="BK34" s="121" t="s">
        <v>2526</v>
      </c>
      <c r="BL34" s="121">
        <v>0</v>
      </c>
      <c r="BM34" s="124">
        <v>0</v>
      </c>
      <c r="BN34" s="121">
        <v>0</v>
      </c>
      <c r="BO34" s="124">
        <v>0</v>
      </c>
      <c r="BP34" s="121">
        <v>0</v>
      </c>
      <c r="BQ34" s="124">
        <v>0</v>
      </c>
      <c r="BR34" s="121">
        <v>19</v>
      </c>
      <c r="BS34" s="124">
        <v>100</v>
      </c>
      <c r="BT34" s="121">
        <v>19</v>
      </c>
      <c r="BU34" s="2"/>
      <c r="BV34" s="3"/>
      <c r="BW34" s="3"/>
      <c r="BX34" s="3"/>
      <c r="BY34" s="3"/>
    </row>
    <row r="35" spans="1:77" ht="41.45" customHeight="1">
      <c r="A35" s="64" t="s">
        <v>237</v>
      </c>
      <c r="C35" s="65"/>
      <c r="D35" s="65" t="s">
        <v>64</v>
      </c>
      <c r="E35" s="66">
        <v>162.43645113971618</v>
      </c>
      <c r="F35" s="68">
        <v>99.9974832268218</v>
      </c>
      <c r="G35" s="100" t="s">
        <v>728</v>
      </c>
      <c r="H35" s="65"/>
      <c r="I35" s="69" t="s">
        <v>237</v>
      </c>
      <c r="J35" s="70"/>
      <c r="K35" s="70"/>
      <c r="L35" s="69" t="s">
        <v>2039</v>
      </c>
      <c r="M35" s="73">
        <v>1.8387566078570048</v>
      </c>
      <c r="N35" s="74">
        <v>8504.1015625</v>
      </c>
      <c r="O35" s="74">
        <v>9583.0380859375</v>
      </c>
      <c r="P35" s="75"/>
      <c r="Q35" s="76"/>
      <c r="R35" s="76"/>
      <c r="S35" s="86"/>
      <c r="T35" s="48">
        <v>1</v>
      </c>
      <c r="U35" s="48">
        <v>3</v>
      </c>
      <c r="V35" s="49">
        <v>20.844444</v>
      </c>
      <c r="W35" s="49">
        <v>0.004255</v>
      </c>
      <c r="X35" s="49">
        <v>0.00922</v>
      </c>
      <c r="Y35" s="49">
        <v>0.695413</v>
      </c>
      <c r="Z35" s="49">
        <v>0.5</v>
      </c>
      <c r="AA35" s="49">
        <v>0.3333333333333333</v>
      </c>
      <c r="AB35" s="71">
        <v>35</v>
      </c>
      <c r="AC35" s="71"/>
      <c r="AD35" s="72"/>
      <c r="AE35" s="78" t="s">
        <v>1321</v>
      </c>
      <c r="AF35" s="78">
        <v>177</v>
      </c>
      <c r="AG35" s="78">
        <v>166</v>
      </c>
      <c r="AH35" s="78">
        <v>2248</v>
      </c>
      <c r="AI35" s="78">
        <v>2437</v>
      </c>
      <c r="AJ35" s="78"/>
      <c r="AK35" s="78" t="s">
        <v>1433</v>
      </c>
      <c r="AL35" s="78" t="s">
        <v>1531</v>
      </c>
      <c r="AM35" s="82" t="s">
        <v>1622</v>
      </c>
      <c r="AN35" s="78"/>
      <c r="AO35" s="80">
        <v>42997.74298611111</v>
      </c>
      <c r="AP35" s="82" t="s">
        <v>1722</v>
      </c>
      <c r="AQ35" s="78" t="b">
        <v>0</v>
      </c>
      <c r="AR35" s="78" t="b">
        <v>0</v>
      </c>
      <c r="AS35" s="78" t="b">
        <v>0</v>
      </c>
      <c r="AT35" s="78" t="s">
        <v>1250</v>
      </c>
      <c r="AU35" s="78">
        <v>8</v>
      </c>
      <c r="AV35" s="82" t="s">
        <v>1807</v>
      </c>
      <c r="AW35" s="78" t="b">
        <v>0</v>
      </c>
      <c r="AX35" s="78" t="s">
        <v>1887</v>
      </c>
      <c r="AY35" s="82" t="s">
        <v>1920</v>
      </c>
      <c r="AZ35" s="78" t="s">
        <v>66</v>
      </c>
      <c r="BA35" s="78" t="str">
        <f>REPLACE(INDEX(GroupVertices[Group],MATCH(Vertices[[#This Row],[Vertex]],GroupVertices[Vertex],0)),1,1,"")</f>
        <v>3</v>
      </c>
      <c r="BB35" s="48"/>
      <c r="BC35" s="48"/>
      <c r="BD35" s="48"/>
      <c r="BE35" s="48"/>
      <c r="BF35" s="48" t="s">
        <v>579</v>
      </c>
      <c r="BG35" s="48" t="s">
        <v>2439</v>
      </c>
      <c r="BH35" s="121" t="s">
        <v>2469</v>
      </c>
      <c r="BI35" s="121" t="s">
        <v>2496</v>
      </c>
      <c r="BJ35" s="121" t="s">
        <v>2530</v>
      </c>
      <c r="BK35" s="121" t="s">
        <v>2548</v>
      </c>
      <c r="BL35" s="121">
        <v>0</v>
      </c>
      <c r="BM35" s="124">
        <v>0</v>
      </c>
      <c r="BN35" s="121">
        <v>0</v>
      </c>
      <c r="BO35" s="124">
        <v>0</v>
      </c>
      <c r="BP35" s="121">
        <v>0</v>
      </c>
      <c r="BQ35" s="124">
        <v>0</v>
      </c>
      <c r="BR35" s="121">
        <v>40</v>
      </c>
      <c r="BS35" s="124">
        <v>100</v>
      </c>
      <c r="BT35" s="121">
        <v>40</v>
      </c>
      <c r="BU35" s="2"/>
      <c r="BV35" s="3"/>
      <c r="BW35" s="3"/>
      <c r="BX35" s="3"/>
      <c r="BY35" s="3"/>
    </row>
    <row r="36" spans="1:77" ht="41.45" customHeight="1">
      <c r="A36" s="64" t="s">
        <v>238</v>
      </c>
      <c r="C36" s="65"/>
      <c r="D36" s="65" t="s">
        <v>64</v>
      </c>
      <c r="E36" s="66">
        <v>169.19039440937485</v>
      </c>
      <c r="F36" s="68">
        <v>99.95853695833625</v>
      </c>
      <c r="G36" s="100" t="s">
        <v>729</v>
      </c>
      <c r="H36" s="65"/>
      <c r="I36" s="69" t="s">
        <v>238</v>
      </c>
      <c r="J36" s="70"/>
      <c r="K36" s="70"/>
      <c r="L36" s="69" t="s">
        <v>2040</v>
      </c>
      <c r="M36" s="73">
        <v>14.81824968513787</v>
      </c>
      <c r="N36" s="74">
        <v>8118.1630859375</v>
      </c>
      <c r="O36" s="74">
        <v>8201.107421875</v>
      </c>
      <c r="P36" s="75"/>
      <c r="Q36" s="76"/>
      <c r="R36" s="76"/>
      <c r="S36" s="86"/>
      <c r="T36" s="48">
        <v>1</v>
      </c>
      <c r="U36" s="48">
        <v>6</v>
      </c>
      <c r="V36" s="49">
        <v>60.349767</v>
      </c>
      <c r="W36" s="49">
        <v>0.00431</v>
      </c>
      <c r="X36" s="49">
        <v>0.012759</v>
      </c>
      <c r="Y36" s="49">
        <v>1.161091</v>
      </c>
      <c r="Z36" s="49">
        <v>0.43333333333333335</v>
      </c>
      <c r="AA36" s="49">
        <v>0.16666666666666666</v>
      </c>
      <c r="AB36" s="71">
        <v>36</v>
      </c>
      <c r="AC36" s="71"/>
      <c r="AD36" s="72"/>
      <c r="AE36" s="78" t="s">
        <v>1322</v>
      </c>
      <c r="AF36" s="78">
        <v>1785</v>
      </c>
      <c r="AG36" s="78">
        <v>2611</v>
      </c>
      <c r="AH36" s="78">
        <v>9586</v>
      </c>
      <c r="AI36" s="78">
        <v>10633</v>
      </c>
      <c r="AJ36" s="78"/>
      <c r="AK36" s="78" t="s">
        <v>1434</v>
      </c>
      <c r="AL36" s="78" t="s">
        <v>1538</v>
      </c>
      <c r="AM36" s="78"/>
      <c r="AN36" s="78"/>
      <c r="AO36" s="80">
        <v>41037.79253472222</v>
      </c>
      <c r="AP36" s="82" t="s">
        <v>1723</v>
      </c>
      <c r="AQ36" s="78" t="b">
        <v>1</v>
      </c>
      <c r="AR36" s="78" t="b">
        <v>0</v>
      </c>
      <c r="AS36" s="78" t="b">
        <v>1</v>
      </c>
      <c r="AT36" s="78" t="s">
        <v>1250</v>
      </c>
      <c r="AU36" s="78">
        <v>94</v>
      </c>
      <c r="AV36" s="82" t="s">
        <v>1807</v>
      </c>
      <c r="AW36" s="78" t="b">
        <v>0</v>
      </c>
      <c r="AX36" s="78" t="s">
        <v>1887</v>
      </c>
      <c r="AY36" s="82" t="s">
        <v>1921</v>
      </c>
      <c r="AZ36" s="78" t="s">
        <v>66</v>
      </c>
      <c r="BA36" s="78" t="str">
        <f>REPLACE(INDEX(GroupVertices[Group],MATCH(Vertices[[#This Row],[Vertex]],GroupVertices[Vertex],0)),1,1,"")</f>
        <v>3</v>
      </c>
      <c r="BB36" s="48"/>
      <c r="BC36" s="48"/>
      <c r="BD36" s="48"/>
      <c r="BE36" s="48"/>
      <c r="BF36" s="48" t="s">
        <v>241</v>
      </c>
      <c r="BG36" s="48" t="s">
        <v>241</v>
      </c>
      <c r="BH36" s="121" t="s">
        <v>2470</v>
      </c>
      <c r="BI36" s="121" t="s">
        <v>2497</v>
      </c>
      <c r="BJ36" s="121" t="s">
        <v>2531</v>
      </c>
      <c r="BK36" s="121" t="s">
        <v>2549</v>
      </c>
      <c r="BL36" s="121">
        <v>0</v>
      </c>
      <c r="BM36" s="124">
        <v>0</v>
      </c>
      <c r="BN36" s="121">
        <v>0</v>
      </c>
      <c r="BO36" s="124">
        <v>0</v>
      </c>
      <c r="BP36" s="121">
        <v>0</v>
      </c>
      <c r="BQ36" s="124">
        <v>0</v>
      </c>
      <c r="BR36" s="121">
        <v>36</v>
      </c>
      <c r="BS36" s="124">
        <v>100</v>
      </c>
      <c r="BT36" s="121">
        <v>36</v>
      </c>
      <c r="BU36" s="2"/>
      <c r="BV36" s="3"/>
      <c r="BW36" s="3"/>
      <c r="BX36" s="3"/>
      <c r="BY36" s="3"/>
    </row>
    <row r="37" spans="1:77" ht="41.45" customHeight="1">
      <c r="A37" s="64" t="s">
        <v>239</v>
      </c>
      <c r="C37" s="65"/>
      <c r="D37" s="65" t="s">
        <v>64</v>
      </c>
      <c r="E37" s="66">
        <v>162.93367395711437</v>
      </c>
      <c r="F37" s="68">
        <v>99.99461601687194</v>
      </c>
      <c r="G37" s="100" t="s">
        <v>730</v>
      </c>
      <c r="H37" s="65"/>
      <c r="I37" s="69" t="s">
        <v>239</v>
      </c>
      <c r="J37" s="70"/>
      <c r="K37" s="70"/>
      <c r="L37" s="69" t="s">
        <v>2041</v>
      </c>
      <c r="M37" s="73">
        <v>2.7943021104789088</v>
      </c>
      <c r="N37" s="74">
        <v>9351.3056640625</v>
      </c>
      <c r="O37" s="74">
        <v>5087.0009765625</v>
      </c>
      <c r="P37" s="75"/>
      <c r="Q37" s="76"/>
      <c r="R37" s="76"/>
      <c r="S37" s="86"/>
      <c r="T37" s="48">
        <v>1</v>
      </c>
      <c r="U37" s="48">
        <v>7</v>
      </c>
      <c r="V37" s="49">
        <v>22.344444</v>
      </c>
      <c r="W37" s="49">
        <v>0.004329</v>
      </c>
      <c r="X37" s="49">
        <v>0.015455</v>
      </c>
      <c r="Y37" s="49">
        <v>1.299793</v>
      </c>
      <c r="Z37" s="49">
        <v>0.6666666666666666</v>
      </c>
      <c r="AA37" s="49">
        <v>0.14285714285714285</v>
      </c>
      <c r="AB37" s="71">
        <v>37</v>
      </c>
      <c r="AC37" s="71"/>
      <c r="AD37" s="72"/>
      <c r="AE37" s="78" t="s">
        <v>1323</v>
      </c>
      <c r="AF37" s="78">
        <v>463</v>
      </c>
      <c r="AG37" s="78">
        <v>346</v>
      </c>
      <c r="AH37" s="78">
        <v>2575</v>
      </c>
      <c r="AI37" s="78">
        <v>1404</v>
      </c>
      <c r="AJ37" s="78"/>
      <c r="AK37" s="78" t="s">
        <v>1435</v>
      </c>
      <c r="AL37" s="78" t="s">
        <v>1539</v>
      </c>
      <c r="AM37" s="82" t="s">
        <v>1623</v>
      </c>
      <c r="AN37" s="78"/>
      <c r="AO37" s="80">
        <v>40611.60326388889</v>
      </c>
      <c r="AP37" s="82" t="s">
        <v>1724</v>
      </c>
      <c r="AQ37" s="78" t="b">
        <v>1</v>
      </c>
      <c r="AR37" s="78" t="b">
        <v>0</v>
      </c>
      <c r="AS37" s="78" t="b">
        <v>0</v>
      </c>
      <c r="AT37" s="78" t="s">
        <v>1250</v>
      </c>
      <c r="AU37" s="78">
        <v>29</v>
      </c>
      <c r="AV37" s="82" t="s">
        <v>1807</v>
      </c>
      <c r="AW37" s="78" t="b">
        <v>0</v>
      </c>
      <c r="AX37" s="78" t="s">
        <v>1887</v>
      </c>
      <c r="AY37" s="82" t="s">
        <v>1922</v>
      </c>
      <c r="AZ37" s="78" t="s">
        <v>66</v>
      </c>
      <c r="BA37" s="78" t="str">
        <f>REPLACE(INDEX(GroupVertices[Group],MATCH(Vertices[[#This Row],[Vertex]],GroupVertices[Vertex],0)),1,1,"")</f>
        <v>3</v>
      </c>
      <c r="BB37" s="48"/>
      <c r="BC37" s="48"/>
      <c r="BD37" s="48"/>
      <c r="BE37" s="48"/>
      <c r="BF37" s="48" t="s">
        <v>596</v>
      </c>
      <c r="BG37" s="48" t="s">
        <v>601</v>
      </c>
      <c r="BH37" s="121" t="s">
        <v>2471</v>
      </c>
      <c r="BI37" s="121" t="s">
        <v>2498</v>
      </c>
      <c r="BJ37" s="121" t="s">
        <v>2532</v>
      </c>
      <c r="BK37" s="121" t="s">
        <v>2550</v>
      </c>
      <c r="BL37" s="121">
        <v>0</v>
      </c>
      <c r="BM37" s="124">
        <v>0</v>
      </c>
      <c r="BN37" s="121">
        <v>0</v>
      </c>
      <c r="BO37" s="124">
        <v>0</v>
      </c>
      <c r="BP37" s="121">
        <v>0</v>
      </c>
      <c r="BQ37" s="124">
        <v>0</v>
      </c>
      <c r="BR37" s="121">
        <v>42</v>
      </c>
      <c r="BS37" s="124">
        <v>100</v>
      </c>
      <c r="BT37" s="121">
        <v>42</v>
      </c>
      <c r="BU37" s="2"/>
      <c r="BV37" s="3"/>
      <c r="BW37" s="3"/>
      <c r="BX37" s="3"/>
      <c r="BY37" s="3"/>
    </row>
    <row r="38" spans="1:77" ht="41.45" customHeight="1">
      <c r="A38" s="64" t="s">
        <v>240</v>
      </c>
      <c r="C38" s="65"/>
      <c r="D38" s="65" t="s">
        <v>64</v>
      </c>
      <c r="E38" s="66">
        <v>190.79748817431147</v>
      </c>
      <c r="F38" s="68">
        <v>99.83394075707086</v>
      </c>
      <c r="G38" s="100" t="s">
        <v>731</v>
      </c>
      <c r="H38" s="65"/>
      <c r="I38" s="69" t="s">
        <v>240</v>
      </c>
      <c r="J38" s="70"/>
      <c r="K38" s="70"/>
      <c r="L38" s="69" t="s">
        <v>2042</v>
      </c>
      <c r="M38" s="73">
        <v>56.342010360185284</v>
      </c>
      <c r="N38" s="74">
        <v>8364.3037109375</v>
      </c>
      <c r="O38" s="74">
        <v>5261.12890625</v>
      </c>
      <c r="P38" s="75"/>
      <c r="Q38" s="76"/>
      <c r="R38" s="76"/>
      <c r="S38" s="86"/>
      <c r="T38" s="48">
        <v>6</v>
      </c>
      <c r="U38" s="48">
        <v>11</v>
      </c>
      <c r="V38" s="49">
        <v>140.461888</v>
      </c>
      <c r="W38" s="49">
        <v>0.004444</v>
      </c>
      <c r="X38" s="49">
        <v>0.02135</v>
      </c>
      <c r="Y38" s="49">
        <v>2.266384</v>
      </c>
      <c r="Z38" s="49">
        <v>0.358974358974359</v>
      </c>
      <c r="AA38" s="49">
        <v>0.3076923076923077</v>
      </c>
      <c r="AB38" s="71">
        <v>38</v>
      </c>
      <c r="AC38" s="71"/>
      <c r="AD38" s="72"/>
      <c r="AE38" s="78" t="s">
        <v>1324</v>
      </c>
      <c r="AF38" s="78">
        <v>6877</v>
      </c>
      <c r="AG38" s="78">
        <v>10433</v>
      </c>
      <c r="AH38" s="78">
        <v>36877</v>
      </c>
      <c r="AI38" s="78">
        <v>40654</v>
      </c>
      <c r="AJ38" s="78"/>
      <c r="AK38" s="78" t="s">
        <v>1436</v>
      </c>
      <c r="AL38" s="78" t="s">
        <v>1540</v>
      </c>
      <c r="AM38" s="82" t="s">
        <v>1624</v>
      </c>
      <c r="AN38" s="78"/>
      <c r="AO38" s="80">
        <v>40812.441979166666</v>
      </c>
      <c r="AP38" s="82" t="s">
        <v>1725</v>
      </c>
      <c r="AQ38" s="78" t="b">
        <v>0</v>
      </c>
      <c r="AR38" s="78" t="b">
        <v>0</v>
      </c>
      <c r="AS38" s="78" t="b">
        <v>0</v>
      </c>
      <c r="AT38" s="78" t="s">
        <v>1250</v>
      </c>
      <c r="AU38" s="78">
        <v>655</v>
      </c>
      <c r="AV38" s="82" t="s">
        <v>1807</v>
      </c>
      <c r="AW38" s="78" t="b">
        <v>0</v>
      </c>
      <c r="AX38" s="78" t="s">
        <v>1887</v>
      </c>
      <c r="AY38" s="82" t="s">
        <v>1923</v>
      </c>
      <c r="AZ38" s="78" t="s">
        <v>66</v>
      </c>
      <c r="BA38" s="78" t="str">
        <f>REPLACE(INDEX(GroupVertices[Group],MATCH(Vertices[[#This Row],[Vertex]],GroupVertices[Vertex],0)),1,1,"")</f>
        <v>3</v>
      </c>
      <c r="BB38" s="48"/>
      <c r="BC38" s="48"/>
      <c r="BD38" s="48"/>
      <c r="BE38" s="48"/>
      <c r="BF38" s="48" t="s">
        <v>2428</v>
      </c>
      <c r="BG38" s="48" t="s">
        <v>2440</v>
      </c>
      <c r="BH38" s="121" t="s">
        <v>2472</v>
      </c>
      <c r="BI38" s="121" t="s">
        <v>2499</v>
      </c>
      <c r="BJ38" s="121" t="s">
        <v>2524</v>
      </c>
      <c r="BK38" s="121" t="s">
        <v>2547</v>
      </c>
      <c r="BL38" s="121">
        <v>0</v>
      </c>
      <c r="BM38" s="124">
        <v>0</v>
      </c>
      <c r="BN38" s="121">
        <v>0</v>
      </c>
      <c r="BO38" s="124">
        <v>0</v>
      </c>
      <c r="BP38" s="121">
        <v>0</v>
      </c>
      <c r="BQ38" s="124">
        <v>0</v>
      </c>
      <c r="BR38" s="121">
        <v>119</v>
      </c>
      <c r="BS38" s="124">
        <v>100</v>
      </c>
      <c r="BT38" s="121">
        <v>119</v>
      </c>
      <c r="BU38" s="2"/>
      <c r="BV38" s="3"/>
      <c r="BW38" s="3"/>
      <c r="BX38" s="3"/>
      <c r="BY38" s="3"/>
    </row>
    <row r="39" spans="1:77" ht="41.45" customHeight="1">
      <c r="A39" s="64" t="s">
        <v>242</v>
      </c>
      <c r="C39" s="65"/>
      <c r="D39" s="65" t="s">
        <v>64</v>
      </c>
      <c r="E39" s="66">
        <v>168.83957608821058</v>
      </c>
      <c r="F39" s="68">
        <v>99.96055993424532</v>
      </c>
      <c r="G39" s="100" t="s">
        <v>733</v>
      </c>
      <c r="H39" s="65"/>
      <c r="I39" s="69" t="s">
        <v>242</v>
      </c>
      <c r="J39" s="70"/>
      <c r="K39" s="70"/>
      <c r="L39" s="69" t="s">
        <v>2043</v>
      </c>
      <c r="M39" s="73">
        <v>14.14405924717686</v>
      </c>
      <c r="N39" s="74">
        <v>9447.482421875</v>
      </c>
      <c r="O39" s="74">
        <v>7292.974609375</v>
      </c>
      <c r="P39" s="75"/>
      <c r="Q39" s="76"/>
      <c r="R39" s="76"/>
      <c r="S39" s="86"/>
      <c r="T39" s="48">
        <v>3</v>
      </c>
      <c r="U39" s="48">
        <v>4</v>
      </c>
      <c r="V39" s="49">
        <v>29.814803</v>
      </c>
      <c r="W39" s="49">
        <v>0.00431</v>
      </c>
      <c r="X39" s="49">
        <v>0.012622</v>
      </c>
      <c r="Y39" s="49">
        <v>1.236912</v>
      </c>
      <c r="Z39" s="49">
        <v>0.45</v>
      </c>
      <c r="AA39" s="49">
        <v>0</v>
      </c>
      <c r="AB39" s="71">
        <v>39</v>
      </c>
      <c r="AC39" s="71"/>
      <c r="AD39" s="72"/>
      <c r="AE39" s="78" t="s">
        <v>1325</v>
      </c>
      <c r="AF39" s="78">
        <v>993</v>
      </c>
      <c r="AG39" s="78">
        <v>2484</v>
      </c>
      <c r="AH39" s="78">
        <v>72335</v>
      </c>
      <c r="AI39" s="78">
        <v>778</v>
      </c>
      <c r="AJ39" s="78"/>
      <c r="AK39" s="78" t="s">
        <v>1437</v>
      </c>
      <c r="AL39" s="78" t="s">
        <v>1531</v>
      </c>
      <c r="AM39" s="82" t="s">
        <v>1625</v>
      </c>
      <c r="AN39" s="78"/>
      <c r="AO39" s="80">
        <v>39840.56636574074</v>
      </c>
      <c r="AP39" s="82" t="s">
        <v>1726</v>
      </c>
      <c r="AQ39" s="78" t="b">
        <v>0</v>
      </c>
      <c r="AR39" s="78" t="b">
        <v>0</v>
      </c>
      <c r="AS39" s="78" t="b">
        <v>1</v>
      </c>
      <c r="AT39" s="78" t="s">
        <v>1250</v>
      </c>
      <c r="AU39" s="78">
        <v>338</v>
      </c>
      <c r="AV39" s="82" t="s">
        <v>1809</v>
      </c>
      <c r="AW39" s="78" t="b">
        <v>0</v>
      </c>
      <c r="AX39" s="78" t="s">
        <v>1887</v>
      </c>
      <c r="AY39" s="82" t="s">
        <v>1924</v>
      </c>
      <c r="AZ39" s="78" t="s">
        <v>66</v>
      </c>
      <c r="BA39" s="78" t="str">
        <f>REPLACE(INDEX(GroupVertices[Group],MATCH(Vertices[[#This Row],[Vertex]],GroupVertices[Vertex],0)),1,1,"")</f>
        <v>3</v>
      </c>
      <c r="BB39" s="48" t="s">
        <v>502</v>
      </c>
      <c r="BC39" s="48" t="s">
        <v>502</v>
      </c>
      <c r="BD39" s="48" t="s">
        <v>555</v>
      </c>
      <c r="BE39" s="48" t="s">
        <v>555</v>
      </c>
      <c r="BF39" s="48" t="s">
        <v>582</v>
      </c>
      <c r="BG39" s="48" t="s">
        <v>2441</v>
      </c>
      <c r="BH39" s="121" t="s">
        <v>2473</v>
      </c>
      <c r="BI39" s="121" t="s">
        <v>2500</v>
      </c>
      <c r="BJ39" s="121" t="s">
        <v>2533</v>
      </c>
      <c r="BK39" s="121" t="s">
        <v>2533</v>
      </c>
      <c r="BL39" s="121">
        <v>0</v>
      </c>
      <c r="BM39" s="124">
        <v>0</v>
      </c>
      <c r="BN39" s="121">
        <v>0</v>
      </c>
      <c r="BO39" s="124">
        <v>0</v>
      </c>
      <c r="BP39" s="121">
        <v>0</v>
      </c>
      <c r="BQ39" s="124">
        <v>0</v>
      </c>
      <c r="BR39" s="121">
        <v>31</v>
      </c>
      <c r="BS39" s="124">
        <v>100</v>
      </c>
      <c r="BT39" s="121">
        <v>31</v>
      </c>
      <c r="BU39" s="2"/>
      <c r="BV39" s="3"/>
      <c r="BW39" s="3"/>
      <c r="BX39" s="3"/>
      <c r="BY39" s="3"/>
    </row>
    <row r="40" spans="1:77" ht="41.45" customHeight="1">
      <c r="A40" s="64" t="s">
        <v>243</v>
      </c>
      <c r="C40" s="65"/>
      <c r="D40" s="65" t="s">
        <v>64</v>
      </c>
      <c r="E40" s="66">
        <v>177.83654673413216</v>
      </c>
      <c r="F40" s="68">
        <v>99.9086793630971</v>
      </c>
      <c r="G40" s="100" t="s">
        <v>734</v>
      </c>
      <c r="H40" s="65"/>
      <c r="I40" s="69" t="s">
        <v>243</v>
      </c>
      <c r="J40" s="70"/>
      <c r="K40" s="70"/>
      <c r="L40" s="69" t="s">
        <v>2044</v>
      </c>
      <c r="M40" s="73">
        <v>31.434124258507648</v>
      </c>
      <c r="N40" s="74">
        <v>8727.7158203125</v>
      </c>
      <c r="O40" s="74">
        <v>5224.64697265625</v>
      </c>
      <c r="P40" s="75"/>
      <c r="Q40" s="76"/>
      <c r="R40" s="76"/>
      <c r="S40" s="86"/>
      <c r="T40" s="48">
        <v>7</v>
      </c>
      <c r="U40" s="48">
        <v>12</v>
      </c>
      <c r="V40" s="49">
        <v>147.332782</v>
      </c>
      <c r="W40" s="49">
        <v>0.004464</v>
      </c>
      <c r="X40" s="49">
        <v>0.022487</v>
      </c>
      <c r="Y40" s="49">
        <v>2.435287</v>
      </c>
      <c r="Z40" s="49">
        <v>0.3241758241758242</v>
      </c>
      <c r="AA40" s="49">
        <v>0.35714285714285715</v>
      </c>
      <c r="AB40" s="71">
        <v>40</v>
      </c>
      <c r="AC40" s="71"/>
      <c r="AD40" s="72"/>
      <c r="AE40" s="78" t="s">
        <v>1326</v>
      </c>
      <c r="AF40" s="78">
        <v>5747</v>
      </c>
      <c r="AG40" s="78">
        <v>5741</v>
      </c>
      <c r="AH40" s="78">
        <v>34936</v>
      </c>
      <c r="AI40" s="78">
        <v>54929</v>
      </c>
      <c r="AJ40" s="78"/>
      <c r="AK40" s="78" t="s">
        <v>1438</v>
      </c>
      <c r="AL40" s="78" t="s">
        <v>1541</v>
      </c>
      <c r="AM40" s="82" t="s">
        <v>1626</v>
      </c>
      <c r="AN40" s="78"/>
      <c r="AO40" s="80">
        <v>41516.61635416667</v>
      </c>
      <c r="AP40" s="82" t="s">
        <v>1727</v>
      </c>
      <c r="AQ40" s="78" t="b">
        <v>0</v>
      </c>
      <c r="AR40" s="78" t="b">
        <v>0</v>
      </c>
      <c r="AS40" s="78" t="b">
        <v>1</v>
      </c>
      <c r="AT40" s="78" t="s">
        <v>1250</v>
      </c>
      <c r="AU40" s="78">
        <v>957</v>
      </c>
      <c r="AV40" s="82" t="s">
        <v>1812</v>
      </c>
      <c r="AW40" s="78" t="b">
        <v>0</v>
      </c>
      <c r="AX40" s="78" t="s">
        <v>1887</v>
      </c>
      <c r="AY40" s="82" t="s">
        <v>1925</v>
      </c>
      <c r="AZ40" s="78" t="s">
        <v>66</v>
      </c>
      <c r="BA40" s="78" t="str">
        <f>REPLACE(INDEX(GroupVertices[Group],MATCH(Vertices[[#This Row],[Vertex]],GroupVertices[Vertex],0)),1,1,"")</f>
        <v>3</v>
      </c>
      <c r="BB40" s="48"/>
      <c r="BC40" s="48"/>
      <c r="BD40" s="48"/>
      <c r="BE40" s="48"/>
      <c r="BF40" s="48" t="s">
        <v>2429</v>
      </c>
      <c r="BG40" s="48" t="s">
        <v>2442</v>
      </c>
      <c r="BH40" s="121" t="s">
        <v>2474</v>
      </c>
      <c r="BI40" s="121" t="s">
        <v>2501</v>
      </c>
      <c r="BJ40" s="121" t="s">
        <v>2534</v>
      </c>
      <c r="BK40" s="121" t="s">
        <v>2551</v>
      </c>
      <c r="BL40" s="121">
        <v>0</v>
      </c>
      <c r="BM40" s="124">
        <v>0</v>
      </c>
      <c r="BN40" s="121">
        <v>0</v>
      </c>
      <c r="BO40" s="124">
        <v>0</v>
      </c>
      <c r="BP40" s="121">
        <v>0</v>
      </c>
      <c r="BQ40" s="124">
        <v>0</v>
      </c>
      <c r="BR40" s="121">
        <v>108</v>
      </c>
      <c r="BS40" s="124">
        <v>100</v>
      </c>
      <c r="BT40" s="121">
        <v>108</v>
      </c>
      <c r="BU40" s="2"/>
      <c r="BV40" s="3"/>
      <c r="BW40" s="3"/>
      <c r="BX40" s="3"/>
      <c r="BY40" s="3"/>
    </row>
    <row r="41" spans="1:77" ht="41.45" customHeight="1">
      <c r="A41" s="64" t="s">
        <v>271</v>
      </c>
      <c r="C41" s="65"/>
      <c r="D41" s="65" t="s">
        <v>64</v>
      </c>
      <c r="E41" s="66">
        <v>165.9252979084601</v>
      </c>
      <c r="F41" s="68">
        <v>99.9773649703403</v>
      </c>
      <c r="G41" s="100" t="s">
        <v>1827</v>
      </c>
      <c r="H41" s="65"/>
      <c r="I41" s="69" t="s">
        <v>271</v>
      </c>
      <c r="J41" s="70"/>
      <c r="K41" s="70"/>
      <c r="L41" s="69" t="s">
        <v>2045</v>
      </c>
      <c r="M41" s="73">
        <v>8.543500884587367</v>
      </c>
      <c r="N41" s="74">
        <v>7874.4560546875</v>
      </c>
      <c r="O41" s="74">
        <v>4847.22412109375</v>
      </c>
      <c r="P41" s="75"/>
      <c r="Q41" s="76"/>
      <c r="R41" s="76"/>
      <c r="S41" s="86"/>
      <c r="T41" s="48">
        <v>3</v>
      </c>
      <c r="U41" s="48">
        <v>0</v>
      </c>
      <c r="V41" s="49">
        <v>0</v>
      </c>
      <c r="W41" s="49">
        <v>0.00303</v>
      </c>
      <c r="X41" s="49">
        <v>0.005665</v>
      </c>
      <c r="Y41" s="49">
        <v>0.599316</v>
      </c>
      <c r="Z41" s="49">
        <v>1</v>
      </c>
      <c r="AA41" s="49">
        <v>0</v>
      </c>
      <c r="AB41" s="71">
        <v>41</v>
      </c>
      <c r="AC41" s="71"/>
      <c r="AD41" s="72"/>
      <c r="AE41" s="78" t="s">
        <v>1327</v>
      </c>
      <c r="AF41" s="78">
        <v>1524</v>
      </c>
      <c r="AG41" s="78">
        <v>1429</v>
      </c>
      <c r="AH41" s="78">
        <v>17257</v>
      </c>
      <c r="AI41" s="78">
        <v>80</v>
      </c>
      <c r="AJ41" s="78"/>
      <c r="AK41" s="78" t="s">
        <v>1439</v>
      </c>
      <c r="AL41" s="78" t="s">
        <v>1542</v>
      </c>
      <c r="AM41" s="78"/>
      <c r="AN41" s="78"/>
      <c r="AO41" s="80">
        <v>40863.00136574074</v>
      </c>
      <c r="AP41" s="82" t="s">
        <v>1728</v>
      </c>
      <c r="AQ41" s="78" t="b">
        <v>0</v>
      </c>
      <c r="AR41" s="78" t="b">
        <v>0</v>
      </c>
      <c r="AS41" s="78" t="b">
        <v>0</v>
      </c>
      <c r="AT41" s="78" t="s">
        <v>1250</v>
      </c>
      <c r="AU41" s="78">
        <v>5</v>
      </c>
      <c r="AV41" s="82" t="s">
        <v>1810</v>
      </c>
      <c r="AW41" s="78" t="b">
        <v>0</v>
      </c>
      <c r="AX41" s="78" t="s">
        <v>1887</v>
      </c>
      <c r="AY41" s="82" t="s">
        <v>1926</v>
      </c>
      <c r="AZ41" s="78" t="s">
        <v>65</v>
      </c>
      <c r="BA41" s="78" t="str">
        <f>REPLACE(INDEX(GroupVertices[Group],MATCH(Vertices[[#This Row],[Vertex]],GroupVertices[Vertex],0)),1,1,"")</f>
        <v>3</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272</v>
      </c>
      <c r="C42" s="65"/>
      <c r="D42" s="65" t="s">
        <v>64</v>
      </c>
      <c r="E42" s="66">
        <v>162.04972228173983</v>
      </c>
      <c r="F42" s="68">
        <v>99.99971327900501</v>
      </c>
      <c r="G42" s="100" t="s">
        <v>725</v>
      </c>
      <c r="H42" s="65"/>
      <c r="I42" s="69" t="s">
        <v>272</v>
      </c>
      <c r="J42" s="70"/>
      <c r="K42" s="70"/>
      <c r="L42" s="69" t="s">
        <v>2046</v>
      </c>
      <c r="M42" s="73">
        <v>1.0955545502621904</v>
      </c>
      <c r="N42" s="74">
        <v>8223.9111328125</v>
      </c>
      <c r="O42" s="74">
        <v>7077.69873046875</v>
      </c>
      <c r="P42" s="75"/>
      <c r="Q42" s="76"/>
      <c r="R42" s="76"/>
      <c r="S42" s="86"/>
      <c r="T42" s="48">
        <v>5</v>
      </c>
      <c r="U42" s="48">
        <v>0</v>
      </c>
      <c r="V42" s="49">
        <v>0.733333</v>
      </c>
      <c r="W42" s="49">
        <v>0.003049</v>
      </c>
      <c r="X42" s="49">
        <v>0.008315</v>
      </c>
      <c r="Y42" s="49">
        <v>0.912907</v>
      </c>
      <c r="Z42" s="49">
        <v>0.7</v>
      </c>
      <c r="AA42" s="49">
        <v>0</v>
      </c>
      <c r="AB42" s="71">
        <v>42</v>
      </c>
      <c r="AC42" s="71"/>
      <c r="AD42" s="72"/>
      <c r="AE42" s="78" t="s">
        <v>272</v>
      </c>
      <c r="AF42" s="78">
        <v>1</v>
      </c>
      <c r="AG42" s="78">
        <v>26</v>
      </c>
      <c r="AH42" s="78">
        <v>0</v>
      </c>
      <c r="AI42" s="78">
        <v>0</v>
      </c>
      <c r="AJ42" s="78"/>
      <c r="AK42" s="78"/>
      <c r="AL42" s="78"/>
      <c r="AM42" s="78"/>
      <c r="AN42" s="78"/>
      <c r="AO42" s="80">
        <v>39623.864652777775</v>
      </c>
      <c r="AP42" s="78"/>
      <c r="AQ42" s="78" t="b">
        <v>1</v>
      </c>
      <c r="AR42" s="78" t="b">
        <v>1</v>
      </c>
      <c r="AS42" s="78" t="b">
        <v>0</v>
      </c>
      <c r="AT42" s="78" t="s">
        <v>1251</v>
      </c>
      <c r="AU42" s="78">
        <v>0</v>
      </c>
      <c r="AV42" s="82" t="s">
        <v>1807</v>
      </c>
      <c r="AW42" s="78" t="b">
        <v>0</v>
      </c>
      <c r="AX42" s="78" t="s">
        <v>1887</v>
      </c>
      <c r="AY42" s="82" t="s">
        <v>1927</v>
      </c>
      <c r="AZ42" s="78" t="s">
        <v>65</v>
      </c>
      <c r="BA42" s="78" t="str">
        <f>REPLACE(INDEX(GroupVertices[Group],MATCH(Vertices[[#This Row],[Vertex]],GroupVertices[Vertex],0)),1,1,"")</f>
        <v>3</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244</v>
      </c>
      <c r="C43" s="65"/>
      <c r="D43" s="65" t="s">
        <v>64</v>
      </c>
      <c r="E43" s="66">
        <v>168.05230662733013</v>
      </c>
      <c r="F43" s="68">
        <v>99.9650996833326</v>
      </c>
      <c r="G43" s="100" t="s">
        <v>735</v>
      </c>
      <c r="H43" s="65"/>
      <c r="I43" s="69" t="s">
        <v>244</v>
      </c>
      <c r="J43" s="70"/>
      <c r="K43" s="70"/>
      <c r="L43" s="69" t="s">
        <v>2047</v>
      </c>
      <c r="M43" s="73">
        <v>12.631112201358846</v>
      </c>
      <c r="N43" s="74">
        <v>8609.2568359375</v>
      </c>
      <c r="O43" s="74">
        <v>4180.29638671875</v>
      </c>
      <c r="P43" s="75"/>
      <c r="Q43" s="76"/>
      <c r="R43" s="76"/>
      <c r="S43" s="86"/>
      <c r="T43" s="48">
        <v>7</v>
      </c>
      <c r="U43" s="48">
        <v>9</v>
      </c>
      <c r="V43" s="49">
        <v>45.057703</v>
      </c>
      <c r="W43" s="49">
        <v>0.004405</v>
      </c>
      <c r="X43" s="49">
        <v>0.020303</v>
      </c>
      <c r="Y43" s="49">
        <v>1.929586</v>
      </c>
      <c r="Z43" s="49">
        <v>0.4636363636363636</v>
      </c>
      <c r="AA43" s="49">
        <v>0.45454545454545453</v>
      </c>
      <c r="AB43" s="71">
        <v>43</v>
      </c>
      <c r="AC43" s="71"/>
      <c r="AD43" s="72"/>
      <c r="AE43" s="78" t="s">
        <v>1328</v>
      </c>
      <c r="AF43" s="78">
        <v>1057</v>
      </c>
      <c r="AG43" s="78">
        <v>2199</v>
      </c>
      <c r="AH43" s="78">
        <v>12673</v>
      </c>
      <c r="AI43" s="78">
        <v>5028</v>
      </c>
      <c r="AJ43" s="78"/>
      <c r="AK43" s="78" t="s">
        <v>1440</v>
      </c>
      <c r="AL43" s="78" t="s">
        <v>1543</v>
      </c>
      <c r="AM43" s="82" t="s">
        <v>1627</v>
      </c>
      <c r="AN43" s="78"/>
      <c r="AO43" s="80">
        <v>40311.683344907404</v>
      </c>
      <c r="AP43" s="82" t="s">
        <v>1729</v>
      </c>
      <c r="AQ43" s="78" t="b">
        <v>0</v>
      </c>
      <c r="AR43" s="78" t="b">
        <v>0</v>
      </c>
      <c r="AS43" s="78" t="b">
        <v>1</v>
      </c>
      <c r="AT43" s="78" t="s">
        <v>1250</v>
      </c>
      <c r="AU43" s="78">
        <v>168</v>
      </c>
      <c r="AV43" s="82" t="s">
        <v>1810</v>
      </c>
      <c r="AW43" s="78" t="b">
        <v>0</v>
      </c>
      <c r="AX43" s="78" t="s">
        <v>1887</v>
      </c>
      <c r="AY43" s="82" t="s">
        <v>1928</v>
      </c>
      <c r="AZ43" s="78" t="s">
        <v>66</v>
      </c>
      <c r="BA43" s="78" t="str">
        <f>REPLACE(INDEX(GroupVertices[Group],MATCH(Vertices[[#This Row],[Vertex]],GroupVertices[Vertex],0)),1,1,"")</f>
        <v>3</v>
      </c>
      <c r="BB43" s="48"/>
      <c r="BC43" s="48"/>
      <c r="BD43" s="48"/>
      <c r="BE43" s="48"/>
      <c r="BF43" s="48" t="s">
        <v>2430</v>
      </c>
      <c r="BG43" s="48" t="s">
        <v>2443</v>
      </c>
      <c r="BH43" s="121" t="s">
        <v>2475</v>
      </c>
      <c r="BI43" s="121" t="s">
        <v>2502</v>
      </c>
      <c r="BJ43" s="121" t="s">
        <v>2535</v>
      </c>
      <c r="BK43" s="121" t="s">
        <v>2552</v>
      </c>
      <c r="BL43" s="121">
        <v>0</v>
      </c>
      <c r="BM43" s="124">
        <v>0</v>
      </c>
      <c r="BN43" s="121">
        <v>0</v>
      </c>
      <c r="BO43" s="124">
        <v>0</v>
      </c>
      <c r="BP43" s="121">
        <v>0</v>
      </c>
      <c r="BQ43" s="124">
        <v>0</v>
      </c>
      <c r="BR43" s="121">
        <v>64</v>
      </c>
      <c r="BS43" s="124">
        <v>100</v>
      </c>
      <c r="BT43" s="121">
        <v>64</v>
      </c>
      <c r="BU43" s="2"/>
      <c r="BV43" s="3"/>
      <c r="BW43" s="3"/>
      <c r="BX43" s="3"/>
      <c r="BY43" s="3"/>
    </row>
    <row r="44" spans="1:77" ht="41.45" customHeight="1">
      <c r="A44" s="64" t="s">
        <v>245</v>
      </c>
      <c r="C44" s="65"/>
      <c r="D44" s="65" t="s">
        <v>64</v>
      </c>
      <c r="E44" s="66">
        <v>162.7237354342129</v>
      </c>
      <c r="F44" s="68">
        <v>99.99582661662855</v>
      </c>
      <c r="G44" s="100" t="s">
        <v>736</v>
      </c>
      <c r="H44" s="65"/>
      <c r="I44" s="69" t="s">
        <v>245</v>
      </c>
      <c r="J44" s="70"/>
      <c r="K44" s="70"/>
      <c r="L44" s="69" t="s">
        <v>2048</v>
      </c>
      <c r="M44" s="73">
        <v>2.3908495649274384</v>
      </c>
      <c r="N44" s="74">
        <v>5301.6142578125</v>
      </c>
      <c r="O44" s="74">
        <v>3511.41552734375</v>
      </c>
      <c r="P44" s="75"/>
      <c r="Q44" s="76"/>
      <c r="R44" s="76"/>
      <c r="S44" s="86"/>
      <c r="T44" s="48">
        <v>0</v>
      </c>
      <c r="U44" s="48">
        <v>3</v>
      </c>
      <c r="V44" s="49">
        <v>75.399287</v>
      </c>
      <c r="W44" s="49">
        <v>0.004237</v>
      </c>
      <c r="X44" s="49">
        <v>0.007345</v>
      </c>
      <c r="Y44" s="49">
        <v>0.770871</v>
      </c>
      <c r="Z44" s="49">
        <v>0.16666666666666666</v>
      </c>
      <c r="AA44" s="49">
        <v>0</v>
      </c>
      <c r="AB44" s="71">
        <v>44</v>
      </c>
      <c r="AC44" s="71"/>
      <c r="AD44" s="72"/>
      <c r="AE44" s="78" t="s">
        <v>1329</v>
      </c>
      <c r="AF44" s="78">
        <v>900</v>
      </c>
      <c r="AG44" s="78">
        <v>270</v>
      </c>
      <c r="AH44" s="78">
        <v>3136</v>
      </c>
      <c r="AI44" s="78">
        <v>828</v>
      </c>
      <c r="AJ44" s="78"/>
      <c r="AK44" s="78" t="s">
        <v>1441</v>
      </c>
      <c r="AL44" s="78" t="s">
        <v>1544</v>
      </c>
      <c r="AM44" s="82" t="s">
        <v>1628</v>
      </c>
      <c r="AN44" s="78"/>
      <c r="AO44" s="80">
        <v>43137.351805555554</v>
      </c>
      <c r="AP44" s="82" t="s">
        <v>1730</v>
      </c>
      <c r="AQ44" s="78" t="b">
        <v>1</v>
      </c>
      <c r="AR44" s="78" t="b">
        <v>0</v>
      </c>
      <c r="AS44" s="78" t="b">
        <v>0</v>
      </c>
      <c r="AT44" s="78" t="s">
        <v>1250</v>
      </c>
      <c r="AU44" s="78">
        <v>1</v>
      </c>
      <c r="AV44" s="78"/>
      <c r="AW44" s="78" t="b">
        <v>0</v>
      </c>
      <c r="AX44" s="78" t="s">
        <v>1887</v>
      </c>
      <c r="AY44" s="82" t="s">
        <v>1929</v>
      </c>
      <c r="AZ44" s="78" t="s">
        <v>66</v>
      </c>
      <c r="BA44" s="78" t="str">
        <f>REPLACE(INDEX(GroupVertices[Group],MATCH(Vertices[[#This Row],[Vertex]],GroupVertices[Vertex],0)),1,1,"")</f>
        <v>2</v>
      </c>
      <c r="BB44" s="48"/>
      <c r="BC44" s="48"/>
      <c r="BD44" s="48"/>
      <c r="BE44" s="48"/>
      <c r="BF44" s="48" t="s">
        <v>2431</v>
      </c>
      <c r="BG44" s="48" t="s">
        <v>2431</v>
      </c>
      <c r="BH44" s="121" t="s">
        <v>2476</v>
      </c>
      <c r="BI44" s="121" t="s">
        <v>2503</v>
      </c>
      <c r="BJ44" s="121" t="s">
        <v>2536</v>
      </c>
      <c r="BK44" s="121" t="s">
        <v>2536</v>
      </c>
      <c r="BL44" s="121">
        <v>0</v>
      </c>
      <c r="BM44" s="124">
        <v>0</v>
      </c>
      <c r="BN44" s="121">
        <v>0</v>
      </c>
      <c r="BO44" s="124">
        <v>0</v>
      </c>
      <c r="BP44" s="121">
        <v>0</v>
      </c>
      <c r="BQ44" s="124">
        <v>0</v>
      </c>
      <c r="BR44" s="121">
        <v>54</v>
      </c>
      <c r="BS44" s="124">
        <v>100</v>
      </c>
      <c r="BT44" s="121">
        <v>54</v>
      </c>
      <c r="BU44" s="2"/>
      <c r="BV44" s="3"/>
      <c r="BW44" s="3"/>
      <c r="BX44" s="3"/>
      <c r="BY44" s="3"/>
    </row>
    <row r="45" spans="1:77" ht="41.45" customHeight="1">
      <c r="A45" s="64" t="s">
        <v>246</v>
      </c>
      <c r="C45" s="65"/>
      <c r="D45" s="65" t="s">
        <v>64</v>
      </c>
      <c r="E45" s="66">
        <v>164.13529576582664</v>
      </c>
      <c r="F45" s="68">
        <v>99.98768692615978</v>
      </c>
      <c r="G45" s="100" t="s">
        <v>1828</v>
      </c>
      <c r="H45" s="65"/>
      <c r="I45" s="69" t="s">
        <v>246</v>
      </c>
      <c r="J45" s="70"/>
      <c r="K45" s="70"/>
      <c r="L45" s="69" t="s">
        <v>2049</v>
      </c>
      <c r="M45" s="73">
        <v>5.103537075148511</v>
      </c>
      <c r="N45" s="74">
        <v>5787.16064453125</v>
      </c>
      <c r="O45" s="74">
        <v>4131.59716796875</v>
      </c>
      <c r="P45" s="75"/>
      <c r="Q45" s="76"/>
      <c r="R45" s="76"/>
      <c r="S45" s="86"/>
      <c r="T45" s="48">
        <v>2</v>
      </c>
      <c r="U45" s="48">
        <v>3</v>
      </c>
      <c r="V45" s="49">
        <v>2.8</v>
      </c>
      <c r="W45" s="49">
        <v>0.002915</v>
      </c>
      <c r="X45" s="49">
        <v>0.001989</v>
      </c>
      <c r="Y45" s="49">
        <v>1.001979</v>
      </c>
      <c r="Z45" s="49">
        <v>0.16666666666666666</v>
      </c>
      <c r="AA45" s="49">
        <v>0</v>
      </c>
      <c r="AB45" s="71">
        <v>45</v>
      </c>
      <c r="AC45" s="71"/>
      <c r="AD45" s="72"/>
      <c r="AE45" s="78" t="s">
        <v>1330</v>
      </c>
      <c r="AF45" s="78">
        <v>2299</v>
      </c>
      <c r="AG45" s="78">
        <v>781</v>
      </c>
      <c r="AH45" s="78">
        <v>3555</v>
      </c>
      <c r="AI45" s="78">
        <v>1258</v>
      </c>
      <c r="AJ45" s="78"/>
      <c r="AK45" s="78" t="s">
        <v>1442</v>
      </c>
      <c r="AL45" s="78" t="s">
        <v>1517</v>
      </c>
      <c r="AM45" s="82" t="s">
        <v>1629</v>
      </c>
      <c r="AN45" s="78"/>
      <c r="AO45" s="80">
        <v>42141.39623842593</v>
      </c>
      <c r="AP45" s="82" t="s">
        <v>1731</v>
      </c>
      <c r="AQ45" s="78" t="b">
        <v>0</v>
      </c>
      <c r="AR45" s="78" t="b">
        <v>0</v>
      </c>
      <c r="AS45" s="78" t="b">
        <v>0</v>
      </c>
      <c r="AT45" s="78" t="s">
        <v>1250</v>
      </c>
      <c r="AU45" s="78">
        <v>38</v>
      </c>
      <c r="AV45" s="82" t="s">
        <v>1810</v>
      </c>
      <c r="AW45" s="78" t="b">
        <v>0</v>
      </c>
      <c r="AX45" s="78" t="s">
        <v>1887</v>
      </c>
      <c r="AY45" s="82" t="s">
        <v>1930</v>
      </c>
      <c r="AZ45" s="78" t="s">
        <v>66</v>
      </c>
      <c r="BA45" s="78" t="str">
        <f>REPLACE(INDEX(GroupVertices[Group],MATCH(Vertices[[#This Row],[Vertex]],GroupVertices[Vertex],0)),1,1,"")</f>
        <v>2</v>
      </c>
      <c r="BB45" s="48" t="s">
        <v>2417</v>
      </c>
      <c r="BC45" s="48" t="s">
        <v>2419</v>
      </c>
      <c r="BD45" s="48" t="s">
        <v>556</v>
      </c>
      <c r="BE45" s="48" t="s">
        <v>556</v>
      </c>
      <c r="BF45" s="48" t="s">
        <v>2432</v>
      </c>
      <c r="BG45" s="48" t="s">
        <v>2444</v>
      </c>
      <c r="BH45" s="121" t="s">
        <v>2477</v>
      </c>
      <c r="BI45" s="121" t="s">
        <v>2504</v>
      </c>
      <c r="BJ45" s="121" t="s">
        <v>2537</v>
      </c>
      <c r="BK45" s="121" t="s">
        <v>2553</v>
      </c>
      <c r="BL45" s="121">
        <v>0</v>
      </c>
      <c r="BM45" s="124">
        <v>0</v>
      </c>
      <c r="BN45" s="121">
        <v>0</v>
      </c>
      <c r="BO45" s="124">
        <v>0</v>
      </c>
      <c r="BP45" s="121">
        <v>0</v>
      </c>
      <c r="BQ45" s="124">
        <v>0</v>
      </c>
      <c r="BR45" s="121">
        <v>430</v>
      </c>
      <c r="BS45" s="124">
        <v>100</v>
      </c>
      <c r="BT45" s="121">
        <v>430</v>
      </c>
      <c r="BU45" s="2"/>
      <c r="BV45" s="3"/>
      <c r="BW45" s="3"/>
      <c r="BX45" s="3"/>
      <c r="BY45" s="3"/>
    </row>
    <row r="46" spans="1:77" ht="41.45" customHeight="1">
      <c r="A46" s="64" t="s">
        <v>250</v>
      </c>
      <c r="C46" s="65"/>
      <c r="D46" s="65" t="s">
        <v>64</v>
      </c>
      <c r="E46" s="66">
        <v>163.84248677335881</v>
      </c>
      <c r="F46" s="68">
        <v>99.98937539424136</v>
      </c>
      <c r="G46" s="100" t="s">
        <v>740</v>
      </c>
      <c r="H46" s="65"/>
      <c r="I46" s="69" t="s">
        <v>250</v>
      </c>
      <c r="J46" s="70"/>
      <c r="K46" s="70"/>
      <c r="L46" s="69" t="s">
        <v>2050</v>
      </c>
      <c r="M46" s="73">
        <v>4.540826945826723</v>
      </c>
      <c r="N46" s="74">
        <v>5719.77587890625</v>
      </c>
      <c r="O46" s="74">
        <v>5221.25341796875</v>
      </c>
      <c r="P46" s="75"/>
      <c r="Q46" s="76"/>
      <c r="R46" s="76"/>
      <c r="S46" s="86"/>
      <c r="T46" s="48">
        <v>2</v>
      </c>
      <c r="U46" s="48">
        <v>3</v>
      </c>
      <c r="V46" s="49">
        <v>135.925531</v>
      </c>
      <c r="W46" s="49">
        <v>0.004255</v>
      </c>
      <c r="X46" s="49">
        <v>0.007193</v>
      </c>
      <c r="Y46" s="49">
        <v>1.014115</v>
      </c>
      <c r="Z46" s="49">
        <v>0.3333333333333333</v>
      </c>
      <c r="AA46" s="49">
        <v>0.25</v>
      </c>
      <c r="AB46" s="71">
        <v>46</v>
      </c>
      <c r="AC46" s="71"/>
      <c r="AD46" s="72"/>
      <c r="AE46" s="78" t="s">
        <v>1331</v>
      </c>
      <c r="AF46" s="78">
        <v>225</v>
      </c>
      <c r="AG46" s="78">
        <v>675</v>
      </c>
      <c r="AH46" s="78">
        <v>5251</v>
      </c>
      <c r="AI46" s="78">
        <v>1085</v>
      </c>
      <c r="AJ46" s="78"/>
      <c r="AK46" s="78" t="s">
        <v>1443</v>
      </c>
      <c r="AL46" s="78" t="s">
        <v>1545</v>
      </c>
      <c r="AM46" s="82" t="s">
        <v>1630</v>
      </c>
      <c r="AN46" s="78"/>
      <c r="AO46" s="80">
        <v>40953.22666666667</v>
      </c>
      <c r="AP46" s="82" t="s">
        <v>1732</v>
      </c>
      <c r="AQ46" s="78" t="b">
        <v>0</v>
      </c>
      <c r="AR46" s="78" t="b">
        <v>0</v>
      </c>
      <c r="AS46" s="78" t="b">
        <v>1</v>
      </c>
      <c r="AT46" s="78" t="s">
        <v>1250</v>
      </c>
      <c r="AU46" s="78">
        <v>39</v>
      </c>
      <c r="AV46" s="82" t="s">
        <v>1806</v>
      </c>
      <c r="AW46" s="78" t="b">
        <v>0</v>
      </c>
      <c r="AX46" s="78" t="s">
        <v>1887</v>
      </c>
      <c r="AY46" s="82" t="s">
        <v>1931</v>
      </c>
      <c r="AZ46" s="78" t="s">
        <v>66</v>
      </c>
      <c r="BA46" s="78" t="str">
        <f>REPLACE(INDEX(GroupVertices[Group],MATCH(Vertices[[#This Row],[Vertex]],GroupVertices[Vertex],0)),1,1,"")</f>
        <v>2</v>
      </c>
      <c r="BB46" s="48"/>
      <c r="BC46" s="48"/>
      <c r="BD46" s="48"/>
      <c r="BE46" s="48"/>
      <c r="BF46" s="48" t="s">
        <v>589</v>
      </c>
      <c r="BG46" s="48" t="s">
        <v>589</v>
      </c>
      <c r="BH46" s="121" t="s">
        <v>2478</v>
      </c>
      <c r="BI46" s="121" t="s">
        <v>2478</v>
      </c>
      <c r="BJ46" s="121" t="s">
        <v>2538</v>
      </c>
      <c r="BK46" s="121" t="s">
        <v>2538</v>
      </c>
      <c r="BL46" s="121">
        <v>0</v>
      </c>
      <c r="BM46" s="124">
        <v>0</v>
      </c>
      <c r="BN46" s="121">
        <v>0</v>
      </c>
      <c r="BO46" s="124">
        <v>0</v>
      </c>
      <c r="BP46" s="121">
        <v>0</v>
      </c>
      <c r="BQ46" s="124">
        <v>0</v>
      </c>
      <c r="BR46" s="121">
        <v>19</v>
      </c>
      <c r="BS46" s="124">
        <v>100</v>
      </c>
      <c r="BT46" s="121">
        <v>19</v>
      </c>
      <c r="BU46" s="2"/>
      <c r="BV46" s="3"/>
      <c r="BW46" s="3"/>
      <c r="BX46" s="3"/>
      <c r="BY46" s="3"/>
    </row>
    <row r="47" spans="1:77" ht="41.45" customHeight="1">
      <c r="A47" s="64" t="s">
        <v>251</v>
      </c>
      <c r="C47" s="65"/>
      <c r="D47" s="65" t="s">
        <v>64</v>
      </c>
      <c r="E47" s="66">
        <v>171.64612265752476</v>
      </c>
      <c r="F47" s="68">
        <v>99.9443761269728</v>
      </c>
      <c r="G47" s="100" t="s">
        <v>741</v>
      </c>
      <c r="H47" s="65"/>
      <c r="I47" s="69" t="s">
        <v>251</v>
      </c>
      <c r="J47" s="70"/>
      <c r="K47" s="70"/>
      <c r="L47" s="69" t="s">
        <v>2051</v>
      </c>
      <c r="M47" s="73">
        <v>19.537582750864942</v>
      </c>
      <c r="N47" s="74">
        <v>6262.00634765625</v>
      </c>
      <c r="O47" s="74">
        <v>4991.44189453125</v>
      </c>
      <c r="P47" s="75"/>
      <c r="Q47" s="76"/>
      <c r="R47" s="76"/>
      <c r="S47" s="86"/>
      <c r="T47" s="48">
        <v>4</v>
      </c>
      <c r="U47" s="48">
        <v>2</v>
      </c>
      <c r="V47" s="49">
        <v>145.925531</v>
      </c>
      <c r="W47" s="49">
        <v>0.004292</v>
      </c>
      <c r="X47" s="49">
        <v>0.008294</v>
      </c>
      <c r="Y47" s="49">
        <v>1.206742</v>
      </c>
      <c r="Z47" s="49">
        <v>0.3</v>
      </c>
      <c r="AA47" s="49">
        <v>0.2</v>
      </c>
      <c r="AB47" s="71">
        <v>47</v>
      </c>
      <c r="AC47" s="71"/>
      <c r="AD47" s="72"/>
      <c r="AE47" s="78" t="s">
        <v>1332</v>
      </c>
      <c r="AF47" s="78">
        <v>3471</v>
      </c>
      <c r="AG47" s="78">
        <v>3500</v>
      </c>
      <c r="AH47" s="78">
        <v>22262</v>
      </c>
      <c r="AI47" s="78">
        <v>10969</v>
      </c>
      <c r="AJ47" s="78"/>
      <c r="AK47" s="78" t="s">
        <v>1444</v>
      </c>
      <c r="AL47" s="78" t="s">
        <v>1546</v>
      </c>
      <c r="AM47" s="82" t="s">
        <v>1631</v>
      </c>
      <c r="AN47" s="78"/>
      <c r="AO47" s="80">
        <v>40534.72461805555</v>
      </c>
      <c r="AP47" s="82" t="s">
        <v>1733</v>
      </c>
      <c r="AQ47" s="78" t="b">
        <v>0</v>
      </c>
      <c r="AR47" s="78" t="b">
        <v>0</v>
      </c>
      <c r="AS47" s="78" t="b">
        <v>1</v>
      </c>
      <c r="AT47" s="78" t="s">
        <v>1250</v>
      </c>
      <c r="AU47" s="78">
        <v>399</v>
      </c>
      <c r="AV47" s="82" t="s">
        <v>1807</v>
      </c>
      <c r="AW47" s="78" t="b">
        <v>0</v>
      </c>
      <c r="AX47" s="78" t="s">
        <v>1887</v>
      </c>
      <c r="AY47" s="82" t="s">
        <v>1932</v>
      </c>
      <c r="AZ47" s="78" t="s">
        <v>66</v>
      </c>
      <c r="BA47" s="78" t="str">
        <f>REPLACE(INDEX(GroupVertices[Group],MATCH(Vertices[[#This Row],[Vertex]],GroupVertices[Vertex],0)),1,1,"")</f>
        <v>2</v>
      </c>
      <c r="BB47" s="48"/>
      <c r="BC47" s="48"/>
      <c r="BD47" s="48"/>
      <c r="BE47" s="48"/>
      <c r="BF47" s="48" t="s">
        <v>2433</v>
      </c>
      <c r="BG47" s="48" t="s">
        <v>2445</v>
      </c>
      <c r="BH47" s="121" t="s">
        <v>2479</v>
      </c>
      <c r="BI47" s="121" t="s">
        <v>2505</v>
      </c>
      <c r="BJ47" s="121" t="s">
        <v>2538</v>
      </c>
      <c r="BK47" s="121" t="s">
        <v>2553</v>
      </c>
      <c r="BL47" s="121">
        <v>1</v>
      </c>
      <c r="BM47" s="124">
        <v>1.2345679012345678</v>
      </c>
      <c r="BN47" s="121">
        <v>0</v>
      </c>
      <c r="BO47" s="124">
        <v>0</v>
      </c>
      <c r="BP47" s="121">
        <v>0</v>
      </c>
      <c r="BQ47" s="124">
        <v>0</v>
      </c>
      <c r="BR47" s="121">
        <v>80</v>
      </c>
      <c r="BS47" s="124">
        <v>98.76543209876543</v>
      </c>
      <c r="BT47" s="121">
        <v>81</v>
      </c>
      <c r="BU47" s="2"/>
      <c r="BV47" s="3"/>
      <c r="BW47" s="3"/>
      <c r="BX47" s="3"/>
      <c r="BY47" s="3"/>
    </row>
    <row r="48" spans="1:77" ht="41.45" customHeight="1">
      <c r="A48" s="64" t="s">
        <v>247</v>
      </c>
      <c r="C48" s="65"/>
      <c r="D48" s="65" t="s">
        <v>64</v>
      </c>
      <c r="E48" s="66">
        <v>166.11866233744828</v>
      </c>
      <c r="F48" s="68">
        <v>99.97624994424869</v>
      </c>
      <c r="G48" s="100" t="s">
        <v>737</v>
      </c>
      <c r="H48" s="65"/>
      <c r="I48" s="69" t="s">
        <v>247</v>
      </c>
      <c r="J48" s="70"/>
      <c r="K48" s="70"/>
      <c r="L48" s="69" t="s">
        <v>2052</v>
      </c>
      <c r="M48" s="73">
        <v>8.915101913384774</v>
      </c>
      <c r="N48" s="74">
        <v>6248.75</v>
      </c>
      <c r="O48" s="74">
        <v>9646.09375</v>
      </c>
      <c r="P48" s="75"/>
      <c r="Q48" s="76"/>
      <c r="R48" s="76"/>
      <c r="S48" s="86"/>
      <c r="T48" s="48">
        <v>0</v>
      </c>
      <c r="U48" s="48">
        <v>2</v>
      </c>
      <c r="V48" s="49">
        <v>0</v>
      </c>
      <c r="W48" s="49">
        <v>0.004184</v>
      </c>
      <c r="X48" s="49">
        <v>0.006968</v>
      </c>
      <c r="Y48" s="49">
        <v>0.584818</v>
      </c>
      <c r="Z48" s="49">
        <v>0.5</v>
      </c>
      <c r="AA48" s="49">
        <v>0</v>
      </c>
      <c r="AB48" s="71">
        <v>48</v>
      </c>
      <c r="AC48" s="71"/>
      <c r="AD48" s="72"/>
      <c r="AE48" s="78" t="s">
        <v>1333</v>
      </c>
      <c r="AF48" s="78">
        <v>1282</v>
      </c>
      <c r="AG48" s="78">
        <v>1499</v>
      </c>
      <c r="AH48" s="78">
        <v>13027</v>
      </c>
      <c r="AI48" s="78">
        <v>9661</v>
      </c>
      <c r="AJ48" s="78"/>
      <c r="AK48" s="78" t="s">
        <v>1445</v>
      </c>
      <c r="AL48" s="78" t="s">
        <v>1531</v>
      </c>
      <c r="AM48" s="82" t="s">
        <v>1632</v>
      </c>
      <c r="AN48" s="78"/>
      <c r="AO48" s="80">
        <v>41782.424108796295</v>
      </c>
      <c r="AP48" s="82" t="s">
        <v>1734</v>
      </c>
      <c r="AQ48" s="78" t="b">
        <v>0</v>
      </c>
      <c r="AR48" s="78" t="b">
        <v>0</v>
      </c>
      <c r="AS48" s="78" t="b">
        <v>1</v>
      </c>
      <c r="AT48" s="78" t="s">
        <v>1250</v>
      </c>
      <c r="AU48" s="78">
        <v>136</v>
      </c>
      <c r="AV48" s="82" t="s">
        <v>1813</v>
      </c>
      <c r="AW48" s="78" t="b">
        <v>0</v>
      </c>
      <c r="AX48" s="78" t="s">
        <v>1887</v>
      </c>
      <c r="AY48" s="82" t="s">
        <v>1933</v>
      </c>
      <c r="AZ48" s="78" t="s">
        <v>66</v>
      </c>
      <c r="BA48" s="78" t="str">
        <f>REPLACE(INDEX(GroupVertices[Group],MATCH(Vertices[[#This Row],[Vertex]],GroupVertices[Vertex],0)),1,1,"")</f>
        <v>2</v>
      </c>
      <c r="BB48" s="48"/>
      <c r="BC48" s="48"/>
      <c r="BD48" s="48"/>
      <c r="BE48" s="48"/>
      <c r="BF48" s="48" t="s">
        <v>588</v>
      </c>
      <c r="BG48" s="48" t="s">
        <v>588</v>
      </c>
      <c r="BH48" s="121" t="s">
        <v>2480</v>
      </c>
      <c r="BI48" s="121" t="s">
        <v>2480</v>
      </c>
      <c r="BJ48" s="121" t="s">
        <v>2539</v>
      </c>
      <c r="BK48" s="121" t="s">
        <v>2539</v>
      </c>
      <c r="BL48" s="121">
        <v>0</v>
      </c>
      <c r="BM48" s="124">
        <v>0</v>
      </c>
      <c r="BN48" s="121">
        <v>0</v>
      </c>
      <c r="BO48" s="124">
        <v>0</v>
      </c>
      <c r="BP48" s="121">
        <v>0</v>
      </c>
      <c r="BQ48" s="124">
        <v>0</v>
      </c>
      <c r="BR48" s="121">
        <v>20</v>
      </c>
      <c r="BS48" s="124">
        <v>100</v>
      </c>
      <c r="BT48" s="121">
        <v>20</v>
      </c>
      <c r="BU48" s="2"/>
      <c r="BV48" s="3"/>
      <c r="BW48" s="3"/>
      <c r="BX48" s="3"/>
      <c r="BY48" s="3"/>
    </row>
    <row r="49" spans="1:77" ht="41.45" customHeight="1">
      <c r="A49" s="64" t="s">
        <v>273</v>
      </c>
      <c r="C49" s="65"/>
      <c r="D49" s="65" t="s">
        <v>64</v>
      </c>
      <c r="E49" s="66">
        <v>265.35881199215464</v>
      </c>
      <c r="F49" s="68">
        <v>99.40398669614584</v>
      </c>
      <c r="G49" s="100" t="s">
        <v>1829</v>
      </c>
      <c r="H49" s="65"/>
      <c r="I49" s="69" t="s">
        <v>273</v>
      </c>
      <c r="J49" s="70"/>
      <c r="K49" s="70"/>
      <c r="L49" s="69" t="s">
        <v>2053</v>
      </c>
      <c r="M49" s="73">
        <v>199.6313670644655</v>
      </c>
      <c r="N49" s="74">
        <v>6512.4853515625</v>
      </c>
      <c r="O49" s="74">
        <v>8119.68603515625</v>
      </c>
      <c r="P49" s="75"/>
      <c r="Q49" s="76"/>
      <c r="R49" s="76"/>
      <c r="S49" s="86"/>
      <c r="T49" s="48">
        <v>5</v>
      </c>
      <c r="U49" s="48">
        <v>0</v>
      </c>
      <c r="V49" s="49">
        <v>5.974488</v>
      </c>
      <c r="W49" s="49">
        <v>0.004292</v>
      </c>
      <c r="X49" s="49">
        <v>0.009903</v>
      </c>
      <c r="Y49" s="49">
        <v>1.188804</v>
      </c>
      <c r="Z49" s="49">
        <v>0.2</v>
      </c>
      <c r="AA49" s="49">
        <v>0</v>
      </c>
      <c r="AB49" s="71">
        <v>49</v>
      </c>
      <c r="AC49" s="71"/>
      <c r="AD49" s="72"/>
      <c r="AE49" s="78" t="s">
        <v>1334</v>
      </c>
      <c r="AF49" s="78">
        <v>13086</v>
      </c>
      <c r="AG49" s="78">
        <v>37425</v>
      </c>
      <c r="AH49" s="78">
        <v>28204</v>
      </c>
      <c r="AI49" s="78">
        <v>106903</v>
      </c>
      <c r="AJ49" s="78"/>
      <c r="AK49" s="78" t="s">
        <v>1446</v>
      </c>
      <c r="AL49" s="78" t="s">
        <v>1547</v>
      </c>
      <c r="AM49" s="82" t="s">
        <v>1633</v>
      </c>
      <c r="AN49" s="78"/>
      <c r="AO49" s="80">
        <v>40850.98260416667</v>
      </c>
      <c r="AP49" s="82" t="s">
        <v>1735</v>
      </c>
      <c r="AQ49" s="78" t="b">
        <v>0</v>
      </c>
      <c r="AR49" s="78" t="b">
        <v>0</v>
      </c>
      <c r="AS49" s="78" t="b">
        <v>1</v>
      </c>
      <c r="AT49" s="78" t="s">
        <v>1250</v>
      </c>
      <c r="AU49" s="78">
        <v>2744</v>
      </c>
      <c r="AV49" s="82" t="s">
        <v>1807</v>
      </c>
      <c r="AW49" s="78" t="b">
        <v>0</v>
      </c>
      <c r="AX49" s="78" t="s">
        <v>1887</v>
      </c>
      <c r="AY49" s="82" t="s">
        <v>1934</v>
      </c>
      <c r="AZ49" s="78" t="s">
        <v>65</v>
      </c>
      <c r="BA49" s="78" t="str">
        <f>REPLACE(INDEX(GroupVertices[Group],MATCH(Vertices[[#This Row],[Vertex]],GroupVertices[Vertex],0)),1,1,"")</f>
        <v>2</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248</v>
      </c>
      <c r="C50" s="65"/>
      <c r="D50" s="65" t="s">
        <v>64</v>
      </c>
      <c r="E50" s="66">
        <v>164.58279630148502</v>
      </c>
      <c r="F50" s="68">
        <v>99.98510643720492</v>
      </c>
      <c r="G50" s="100" t="s">
        <v>738</v>
      </c>
      <c r="H50" s="65"/>
      <c r="I50" s="69" t="s">
        <v>248</v>
      </c>
      <c r="J50" s="70"/>
      <c r="K50" s="70"/>
      <c r="L50" s="69" t="s">
        <v>2054</v>
      </c>
      <c r="M50" s="73">
        <v>5.963528027508224</v>
      </c>
      <c r="N50" s="74">
        <v>6903.0576171875</v>
      </c>
      <c r="O50" s="74">
        <v>8613.884765625</v>
      </c>
      <c r="P50" s="75"/>
      <c r="Q50" s="76"/>
      <c r="R50" s="76"/>
      <c r="S50" s="86"/>
      <c r="T50" s="48">
        <v>0</v>
      </c>
      <c r="U50" s="48">
        <v>9</v>
      </c>
      <c r="V50" s="49">
        <v>14</v>
      </c>
      <c r="W50" s="49">
        <v>0.00431</v>
      </c>
      <c r="X50" s="49">
        <v>0.01221</v>
      </c>
      <c r="Y50" s="49">
        <v>1.983448</v>
      </c>
      <c r="Z50" s="49">
        <v>0.1111111111111111</v>
      </c>
      <c r="AA50" s="49">
        <v>0</v>
      </c>
      <c r="AB50" s="71">
        <v>50</v>
      </c>
      <c r="AC50" s="71"/>
      <c r="AD50" s="72"/>
      <c r="AE50" s="78" t="s">
        <v>1335</v>
      </c>
      <c r="AF50" s="78">
        <v>850</v>
      </c>
      <c r="AG50" s="78">
        <v>943</v>
      </c>
      <c r="AH50" s="78">
        <v>5327</v>
      </c>
      <c r="AI50" s="78">
        <v>6249</v>
      </c>
      <c r="AJ50" s="78"/>
      <c r="AK50" s="78" t="s">
        <v>1447</v>
      </c>
      <c r="AL50" s="78"/>
      <c r="AM50" s="78"/>
      <c r="AN50" s="78"/>
      <c r="AO50" s="80">
        <v>41769.33390046296</v>
      </c>
      <c r="AP50" s="82" t="s">
        <v>1736</v>
      </c>
      <c r="AQ50" s="78" t="b">
        <v>1</v>
      </c>
      <c r="AR50" s="78" t="b">
        <v>0</v>
      </c>
      <c r="AS50" s="78" t="b">
        <v>0</v>
      </c>
      <c r="AT50" s="78" t="s">
        <v>1250</v>
      </c>
      <c r="AU50" s="78">
        <v>50</v>
      </c>
      <c r="AV50" s="82" t="s">
        <v>1807</v>
      </c>
      <c r="AW50" s="78" t="b">
        <v>0</v>
      </c>
      <c r="AX50" s="78" t="s">
        <v>1887</v>
      </c>
      <c r="AY50" s="82" t="s">
        <v>1935</v>
      </c>
      <c r="AZ50" s="78" t="s">
        <v>66</v>
      </c>
      <c r="BA50" s="78" t="str">
        <f>REPLACE(INDEX(GroupVertices[Group],MATCH(Vertices[[#This Row],[Vertex]],GroupVertices[Vertex],0)),1,1,"")</f>
        <v>2</v>
      </c>
      <c r="BB50" s="48"/>
      <c r="BC50" s="48"/>
      <c r="BD50" s="48"/>
      <c r="BE50" s="48"/>
      <c r="BF50" s="48"/>
      <c r="BG50" s="48"/>
      <c r="BH50" s="121" t="s">
        <v>2481</v>
      </c>
      <c r="BI50" s="121" t="s">
        <v>2481</v>
      </c>
      <c r="BJ50" s="121" t="s">
        <v>2540</v>
      </c>
      <c r="BK50" s="121" t="s">
        <v>2540</v>
      </c>
      <c r="BL50" s="121">
        <v>0</v>
      </c>
      <c r="BM50" s="124">
        <v>0</v>
      </c>
      <c r="BN50" s="121">
        <v>1</v>
      </c>
      <c r="BO50" s="124">
        <v>7.6923076923076925</v>
      </c>
      <c r="BP50" s="121">
        <v>0</v>
      </c>
      <c r="BQ50" s="124">
        <v>0</v>
      </c>
      <c r="BR50" s="121">
        <v>12</v>
      </c>
      <c r="BS50" s="124">
        <v>92.3076923076923</v>
      </c>
      <c r="BT50" s="121">
        <v>13</v>
      </c>
      <c r="BU50" s="2"/>
      <c r="BV50" s="3"/>
      <c r="BW50" s="3"/>
      <c r="BX50" s="3"/>
      <c r="BY50" s="3"/>
    </row>
    <row r="51" spans="1:77" ht="41.45" customHeight="1">
      <c r="A51" s="64" t="s">
        <v>274</v>
      </c>
      <c r="C51" s="65"/>
      <c r="D51" s="65" t="s">
        <v>64</v>
      </c>
      <c r="E51" s="66">
        <v>513.061407875002</v>
      </c>
      <c r="F51" s="68">
        <v>97.97562234384856</v>
      </c>
      <c r="G51" s="100" t="s">
        <v>1830</v>
      </c>
      <c r="H51" s="65"/>
      <c r="I51" s="69" t="s">
        <v>274</v>
      </c>
      <c r="J51" s="70"/>
      <c r="K51" s="70"/>
      <c r="L51" s="69" t="s">
        <v>2055</v>
      </c>
      <c r="M51" s="73">
        <v>675.6575935400698</v>
      </c>
      <c r="N51" s="74">
        <v>6669.58154296875</v>
      </c>
      <c r="O51" s="74">
        <v>6818.04638671875</v>
      </c>
      <c r="P51" s="75"/>
      <c r="Q51" s="76"/>
      <c r="R51" s="76"/>
      <c r="S51" s="86"/>
      <c r="T51" s="48">
        <v>4</v>
      </c>
      <c r="U51" s="48">
        <v>0</v>
      </c>
      <c r="V51" s="49">
        <v>1.788774</v>
      </c>
      <c r="W51" s="49">
        <v>0.004274</v>
      </c>
      <c r="X51" s="49">
        <v>0.009344</v>
      </c>
      <c r="Y51" s="49">
        <v>0.940256</v>
      </c>
      <c r="Z51" s="49">
        <v>0.25</v>
      </c>
      <c r="AA51" s="49">
        <v>0</v>
      </c>
      <c r="AB51" s="71">
        <v>51</v>
      </c>
      <c r="AC51" s="71"/>
      <c r="AD51" s="72"/>
      <c r="AE51" s="78" t="s">
        <v>1336</v>
      </c>
      <c r="AF51" s="78">
        <v>5511</v>
      </c>
      <c r="AG51" s="78">
        <v>127096</v>
      </c>
      <c r="AH51" s="78">
        <v>116930</v>
      </c>
      <c r="AI51" s="78">
        <v>1641</v>
      </c>
      <c r="AJ51" s="78"/>
      <c r="AK51" s="78" t="s">
        <v>1448</v>
      </c>
      <c r="AL51" s="78" t="s">
        <v>1548</v>
      </c>
      <c r="AM51" s="82" t="s">
        <v>1634</v>
      </c>
      <c r="AN51" s="78"/>
      <c r="AO51" s="80">
        <v>39432.81722222222</v>
      </c>
      <c r="AP51" s="82" t="s">
        <v>1737</v>
      </c>
      <c r="AQ51" s="78" t="b">
        <v>0</v>
      </c>
      <c r="AR51" s="78" t="b">
        <v>0</v>
      </c>
      <c r="AS51" s="78" t="b">
        <v>0</v>
      </c>
      <c r="AT51" s="78" t="s">
        <v>1250</v>
      </c>
      <c r="AU51" s="78">
        <v>9174</v>
      </c>
      <c r="AV51" s="82" t="s">
        <v>1807</v>
      </c>
      <c r="AW51" s="78" t="b">
        <v>1</v>
      </c>
      <c r="AX51" s="78" t="s">
        <v>1887</v>
      </c>
      <c r="AY51" s="82" t="s">
        <v>1936</v>
      </c>
      <c r="AZ51" s="78" t="s">
        <v>65</v>
      </c>
      <c r="BA51" s="78" t="str">
        <f>REPLACE(INDEX(GroupVertices[Group],MATCH(Vertices[[#This Row],[Vertex]],GroupVertices[Vertex],0)),1,1,"")</f>
        <v>2</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275</v>
      </c>
      <c r="C52" s="65"/>
      <c r="D52" s="65" t="s">
        <v>64</v>
      </c>
      <c r="E52" s="66">
        <v>465.4467984111549</v>
      </c>
      <c r="F52" s="68">
        <v>98.25018955443558</v>
      </c>
      <c r="G52" s="100" t="s">
        <v>1831</v>
      </c>
      <c r="H52" s="65"/>
      <c r="I52" s="69" t="s">
        <v>275</v>
      </c>
      <c r="J52" s="70"/>
      <c r="K52" s="70"/>
      <c r="L52" s="69" t="s">
        <v>2056</v>
      </c>
      <c r="M52" s="73">
        <v>584.1534944917711</v>
      </c>
      <c r="N52" s="74">
        <v>7034.697265625</v>
      </c>
      <c r="O52" s="74">
        <v>7246.4033203125</v>
      </c>
      <c r="P52" s="75"/>
      <c r="Q52" s="76"/>
      <c r="R52" s="76"/>
      <c r="S52" s="86"/>
      <c r="T52" s="48">
        <v>4</v>
      </c>
      <c r="U52" s="48">
        <v>0</v>
      </c>
      <c r="V52" s="49">
        <v>1.788774</v>
      </c>
      <c r="W52" s="49">
        <v>0.004274</v>
      </c>
      <c r="X52" s="49">
        <v>0.009344</v>
      </c>
      <c r="Y52" s="49">
        <v>0.940256</v>
      </c>
      <c r="Z52" s="49">
        <v>0.25</v>
      </c>
      <c r="AA52" s="49">
        <v>0</v>
      </c>
      <c r="AB52" s="71">
        <v>52</v>
      </c>
      <c r="AC52" s="71"/>
      <c r="AD52" s="72"/>
      <c r="AE52" s="78" t="s">
        <v>1337</v>
      </c>
      <c r="AF52" s="78">
        <v>106945</v>
      </c>
      <c r="AG52" s="78">
        <v>109859</v>
      </c>
      <c r="AH52" s="78">
        <v>43324</v>
      </c>
      <c r="AI52" s="78">
        <v>29588</v>
      </c>
      <c r="AJ52" s="78"/>
      <c r="AK52" s="78" t="s">
        <v>1449</v>
      </c>
      <c r="AL52" s="78" t="s">
        <v>1549</v>
      </c>
      <c r="AM52" s="82" t="s">
        <v>1635</v>
      </c>
      <c r="AN52" s="78"/>
      <c r="AO52" s="80">
        <v>39525.50398148148</v>
      </c>
      <c r="AP52" s="82" t="s">
        <v>1738</v>
      </c>
      <c r="AQ52" s="78" t="b">
        <v>0</v>
      </c>
      <c r="AR52" s="78" t="b">
        <v>0</v>
      </c>
      <c r="AS52" s="78" t="b">
        <v>1</v>
      </c>
      <c r="AT52" s="78" t="s">
        <v>1250</v>
      </c>
      <c r="AU52" s="78">
        <v>7172</v>
      </c>
      <c r="AV52" s="82" t="s">
        <v>1810</v>
      </c>
      <c r="AW52" s="78" t="b">
        <v>0</v>
      </c>
      <c r="AX52" s="78" t="s">
        <v>1887</v>
      </c>
      <c r="AY52" s="82" t="s">
        <v>1937</v>
      </c>
      <c r="AZ52" s="78" t="s">
        <v>65</v>
      </c>
      <c r="BA52" s="78" t="str">
        <f>REPLACE(INDEX(GroupVertices[Group],MATCH(Vertices[[#This Row],[Vertex]],GroupVertices[Vertex],0)),1,1,"")</f>
        <v>2</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276</v>
      </c>
      <c r="C53" s="65"/>
      <c r="D53" s="65" t="s">
        <v>64</v>
      </c>
      <c r="E53" s="66">
        <v>203.95455639246453</v>
      </c>
      <c r="F53" s="68">
        <v>99.75807119600884</v>
      </c>
      <c r="G53" s="100" t="s">
        <v>1832</v>
      </c>
      <c r="H53" s="65"/>
      <c r="I53" s="69" t="s">
        <v>276</v>
      </c>
      <c r="J53" s="70"/>
      <c r="K53" s="70"/>
      <c r="L53" s="69" t="s">
        <v>2057</v>
      </c>
      <c r="M53" s="73">
        <v>81.62680607678601</v>
      </c>
      <c r="N53" s="74">
        <v>7292.8720703125</v>
      </c>
      <c r="O53" s="74">
        <v>7699.92626953125</v>
      </c>
      <c r="P53" s="75"/>
      <c r="Q53" s="76"/>
      <c r="R53" s="76"/>
      <c r="S53" s="86"/>
      <c r="T53" s="48">
        <v>4</v>
      </c>
      <c r="U53" s="48">
        <v>0</v>
      </c>
      <c r="V53" s="49">
        <v>1.788774</v>
      </c>
      <c r="W53" s="49">
        <v>0.004274</v>
      </c>
      <c r="X53" s="49">
        <v>0.009344</v>
      </c>
      <c r="Y53" s="49">
        <v>0.940256</v>
      </c>
      <c r="Z53" s="49">
        <v>0.25</v>
      </c>
      <c r="AA53" s="49">
        <v>0</v>
      </c>
      <c r="AB53" s="71">
        <v>53</v>
      </c>
      <c r="AC53" s="71"/>
      <c r="AD53" s="72"/>
      <c r="AE53" s="78" t="s">
        <v>1338</v>
      </c>
      <c r="AF53" s="78">
        <v>5293</v>
      </c>
      <c r="AG53" s="78">
        <v>15196</v>
      </c>
      <c r="AH53" s="78">
        <v>31581</v>
      </c>
      <c r="AI53" s="78">
        <v>29918</v>
      </c>
      <c r="AJ53" s="78"/>
      <c r="AK53" s="78" t="s">
        <v>1450</v>
      </c>
      <c r="AL53" s="78" t="s">
        <v>1550</v>
      </c>
      <c r="AM53" s="82" t="s">
        <v>1636</v>
      </c>
      <c r="AN53" s="78"/>
      <c r="AO53" s="80">
        <v>41693.93525462963</v>
      </c>
      <c r="AP53" s="82" t="s">
        <v>1739</v>
      </c>
      <c r="AQ53" s="78" t="b">
        <v>1</v>
      </c>
      <c r="AR53" s="78" t="b">
        <v>0</v>
      </c>
      <c r="AS53" s="78" t="b">
        <v>1</v>
      </c>
      <c r="AT53" s="78" t="s">
        <v>1250</v>
      </c>
      <c r="AU53" s="78">
        <v>861</v>
      </c>
      <c r="AV53" s="82" t="s">
        <v>1807</v>
      </c>
      <c r="AW53" s="78" t="b">
        <v>0</v>
      </c>
      <c r="AX53" s="78" t="s">
        <v>1887</v>
      </c>
      <c r="AY53" s="82" t="s">
        <v>1938</v>
      </c>
      <c r="AZ53" s="78" t="s">
        <v>65</v>
      </c>
      <c r="BA53" s="78" t="str">
        <f>REPLACE(INDEX(GroupVertices[Group],MATCH(Vertices[[#This Row],[Vertex]],GroupVertices[Vertex],0)),1,1,"")</f>
        <v>2</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277</v>
      </c>
      <c r="C54" s="65"/>
      <c r="D54" s="65" t="s">
        <v>64</v>
      </c>
      <c r="E54" s="66">
        <v>390.4711222454799</v>
      </c>
      <c r="F54" s="68">
        <v>98.68253295698548</v>
      </c>
      <c r="G54" s="100" t="s">
        <v>1833</v>
      </c>
      <c r="H54" s="65"/>
      <c r="I54" s="69" t="s">
        <v>277</v>
      </c>
      <c r="J54" s="70"/>
      <c r="K54" s="70"/>
      <c r="L54" s="69" t="s">
        <v>2058</v>
      </c>
      <c r="M54" s="73">
        <v>440.0678498686393</v>
      </c>
      <c r="N54" s="74">
        <v>7394.7236328125</v>
      </c>
      <c r="O54" s="74">
        <v>7046.31298828125</v>
      </c>
      <c r="P54" s="75"/>
      <c r="Q54" s="76"/>
      <c r="R54" s="76"/>
      <c r="S54" s="86"/>
      <c r="T54" s="48">
        <v>4</v>
      </c>
      <c r="U54" s="48">
        <v>0</v>
      </c>
      <c r="V54" s="49">
        <v>1.788774</v>
      </c>
      <c r="W54" s="49">
        <v>0.004274</v>
      </c>
      <c r="X54" s="49">
        <v>0.009344</v>
      </c>
      <c r="Y54" s="49">
        <v>0.940256</v>
      </c>
      <c r="Z54" s="49">
        <v>0.25</v>
      </c>
      <c r="AA54" s="49">
        <v>0</v>
      </c>
      <c r="AB54" s="71">
        <v>54</v>
      </c>
      <c r="AC54" s="71"/>
      <c r="AD54" s="72"/>
      <c r="AE54" s="78" t="s">
        <v>1339</v>
      </c>
      <c r="AF54" s="78">
        <v>700</v>
      </c>
      <c r="AG54" s="78">
        <v>82717</v>
      </c>
      <c r="AH54" s="78">
        <v>37337</v>
      </c>
      <c r="AI54" s="78">
        <v>2921</v>
      </c>
      <c r="AJ54" s="78"/>
      <c r="AK54" s="78" t="s">
        <v>1451</v>
      </c>
      <c r="AL54" s="78" t="s">
        <v>1551</v>
      </c>
      <c r="AM54" s="82" t="s">
        <v>1637</v>
      </c>
      <c r="AN54" s="78"/>
      <c r="AO54" s="80">
        <v>39919.67724537037</v>
      </c>
      <c r="AP54" s="82" t="s">
        <v>1740</v>
      </c>
      <c r="AQ54" s="78" t="b">
        <v>0</v>
      </c>
      <c r="AR54" s="78" t="b">
        <v>0</v>
      </c>
      <c r="AS54" s="78" t="b">
        <v>1</v>
      </c>
      <c r="AT54" s="78" t="s">
        <v>1250</v>
      </c>
      <c r="AU54" s="78">
        <v>5369</v>
      </c>
      <c r="AV54" s="82" t="s">
        <v>1814</v>
      </c>
      <c r="AW54" s="78" t="b">
        <v>1</v>
      </c>
      <c r="AX54" s="78" t="s">
        <v>1887</v>
      </c>
      <c r="AY54" s="82" t="s">
        <v>1939</v>
      </c>
      <c r="AZ54" s="78" t="s">
        <v>65</v>
      </c>
      <c r="BA54" s="78" t="str">
        <f>REPLACE(INDEX(GroupVertices[Group],MATCH(Vertices[[#This Row],[Vertex]],GroupVertices[Vertex],0)),1,1,"")</f>
        <v>2</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278</v>
      </c>
      <c r="C55" s="65"/>
      <c r="D55" s="65" t="s">
        <v>64</v>
      </c>
      <c r="E55" s="66">
        <v>196.3884825210555</v>
      </c>
      <c r="F55" s="68">
        <v>99.80170057407915</v>
      </c>
      <c r="G55" s="100" t="s">
        <v>1834</v>
      </c>
      <c r="H55" s="65"/>
      <c r="I55" s="69" t="s">
        <v>278</v>
      </c>
      <c r="J55" s="70"/>
      <c r="K55" s="70"/>
      <c r="L55" s="69" t="s">
        <v>2059</v>
      </c>
      <c r="M55" s="73">
        <v>67.08658867855603</v>
      </c>
      <c r="N55" s="74">
        <v>6446.265625</v>
      </c>
      <c r="O55" s="74">
        <v>7239.03955078125</v>
      </c>
      <c r="P55" s="75"/>
      <c r="Q55" s="76"/>
      <c r="R55" s="76"/>
      <c r="S55" s="86"/>
      <c r="T55" s="48">
        <v>4</v>
      </c>
      <c r="U55" s="48">
        <v>0</v>
      </c>
      <c r="V55" s="49">
        <v>1.788774</v>
      </c>
      <c r="W55" s="49">
        <v>0.004274</v>
      </c>
      <c r="X55" s="49">
        <v>0.009344</v>
      </c>
      <c r="Y55" s="49">
        <v>0.940256</v>
      </c>
      <c r="Z55" s="49">
        <v>0.25</v>
      </c>
      <c r="AA55" s="49">
        <v>0</v>
      </c>
      <c r="AB55" s="71">
        <v>55</v>
      </c>
      <c r="AC55" s="71"/>
      <c r="AD55" s="72"/>
      <c r="AE55" s="78" t="s">
        <v>1340</v>
      </c>
      <c r="AF55" s="78">
        <v>1529</v>
      </c>
      <c r="AG55" s="78">
        <v>12457</v>
      </c>
      <c r="AH55" s="78">
        <v>60473</v>
      </c>
      <c r="AI55" s="78">
        <v>50126</v>
      </c>
      <c r="AJ55" s="78"/>
      <c r="AK55" s="78" t="s">
        <v>1452</v>
      </c>
      <c r="AL55" s="78" t="s">
        <v>1519</v>
      </c>
      <c r="AM55" s="82" t="s">
        <v>1638</v>
      </c>
      <c r="AN55" s="78"/>
      <c r="AO55" s="80">
        <v>40446.34722222222</v>
      </c>
      <c r="AP55" s="82" t="s">
        <v>1741</v>
      </c>
      <c r="AQ55" s="78" t="b">
        <v>0</v>
      </c>
      <c r="AR55" s="78" t="b">
        <v>0</v>
      </c>
      <c r="AS55" s="78" t="b">
        <v>1</v>
      </c>
      <c r="AT55" s="78" t="s">
        <v>1250</v>
      </c>
      <c r="AU55" s="78">
        <v>1524</v>
      </c>
      <c r="AV55" s="82" t="s">
        <v>1815</v>
      </c>
      <c r="AW55" s="78" t="b">
        <v>0</v>
      </c>
      <c r="AX55" s="78" t="s">
        <v>1887</v>
      </c>
      <c r="AY55" s="82" t="s">
        <v>1940</v>
      </c>
      <c r="AZ55" s="78" t="s">
        <v>65</v>
      </c>
      <c r="BA55" s="78" t="str">
        <f>REPLACE(INDEX(GroupVertices[Group],MATCH(Vertices[[#This Row],[Vertex]],GroupVertices[Vertex],0)),1,1,"")</f>
        <v>2</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279</v>
      </c>
      <c r="C56" s="65"/>
      <c r="D56" s="65" t="s">
        <v>64</v>
      </c>
      <c r="E56" s="66">
        <v>329.89280899246785</v>
      </c>
      <c r="F56" s="68">
        <v>99.0318547025429</v>
      </c>
      <c r="G56" s="100" t="s">
        <v>1835</v>
      </c>
      <c r="H56" s="65"/>
      <c r="I56" s="69" t="s">
        <v>279</v>
      </c>
      <c r="J56" s="70"/>
      <c r="K56" s="70"/>
      <c r="L56" s="69" t="s">
        <v>2060</v>
      </c>
      <c r="M56" s="73">
        <v>323.6505561325373</v>
      </c>
      <c r="N56" s="74">
        <v>7189.79736328125</v>
      </c>
      <c r="O56" s="74">
        <v>6616.8544921875</v>
      </c>
      <c r="P56" s="75"/>
      <c r="Q56" s="76"/>
      <c r="R56" s="76"/>
      <c r="S56" s="86"/>
      <c r="T56" s="48">
        <v>4</v>
      </c>
      <c r="U56" s="48">
        <v>0</v>
      </c>
      <c r="V56" s="49">
        <v>1.788774</v>
      </c>
      <c r="W56" s="49">
        <v>0.004274</v>
      </c>
      <c r="X56" s="49">
        <v>0.009344</v>
      </c>
      <c r="Y56" s="49">
        <v>0.940256</v>
      </c>
      <c r="Z56" s="49">
        <v>0.25</v>
      </c>
      <c r="AA56" s="49">
        <v>0</v>
      </c>
      <c r="AB56" s="71">
        <v>56</v>
      </c>
      <c r="AC56" s="71"/>
      <c r="AD56" s="72"/>
      <c r="AE56" s="78" t="s">
        <v>1341</v>
      </c>
      <c r="AF56" s="78">
        <v>46028</v>
      </c>
      <c r="AG56" s="78">
        <v>60787</v>
      </c>
      <c r="AH56" s="78">
        <v>10947</v>
      </c>
      <c r="AI56" s="78">
        <v>12313</v>
      </c>
      <c r="AJ56" s="78"/>
      <c r="AK56" s="78" t="s">
        <v>1453</v>
      </c>
      <c r="AL56" s="78" t="s">
        <v>1521</v>
      </c>
      <c r="AM56" s="82" t="s">
        <v>1639</v>
      </c>
      <c r="AN56" s="78"/>
      <c r="AO56" s="80">
        <v>40686.673414351855</v>
      </c>
      <c r="AP56" s="82" t="s">
        <v>1742</v>
      </c>
      <c r="AQ56" s="78" t="b">
        <v>0</v>
      </c>
      <c r="AR56" s="78" t="b">
        <v>0</v>
      </c>
      <c r="AS56" s="78" t="b">
        <v>1</v>
      </c>
      <c r="AT56" s="78" t="s">
        <v>1250</v>
      </c>
      <c r="AU56" s="78">
        <v>2233</v>
      </c>
      <c r="AV56" s="82" t="s">
        <v>1807</v>
      </c>
      <c r="AW56" s="78" t="b">
        <v>0</v>
      </c>
      <c r="AX56" s="78" t="s">
        <v>1887</v>
      </c>
      <c r="AY56" s="82" t="s">
        <v>1941</v>
      </c>
      <c r="AZ56" s="78" t="s">
        <v>65</v>
      </c>
      <c r="BA56" s="78" t="str">
        <f>REPLACE(INDEX(GroupVertices[Group],MATCH(Vertices[[#This Row],[Vertex]],GroupVertices[Vertex],0)),1,1,"")</f>
        <v>2</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280</v>
      </c>
      <c r="C57" s="65"/>
      <c r="D57" s="65" t="s">
        <v>64</v>
      </c>
      <c r="E57" s="66">
        <v>214.05370428361874</v>
      </c>
      <c r="F57" s="68">
        <v>99.69983497613845</v>
      </c>
      <c r="G57" s="100" t="s">
        <v>1836</v>
      </c>
      <c r="H57" s="65"/>
      <c r="I57" s="69" t="s">
        <v>280</v>
      </c>
      <c r="J57" s="70"/>
      <c r="K57" s="70"/>
      <c r="L57" s="69" t="s">
        <v>2061</v>
      </c>
      <c r="M57" s="73">
        <v>101.03499695226202</v>
      </c>
      <c r="N57" s="74">
        <v>6776.6484375</v>
      </c>
      <c r="O57" s="74">
        <v>7630.14404296875</v>
      </c>
      <c r="P57" s="75"/>
      <c r="Q57" s="76"/>
      <c r="R57" s="76"/>
      <c r="S57" s="86"/>
      <c r="T57" s="48">
        <v>4</v>
      </c>
      <c r="U57" s="48">
        <v>0</v>
      </c>
      <c r="V57" s="49">
        <v>1.788774</v>
      </c>
      <c r="W57" s="49">
        <v>0.004274</v>
      </c>
      <c r="X57" s="49">
        <v>0.009344</v>
      </c>
      <c r="Y57" s="49">
        <v>0.940256</v>
      </c>
      <c r="Z57" s="49">
        <v>0.25</v>
      </c>
      <c r="AA57" s="49">
        <v>0</v>
      </c>
      <c r="AB57" s="71">
        <v>57</v>
      </c>
      <c r="AC57" s="71"/>
      <c r="AD57" s="72"/>
      <c r="AE57" s="78" t="s">
        <v>1342</v>
      </c>
      <c r="AF57" s="78">
        <v>10307</v>
      </c>
      <c r="AG57" s="78">
        <v>18852</v>
      </c>
      <c r="AH57" s="78">
        <v>14127</v>
      </c>
      <c r="AI57" s="78">
        <v>7066</v>
      </c>
      <c r="AJ57" s="78"/>
      <c r="AK57" s="78" t="s">
        <v>1454</v>
      </c>
      <c r="AL57" s="78" t="s">
        <v>1552</v>
      </c>
      <c r="AM57" s="82" t="s">
        <v>1640</v>
      </c>
      <c r="AN57" s="78"/>
      <c r="AO57" s="80">
        <v>40392.54392361111</v>
      </c>
      <c r="AP57" s="82" t="s">
        <v>1743</v>
      </c>
      <c r="AQ57" s="78" t="b">
        <v>0</v>
      </c>
      <c r="AR57" s="78" t="b">
        <v>0</v>
      </c>
      <c r="AS57" s="78" t="b">
        <v>1</v>
      </c>
      <c r="AT57" s="78" t="s">
        <v>1250</v>
      </c>
      <c r="AU57" s="78">
        <v>1314</v>
      </c>
      <c r="AV57" s="82" t="s">
        <v>1807</v>
      </c>
      <c r="AW57" s="78" t="b">
        <v>0</v>
      </c>
      <c r="AX57" s="78" t="s">
        <v>1887</v>
      </c>
      <c r="AY57" s="82" t="s">
        <v>1942</v>
      </c>
      <c r="AZ57" s="78" t="s">
        <v>65</v>
      </c>
      <c r="BA57" s="78" t="str">
        <f>REPLACE(INDEX(GroupVertices[Group],MATCH(Vertices[[#This Row],[Vertex]],GroupVertices[Vertex],0)),1,1,"")</f>
        <v>2</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249</v>
      </c>
      <c r="C58" s="65"/>
      <c r="D58" s="65" t="s">
        <v>64</v>
      </c>
      <c r="E58" s="66">
        <v>169.29812601981112</v>
      </c>
      <c r="F58" s="68">
        <v>99.95791572951379</v>
      </c>
      <c r="G58" s="100" t="s">
        <v>739</v>
      </c>
      <c r="H58" s="65"/>
      <c r="I58" s="69" t="s">
        <v>249</v>
      </c>
      <c r="J58" s="70"/>
      <c r="K58" s="70"/>
      <c r="L58" s="69" t="s">
        <v>2062</v>
      </c>
      <c r="M58" s="73">
        <v>15.025284544039282</v>
      </c>
      <c r="N58" s="74">
        <v>6798.080078125</v>
      </c>
      <c r="O58" s="74">
        <v>5969.86181640625</v>
      </c>
      <c r="P58" s="75"/>
      <c r="Q58" s="76"/>
      <c r="R58" s="76"/>
      <c r="S58" s="86"/>
      <c r="T58" s="48">
        <v>0</v>
      </c>
      <c r="U58" s="48">
        <v>14</v>
      </c>
      <c r="V58" s="49">
        <v>209.32465</v>
      </c>
      <c r="W58" s="49">
        <v>0.004464</v>
      </c>
      <c r="X58" s="49">
        <v>0.014846</v>
      </c>
      <c r="Y58" s="49">
        <v>3.002159</v>
      </c>
      <c r="Z58" s="49">
        <v>0.07142857142857142</v>
      </c>
      <c r="AA58" s="49">
        <v>0</v>
      </c>
      <c r="AB58" s="71">
        <v>58</v>
      </c>
      <c r="AC58" s="71"/>
      <c r="AD58" s="72"/>
      <c r="AE58" s="78" t="s">
        <v>1343</v>
      </c>
      <c r="AF58" s="78">
        <v>2940</v>
      </c>
      <c r="AG58" s="78">
        <v>2650</v>
      </c>
      <c r="AH58" s="78">
        <v>5121</v>
      </c>
      <c r="AI58" s="78">
        <v>9688</v>
      </c>
      <c r="AJ58" s="78"/>
      <c r="AK58" s="78" t="s">
        <v>1455</v>
      </c>
      <c r="AL58" s="78" t="s">
        <v>1553</v>
      </c>
      <c r="AM58" s="82" t="s">
        <v>1641</v>
      </c>
      <c r="AN58" s="78"/>
      <c r="AO58" s="80">
        <v>43047.74967592592</v>
      </c>
      <c r="AP58" s="82" t="s">
        <v>1744</v>
      </c>
      <c r="AQ58" s="78" t="b">
        <v>0</v>
      </c>
      <c r="AR58" s="78" t="b">
        <v>0</v>
      </c>
      <c r="AS58" s="78" t="b">
        <v>1</v>
      </c>
      <c r="AT58" s="78" t="s">
        <v>1250</v>
      </c>
      <c r="AU58" s="78">
        <v>43</v>
      </c>
      <c r="AV58" s="82" t="s">
        <v>1807</v>
      </c>
      <c r="AW58" s="78" t="b">
        <v>0</v>
      </c>
      <c r="AX58" s="78" t="s">
        <v>1887</v>
      </c>
      <c r="AY58" s="82" t="s">
        <v>1943</v>
      </c>
      <c r="AZ58" s="78" t="s">
        <v>66</v>
      </c>
      <c r="BA58" s="78" t="str">
        <f>REPLACE(INDEX(GroupVertices[Group],MATCH(Vertices[[#This Row],[Vertex]],GroupVertices[Vertex],0)),1,1,"")</f>
        <v>2</v>
      </c>
      <c r="BB58" s="48"/>
      <c r="BC58" s="48"/>
      <c r="BD58" s="48"/>
      <c r="BE58" s="48"/>
      <c r="BF58" s="48" t="s">
        <v>2434</v>
      </c>
      <c r="BG58" s="48" t="s">
        <v>2434</v>
      </c>
      <c r="BH58" s="121" t="s">
        <v>2482</v>
      </c>
      <c r="BI58" s="121" t="s">
        <v>2506</v>
      </c>
      <c r="BJ58" s="121" t="s">
        <v>2538</v>
      </c>
      <c r="BK58" s="121" t="s">
        <v>2538</v>
      </c>
      <c r="BL58" s="121">
        <v>1</v>
      </c>
      <c r="BM58" s="124">
        <v>1.4285714285714286</v>
      </c>
      <c r="BN58" s="121">
        <v>1</v>
      </c>
      <c r="BO58" s="124">
        <v>1.4285714285714286</v>
      </c>
      <c r="BP58" s="121">
        <v>0</v>
      </c>
      <c r="BQ58" s="124">
        <v>0</v>
      </c>
      <c r="BR58" s="121">
        <v>68</v>
      </c>
      <c r="BS58" s="124">
        <v>97.14285714285714</v>
      </c>
      <c r="BT58" s="121">
        <v>70</v>
      </c>
      <c r="BU58" s="2"/>
      <c r="BV58" s="3"/>
      <c r="BW58" s="3"/>
      <c r="BX58" s="3"/>
      <c r="BY58" s="3"/>
    </row>
    <row r="59" spans="1:77" ht="41.45" customHeight="1">
      <c r="A59" s="64" t="s">
        <v>281</v>
      </c>
      <c r="C59" s="65"/>
      <c r="D59" s="65" t="s">
        <v>64</v>
      </c>
      <c r="E59" s="66">
        <v>208.4737593328169</v>
      </c>
      <c r="F59" s="68">
        <v>99.73201144335349</v>
      </c>
      <c r="G59" s="100" t="s">
        <v>1837</v>
      </c>
      <c r="H59" s="65"/>
      <c r="I59" s="69" t="s">
        <v>281</v>
      </c>
      <c r="J59" s="70"/>
      <c r="K59" s="70"/>
      <c r="L59" s="69" t="s">
        <v>2063</v>
      </c>
      <c r="M59" s="73">
        <v>90.31165297839398</v>
      </c>
      <c r="N59" s="74">
        <v>6251.99853515625</v>
      </c>
      <c r="O59" s="74">
        <v>5650.634765625</v>
      </c>
      <c r="P59" s="75"/>
      <c r="Q59" s="76"/>
      <c r="R59" s="76"/>
      <c r="S59" s="86"/>
      <c r="T59" s="48">
        <v>3</v>
      </c>
      <c r="U59" s="48">
        <v>0</v>
      </c>
      <c r="V59" s="49">
        <v>1</v>
      </c>
      <c r="W59" s="49">
        <v>0.002985</v>
      </c>
      <c r="X59" s="49">
        <v>0.002431</v>
      </c>
      <c r="Y59" s="49">
        <v>0.752919</v>
      </c>
      <c r="Z59" s="49">
        <v>0.3333333333333333</v>
      </c>
      <c r="AA59" s="49">
        <v>0</v>
      </c>
      <c r="AB59" s="71">
        <v>59</v>
      </c>
      <c r="AC59" s="71"/>
      <c r="AD59" s="72"/>
      <c r="AE59" s="78" t="s">
        <v>1344</v>
      </c>
      <c r="AF59" s="78">
        <v>314</v>
      </c>
      <c r="AG59" s="78">
        <v>16832</v>
      </c>
      <c r="AH59" s="78">
        <v>3961</v>
      </c>
      <c r="AI59" s="78">
        <v>85</v>
      </c>
      <c r="AJ59" s="78"/>
      <c r="AK59" s="78"/>
      <c r="AL59" s="78" t="s">
        <v>1554</v>
      </c>
      <c r="AM59" s="78"/>
      <c r="AN59" s="78"/>
      <c r="AO59" s="80">
        <v>38812.068402777775</v>
      </c>
      <c r="AP59" s="82" t="s">
        <v>1745</v>
      </c>
      <c r="AQ59" s="78" t="b">
        <v>0</v>
      </c>
      <c r="AR59" s="78" t="b">
        <v>0</v>
      </c>
      <c r="AS59" s="78" t="b">
        <v>1</v>
      </c>
      <c r="AT59" s="78" t="s">
        <v>1251</v>
      </c>
      <c r="AU59" s="78">
        <v>233</v>
      </c>
      <c r="AV59" s="82" t="s">
        <v>1807</v>
      </c>
      <c r="AW59" s="78" t="b">
        <v>0</v>
      </c>
      <c r="AX59" s="78" t="s">
        <v>1887</v>
      </c>
      <c r="AY59" s="82" t="s">
        <v>1944</v>
      </c>
      <c r="AZ59" s="78" t="s">
        <v>65</v>
      </c>
      <c r="BA59" s="78" t="str">
        <f>REPLACE(INDEX(GroupVertices[Group],MATCH(Vertices[[#This Row],[Vertex]],GroupVertices[Vertex],0)),1,1,"")</f>
        <v>2</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252</v>
      </c>
      <c r="C60" s="65"/>
      <c r="D60" s="65" t="s">
        <v>64</v>
      </c>
      <c r="E60" s="66">
        <v>167.85341750037085</v>
      </c>
      <c r="F60" s="68">
        <v>99.96624656731254</v>
      </c>
      <c r="G60" s="100" t="s">
        <v>742</v>
      </c>
      <c r="H60" s="65"/>
      <c r="I60" s="69" t="s">
        <v>252</v>
      </c>
      <c r="J60" s="70"/>
      <c r="K60" s="70"/>
      <c r="L60" s="69" t="s">
        <v>2064</v>
      </c>
      <c r="M60" s="73">
        <v>12.248894000310083</v>
      </c>
      <c r="N60" s="74">
        <v>7086.2578125</v>
      </c>
      <c r="O60" s="74">
        <v>8530.291015625</v>
      </c>
      <c r="P60" s="75"/>
      <c r="Q60" s="76"/>
      <c r="R60" s="76"/>
      <c r="S60" s="86"/>
      <c r="T60" s="48">
        <v>0</v>
      </c>
      <c r="U60" s="48">
        <v>10</v>
      </c>
      <c r="V60" s="49">
        <v>65.961233</v>
      </c>
      <c r="W60" s="49">
        <v>0.004348</v>
      </c>
      <c r="X60" s="49">
        <v>0.012506</v>
      </c>
      <c r="Y60" s="49">
        <v>2.211005</v>
      </c>
      <c r="Z60" s="49">
        <v>0.08888888888888889</v>
      </c>
      <c r="AA60" s="49">
        <v>0</v>
      </c>
      <c r="AB60" s="71">
        <v>60</v>
      </c>
      <c r="AC60" s="71"/>
      <c r="AD60" s="72"/>
      <c r="AE60" s="78" t="s">
        <v>1345</v>
      </c>
      <c r="AF60" s="78">
        <v>865</v>
      </c>
      <c r="AG60" s="78">
        <v>2127</v>
      </c>
      <c r="AH60" s="78">
        <v>11041</v>
      </c>
      <c r="AI60" s="78">
        <v>6807</v>
      </c>
      <c r="AJ60" s="78"/>
      <c r="AK60" s="78" t="s">
        <v>1456</v>
      </c>
      <c r="AL60" s="78" t="s">
        <v>1517</v>
      </c>
      <c r="AM60" s="82" t="s">
        <v>1642</v>
      </c>
      <c r="AN60" s="78"/>
      <c r="AO60" s="80">
        <v>40872.67403935185</v>
      </c>
      <c r="AP60" s="82" t="s">
        <v>1746</v>
      </c>
      <c r="AQ60" s="78" t="b">
        <v>0</v>
      </c>
      <c r="AR60" s="78" t="b">
        <v>0</v>
      </c>
      <c r="AS60" s="78" t="b">
        <v>0</v>
      </c>
      <c r="AT60" s="78" t="s">
        <v>1250</v>
      </c>
      <c r="AU60" s="78">
        <v>96</v>
      </c>
      <c r="AV60" s="82" t="s">
        <v>1812</v>
      </c>
      <c r="AW60" s="78" t="b">
        <v>0</v>
      </c>
      <c r="AX60" s="78" t="s">
        <v>1887</v>
      </c>
      <c r="AY60" s="82" t="s">
        <v>1945</v>
      </c>
      <c r="AZ60" s="78" t="s">
        <v>66</v>
      </c>
      <c r="BA60" s="78" t="str">
        <f>REPLACE(INDEX(GroupVertices[Group],MATCH(Vertices[[#This Row],[Vertex]],GroupVertices[Vertex],0)),1,1,"")</f>
        <v>2</v>
      </c>
      <c r="BB60" s="48"/>
      <c r="BC60" s="48"/>
      <c r="BD60" s="48"/>
      <c r="BE60" s="48"/>
      <c r="BF60" s="48" t="s">
        <v>2243</v>
      </c>
      <c r="BG60" s="48" t="s">
        <v>2446</v>
      </c>
      <c r="BH60" s="121" t="s">
        <v>2483</v>
      </c>
      <c r="BI60" s="121" t="s">
        <v>2507</v>
      </c>
      <c r="BJ60" s="121" t="s">
        <v>2541</v>
      </c>
      <c r="BK60" s="121" t="s">
        <v>2554</v>
      </c>
      <c r="BL60" s="121">
        <v>0</v>
      </c>
      <c r="BM60" s="124">
        <v>0</v>
      </c>
      <c r="BN60" s="121">
        <v>1</v>
      </c>
      <c r="BO60" s="124">
        <v>1.7543859649122806</v>
      </c>
      <c r="BP60" s="121">
        <v>0</v>
      </c>
      <c r="BQ60" s="124">
        <v>0</v>
      </c>
      <c r="BR60" s="121">
        <v>56</v>
      </c>
      <c r="BS60" s="124">
        <v>98.24561403508773</v>
      </c>
      <c r="BT60" s="121">
        <v>57</v>
      </c>
      <c r="BU60" s="2"/>
      <c r="BV60" s="3"/>
      <c r="BW60" s="3"/>
      <c r="BX60" s="3"/>
      <c r="BY60" s="3"/>
    </row>
    <row r="61" spans="1:77" ht="41.45" customHeight="1">
      <c r="A61" s="64" t="s">
        <v>282</v>
      </c>
      <c r="C61" s="65"/>
      <c r="D61" s="65" t="s">
        <v>64</v>
      </c>
      <c r="E61" s="66">
        <v>212.91561650157402</v>
      </c>
      <c r="F61" s="68">
        <v>99.70639770113478</v>
      </c>
      <c r="G61" s="100" t="s">
        <v>1838</v>
      </c>
      <c r="H61" s="65"/>
      <c r="I61" s="69" t="s">
        <v>282</v>
      </c>
      <c r="J61" s="70"/>
      <c r="K61" s="70"/>
      <c r="L61" s="69" t="s">
        <v>2065</v>
      </c>
      <c r="M61" s="73">
        <v>98.847859468483</v>
      </c>
      <c r="N61" s="74">
        <v>6919.37890625</v>
      </c>
      <c r="O61" s="74">
        <v>1912.487548828125</v>
      </c>
      <c r="P61" s="75"/>
      <c r="Q61" s="76"/>
      <c r="R61" s="76"/>
      <c r="S61" s="86"/>
      <c r="T61" s="48">
        <v>6</v>
      </c>
      <c r="U61" s="48">
        <v>0</v>
      </c>
      <c r="V61" s="49">
        <v>18.333333</v>
      </c>
      <c r="W61" s="49">
        <v>0.003021</v>
      </c>
      <c r="X61" s="49">
        <v>0.003698</v>
      </c>
      <c r="Y61" s="49">
        <v>1.606283</v>
      </c>
      <c r="Z61" s="49">
        <v>0</v>
      </c>
      <c r="AA61" s="49">
        <v>0</v>
      </c>
      <c r="AB61" s="71">
        <v>61</v>
      </c>
      <c r="AC61" s="71"/>
      <c r="AD61" s="72"/>
      <c r="AE61" s="78" t="s">
        <v>1346</v>
      </c>
      <c r="AF61" s="78">
        <v>264</v>
      </c>
      <c r="AG61" s="78">
        <v>18440</v>
      </c>
      <c r="AH61" s="78">
        <v>62</v>
      </c>
      <c r="AI61" s="78">
        <v>741</v>
      </c>
      <c r="AJ61" s="78"/>
      <c r="AK61" s="78" t="s">
        <v>1457</v>
      </c>
      <c r="AL61" s="78" t="s">
        <v>1555</v>
      </c>
      <c r="AM61" s="82" t="s">
        <v>1643</v>
      </c>
      <c r="AN61" s="78"/>
      <c r="AO61" s="80">
        <v>42210.03344907407</v>
      </c>
      <c r="AP61" s="82" t="s">
        <v>1747</v>
      </c>
      <c r="AQ61" s="78" t="b">
        <v>0</v>
      </c>
      <c r="AR61" s="78" t="b">
        <v>0</v>
      </c>
      <c r="AS61" s="78" t="b">
        <v>0</v>
      </c>
      <c r="AT61" s="78" t="s">
        <v>1251</v>
      </c>
      <c r="AU61" s="78">
        <v>173</v>
      </c>
      <c r="AV61" s="82" t="s">
        <v>1807</v>
      </c>
      <c r="AW61" s="78" t="b">
        <v>0</v>
      </c>
      <c r="AX61" s="78" t="s">
        <v>1887</v>
      </c>
      <c r="AY61" s="82" t="s">
        <v>1946</v>
      </c>
      <c r="AZ61" s="78" t="s">
        <v>65</v>
      </c>
      <c r="BA61" s="78" t="str">
        <f>REPLACE(INDEX(GroupVertices[Group],MATCH(Vertices[[#This Row],[Vertex]],GroupVertices[Vertex],0)),1,1,"")</f>
        <v>4</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253</v>
      </c>
      <c r="C62" s="65"/>
      <c r="D62" s="65" t="s">
        <v>64</v>
      </c>
      <c r="E62" s="66">
        <v>163.2568687884232</v>
      </c>
      <c r="F62" s="68">
        <v>99.99275233040453</v>
      </c>
      <c r="G62" s="100" t="s">
        <v>743</v>
      </c>
      <c r="H62" s="65"/>
      <c r="I62" s="69" t="s">
        <v>253</v>
      </c>
      <c r="J62" s="70"/>
      <c r="K62" s="70"/>
      <c r="L62" s="69" t="s">
        <v>2066</v>
      </c>
      <c r="M62" s="73">
        <v>3.4154066871831468</v>
      </c>
      <c r="N62" s="74">
        <v>6748.98681640625</v>
      </c>
      <c r="O62" s="74">
        <v>2540.92236328125</v>
      </c>
      <c r="P62" s="75"/>
      <c r="Q62" s="76"/>
      <c r="R62" s="76"/>
      <c r="S62" s="86"/>
      <c r="T62" s="48">
        <v>0</v>
      </c>
      <c r="U62" s="48">
        <v>2</v>
      </c>
      <c r="V62" s="49">
        <v>32.27442</v>
      </c>
      <c r="W62" s="49">
        <v>0.004202</v>
      </c>
      <c r="X62" s="49">
        <v>0.00647</v>
      </c>
      <c r="Y62" s="49">
        <v>0.610278</v>
      </c>
      <c r="Z62" s="49">
        <v>0</v>
      </c>
      <c r="AA62" s="49">
        <v>0</v>
      </c>
      <c r="AB62" s="71">
        <v>62</v>
      </c>
      <c r="AC62" s="71"/>
      <c r="AD62" s="72"/>
      <c r="AE62" s="78" t="s">
        <v>1347</v>
      </c>
      <c r="AF62" s="78">
        <v>436</v>
      </c>
      <c r="AG62" s="78">
        <v>463</v>
      </c>
      <c r="AH62" s="78">
        <v>5317</v>
      </c>
      <c r="AI62" s="78">
        <v>2731</v>
      </c>
      <c r="AJ62" s="78"/>
      <c r="AK62" s="78" t="s">
        <v>1458</v>
      </c>
      <c r="AL62" s="78" t="s">
        <v>1556</v>
      </c>
      <c r="AM62" s="82" t="s">
        <v>1644</v>
      </c>
      <c r="AN62" s="78"/>
      <c r="AO62" s="80">
        <v>40626.66144675926</v>
      </c>
      <c r="AP62" s="82" t="s">
        <v>1748</v>
      </c>
      <c r="AQ62" s="78" t="b">
        <v>0</v>
      </c>
      <c r="AR62" s="78" t="b">
        <v>0</v>
      </c>
      <c r="AS62" s="78" t="b">
        <v>1</v>
      </c>
      <c r="AT62" s="78" t="s">
        <v>1250</v>
      </c>
      <c r="AU62" s="78">
        <v>33</v>
      </c>
      <c r="AV62" s="82" t="s">
        <v>1810</v>
      </c>
      <c r="AW62" s="78" t="b">
        <v>0</v>
      </c>
      <c r="AX62" s="78" t="s">
        <v>1887</v>
      </c>
      <c r="AY62" s="82" t="s">
        <v>1947</v>
      </c>
      <c r="AZ62" s="78" t="s">
        <v>66</v>
      </c>
      <c r="BA62" s="78" t="str">
        <f>REPLACE(INDEX(GroupVertices[Group],MATCH(Vertices[[#This Row],[Vertex]],GroupVertices[Vertex],0)),1,1,"")</f>
        <v>4</v>
      </c>
      <c r="BB62" s="48"/>
      <c r="BC62" s="48"/>
      <c r="BD62" s="48"/>
      <c r="BE62" s="48"/>
      <c r="BF62" s="48" t="s">
        <v>590</v>
      </c>
      <c r="BG62" s="48" t="s">
        <v>590</v>
      </c>
      <c r="BH62" s="121" t="s">
        <v>2484</v>
      </c>
      <c r="BI62" s="121" t="s">
        <v>2484</v>
      </c>
      <c r="BJ62" s="121" t="s">
        <v>2541</v>
      </c>
      <c r="BK62" s="121" t="s">
        <v>2541</v>
      </c>
      <c r="BL62" s="121">
        <v>0</v>
      </c>
      <c r="BM62" s="124">
        <v>0</v>
      </c>
      <c r="BN62" s="121">
        <v>0</v>
      </c>
      <c r="BO62" s="124">
        <v>0</v>
      </c>
      <c r="BP62" s="121">
        <v>0</v>
      </c>
      <c r="BQ62" s="124">
        <v>0</v>
      </c>
      <c r="BR62" s="121">
        <v>24</v>
      </c>
      <c r="BS62" s="124">
        <v>100</v>
      </c>
      <c r="BT62" s="121">
        <v>24</v>
      </c>
      <c r="BU62" s="2"/>
      <c r="BV62" s="3"/>
      <c r="BW62" s="3"/>
      <c r="BX62" s="3"/>
      <c r="BY62" s="3"/>
    </row>
    <row r="63" spans="1:77" ht="41.45" customHeight="1">
      <c r="A63" s="64" t="s">
        <v>254</v>
      </c>
      <c r="C63" s="65"/>
      <c r="D63" s="65" t="s">
        <v>64</v>
      </c>
      <c r="E63" s="66">
        <v>164.066237041188</v>
      </c>
      <c r="F63" s="68">
        <v>99.98808514976393</v>
      </c>
      <c r="G63" s="100" t="s">
        <v>744</v>
      </c>
      <c r="H63" s="65"/>
      <c r="I63" s="69" t="s">
        <v>254</v>
      </c>
      <c r="J63" s="70"/>
      <c r="K63" s="70"/>
      <c r="L63" s="69" t="s">
        <v>2067</v>
      </c>
      <c r="M63" s="73">
        <v>4.970822422006579</v>
      </c>
      <c r="N63" s="74">
        <v>6514.67626953125</v>
      </c>
      <c r="O63" s="74">
        <v>1314.01220703125</v>
      </c>
      <c r="P63" s="75"/>
      <c r="Q63" s="76"/>
      <c r="R63" s="76"/>
      <c r="S63" s="86"/>
      <c r="T63" s="48">
        <v>0</v>
      </c>
      <c r="U63" s="48">
        <v>5</v>
      </c>
      <c r="V63" s="49">
        <v>154.27442</v>
      </c>
      <c r="W63" s="49">
        <v>0.004274</v>
      </c>
      <c r="X63" s="49">
        <v>0.007753</v>
      </c>
      <c r="Y63" s="49">
        <v>1.358092</v>
      </c>
      <c r="Z63" s="49">
        <v>0.1</v>
      </c>
      <c r="AA63" s="49">
        <v>0</v>
      </c>
      <c r="AB63" s="71">
        <v>63</v>
      </c>
      <c r="AC63" s="71"/>
      <c r="AD63" s="72"/>
      <c r="AE63" s="78" t="s">
        <v>1348</v>
      </c>
      <c r="AF63" s="78">
        <v>1944</v>
      </c>
      <c r="AG63" s="78">
        <v>756</v>
      </c>
      <c r="AH63" s="78">
        <v>8759</v>
      </c>
      <c r="AI63" s="78">
        <v>1500</v>
      </c>
      <c r="AJ63" s="78"/>
      <c r="AK63" s="78" t="s">
        <v>1459</v>
      </c>
      <c r="AL63" s="78" t="s">
        <v>1557</v>
      </c>
      <c r="AM63" s="78"/>
      <c r="AN63" s="78"/>
      <c r="AO63" s="80">
        <v>40665.95377314815</v>
      </c>
      <c r="AP63" s="82" t="s">
        <v>1749</v>
      </c>
      <c r="AQ63" s="78" t="b">
        <v>0</v>
      </c>
      <c r="AR63" s="78" t="b">
        <v>0</v>
      </c>
      <c r="AS63" s="78" t="b">
        <v>0</v>
      </c>
      <c r="AT63" s="78" t="s">
        <v>1250</v>
      </c>
      <c r="AU63" s="78">
        <v>22</v>
      </c>
      <c r="AV63" s="82" t="s">
        <v>1816</v>
      </c>
      <c r="AW63" s="78" t="b">
        <v>0</v>
      </c>
      <c r="AX63" s="78" t="s">
        <v>1887</v>
      </c>
      <c r="AY63" s="82" t="s">
        <v>1948</v>
      </c>
      <c r="AZ63" s="78" t="s">
        <v>66</v>
      </c>
      <c r="BA63" s="78" t="str">
        <f>REPLACE(INDEX(GroupVertices[Group],MATCH(Vertices[[#This Row],[Vertex]],GroupVertices[Vertex],0)),1,1,"")</f>
        <v>4</v>
      </c>
      <c r="BB63" s="48"/>
      <c r="BC63" s="48"/>
      <c r="BD63" s="48"/>
      <c r="BE63" s="48"/>
      <c r="BF63" s="48" t="s">
        <v>2435</v>
      </c>
      <c r="BG63" s="48" t="s">
        <v>2447</v>
      </c>
      <c r="BH63" s="121" t="s">
        <v>2484</v>
      </c>
      <c r="BI63" s="121" t="s">
        <v>2508</v>
      </c>
      <c r="BJ63" s="121" t="s">
        <v>2542</v>
      </c>
      <c r="BK63" s="121" t="s">
        <v>2555</v>
      </c>
      <c r="BL63" s="121">
        <v>0</v>
      </c>
      <c r="BM63" s="124">
        <v>0</v>
      </c>
      <c r="BN63" s="121">
        <v>0</v>
      </c>
      <c r="BO63" s="124">
        <v>0</v>
      </c>
      <c r="BP63" s="121">
        <v>0</v>
      </c>
      <c r="BQ63" s="124">
        <v>0</v>
      </c>
      <c r="BR63" s="121">
        <v>41</v>
      </c>
      <c r="BS63" s="124">
        <v>100</v>
      </c>
      <c r="BT63" s="121">
        <v>41</v>
      </c>
      <c r="BU63" s="2"/>
      <c r="BV63" s="3"/>
      <c r="BW63" s="3"/>
      <c r="BX63" s="3"/>
      <c r="BY63" s="3"/>
    </row>
    <row r="64" spans="1:77" ht="41.45" customHeight="1">
      <c r="A64" s="64" t="s">
        <v>283</v>
      </c>
      <c r="C64" s="65"/>
      <c r="D64" s="65" t="s">
        <v>64</v>
      </c>
      <c r="E64" s="66">
        <v>171.2649184975195</v>
      </c>
      <c r="F64" s="68">
        <v>99.94657432126769</v>
      </c>
      <c r="G64" s="100" t="s">
        <v>1839</v>
      </c>
      <c r="H64" s="65"/>
      <c r="I64" s="69" t="s">
        <v>283</v>
      </c>
      <c r="J64" s="70"/>
      <c r="K64" s="70"/>
      <c r="L64" s="69" t="s">
        <v>2068</v>
      </c>
      <c r="M64" s="73">
        <v>18.804997865521482</v>
      </c>
      <c r="N64" s="74">
        <v>5301.6142578125</v>
      </c>
      <c r="O64" s="74">
        <v>1044.49072265625</v>
      </c>
      <c r="P64" s="75"/>
      <c r="Q64" s="76"/>
      <c r="R64" s="76"/>
      <c r="S64" s="86"/>
      <c r="T64" s="48">
        <v>2</v>
      </c>
      <c r="U64" s="48">
        <v>0</v>
      </c>
      <c r="V64" s="49">
        <v>0.722222</v>
      </c>
      <c r="W64" s="49">
        <v>0.002882</v>
      </c>
      <c r="X64" s="49">
        <v>0.001219</v>
      </c>
      <c r="Y64" s="49">
        <v>0.621114</v>
      </c>
      <c r="Z64" s="49">
        <v>0</v>
      </c>
      <c r="AA64" s="49">
        <v>0</v>
      </c>
      <c r="AB64" s="71">
        <v>64</v>
      </c>
      <c r="AC64" s="71"/>
      <c r="AD64" s="72"/>
      <c r="AE64" s="78" t="s">
        <v>1349</v>
      </c>
      <c r="AF64" s="78">
        <v>1</v>
      </c>
      <c r="AG64" s="78">
        <v>3362</v>
      </c>
      <c r="AH64" s="78">
        <v>2</v>
      </c>
      <c r="AI64" s="78">
        <v>0</v>
      </c>
      <c r="AJ64" s="78"/>
      <c r="AK64" s="78"/>
      <c r="AL64" s="78" t="s">
        <v>1558</v>
      </c>
      <c r="AM64" s="78"/>
      <c r="AN64" s="78"/>
      <c r="AO64" s="80">
        <v>40190.75648148148</v>
      </c>
      <c r="AP64" s="78"/>
      <c r="AQ64" s="78" t="b">
        <v>0</v>
      </c>
      <c r="AR64" s="78" t="b">
        <v>0</v>
      </c>
      <c r="AS64" s="78" t="b">
        <v>0</v>
      </c>
      <c r="AT64" s="78" t="s">
        <v>1251</v>
      </c>
      <c r="AU64" s="78">
        <v>64</v>
      </c>
      <c r="AV64" s="82" t="s">
        <v>1817</v>
      </c>
      <c r="AW64" s="78" t="b">
        <v>0</v>
      </c>
      <c r="AX64" s="78" t="s">
        <v>1887</v>
      </c>
      <c r="AY64" s="82" t="s">
        <v>1949</v>
      </c>
      <c r="AZ64" s="78" t="s">
        <v>65</v>
      </c>
      <c r="BA64" s="78" t="str">
        <f>REPLACE(INDEX(GroupVertices[Group],MATCH(Vertices[[#This Row],[Vertex]],GroupVertices[Vertex],0)),1,1,"")</f>
        <v>4</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284</v>
      </c>
      <c r="C65" s="65"/>
      <c r="D65" s="65" t="s">
        <v>64</v>
      </c>
      <c r="E65" s="66">
        <v>172.7427752047863</v>
      </c>
      <c r="F65" s="68">
        <v>99.93805233613895</v>
      </c>
      <c r="G65" s="100" t="s">
        <v>1840</v>
      </c>
      <c r="H65" s="65"/>
      <c r="I65" s="69" t="s">
        <v>284</v>
      </c>
      <c r="J65" s="70"/>
      <c r="K65" s="70"/>
      <c r="L65" s="69" t="s">
        <v>2069</v>
      </c>
      <c r="M65" s="73">
        <v>21.645091442758808</v>
      </c>
      <c r="N65" s="74">
        <v>6163.58154296875</v>
      </c>
      <c r="O65" s="74">
        <v>794.8150634765625</v>
      </c>
      <c r="P65" s="75"/>
      <c r="Q65" s="76"/>
      <c r="R65" s="76"/>
      <c r="S65" s="86"/>
      <c r="T65" s="48">
        <v>3</v>
      </c>
      <c r="U65" s="48">
        <v>0</v>
      </c>
      <c r="V65" s="49">
        <v>0.722222</v>
      </c>
      <c r="W65" s="49">
        <v>0.004237</v>
      </c>
      <c r="X65" s="49">
        <v>0.007393</v>
      </c>
      <c r="Y65" s="49">
        <v>0.853836</v>
      </c>
      <c r="Z65" s="49">
        <v>0.5</v>
      </c>
      <c r="AA65" s="49">
        <v>0</v>
      </c>
      <c r="AB65" s="71">
        <v>65</v>
      </c>
      <c r="AC65" s="71"/>
      <c r="AD65" s="72"/>
      <c r="AE65" s="78" t="s">
        <v>1350</v>
      </c>
      <c r="AF65" s="78">
        <v>755</v>
      </c>
      <c r="AG65" s="78">
        <v>3897</v>
      </c>
      <c r="AH65" s="78">
        <v>6204</v>
      </c>
      <c r="AI65" s="78">
        <v>6408</v>
      </c>
      <c r="AJ65" s="78"/>
      <c r="AK65" s="78" t="s">
        <v>1460</v>
      </c>
      <c r="AL65" s="78" t="s">
        <v>1559</v>
      </c>
      <c r="AM65" s="82" t="s">
        <v>1645</v>
      </c>
      <c r="AN65" s="78"/>
      <c r="AO65" s="80">
        <v>41487.66087962963</v>
      </c>
      <c r="AP65" s="82" t="s">
        <v>1750</v>
      </c>
      <c r="AQ65" s="78" t="b">
        <v>0</v>
      </c>
      <c r="AR65" s="78" t="b">
        <v>0</v>
      </c>
      <c r="AS65" s="78" t="b">
        <v>1</v>
      </c>
      <c r="AT65" s="78" t="s">
        <v>1250</v>
      </c>
      <c r="AU65" s="78">
        <v>444</v>
      </c>
      <c r="AV65" s="82" t="s">
        <v>1817</v>
      </c>
      <c r="AW65" s="78" t="b">
        <v>0</v>
      </c>
      <c r="AX65" s="78" t="s">
        <v>1887</v>
      </c>
      <c r="AY65" s="82" t="s">
        <v>1950</v>
      </c>
      <c r="AZ65" s="78" t="s">
        <v>65</v>
      </c>
      <c r="BA65" s="78" t="str">
        <f>REPLACE(INDEX(GroupVertices[Group],MATCH(Vertices[[#This Row],[Vertex]],GroupVertices[Vertex],0)),1,1,"")</f>
        <v>4</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285</v>
      </c>
      <c r="C66" s="65"/>
      <c r="D66" s="65" t="s">
        <v>64</v>
      </c>
      <c r="E66" s="66">
        <v>162.50550986435482</v>
      </c>
      <c r="F66" s="68">
        <v>99.99708500321765</v>
      </c>
      <c r="G66" s="100" t="s">
        <v>1841</v>
      </c>
      <c r="H66" s="65"/>
      <c r="I66" s="69" t="s">
        <v>285</v>
      </c>
      <c r="J66" s="70"/>
      <c r="K66" s="70"/>
      <c r="L66" s="69" t="s">
        <v>2070</v>
      </c>
      <c r="M66" s="73">
        <v>1.971471260998936</v>
      </c>
      <c r="N66" s="74">
        <v>7121.17333984375</v>
      </c>
      <c r="O66" s="74">
        <v>686.4827880859375</v>
      </c>
      <c r="P66" s="75"/>
      <c r="Q66" s="76"/>
      <c r="R66" s="76"/>
      <c r="S66" s="86"/>
      <c r="T66" s="48">
        <v>3</v>
      </c>
      <c r="U66" s="48">
        <v>0</v>
      </c>
      <c r="V66" s="49">
        <v>0.722222</v>
      </c>
      <c r="W66" s="49">
        <v>0.004237</v>
      </c>
      <c r="X66" s="49">
        <v>0.007393</v>
      </c>
      <c r="Y66" s="49">
        <v>0.853836</v>
      </c>
      <c r="Z66" s="49">
        <v>0.5</v>
      </c>
      <c r="AA66" s="49">
        <v>0</v>
      </c>
      <c r="AB66" s="71">
        <v>66</v>
      </c>
      <c r="AC66" s="71"/>
      <c r="AD66" s="72"/>
      <c r="AE66" s="78" t="s">
        <v>1351</v>
      </c>
      <c r="AF66" s="78">
        <v>160</v>
      </c>
      <c r="AG66" s="78">
        <v>191</v>
      </c>
      <c r="AH66" s="78">
        <v>238</v>
      </c>
      <c r="AI66" s="78">
        <v>39</v>
      </c>
      <c r="AJ66" s="78"/>
      <c r="AK66" s="78" t="s">
        <v>1461</v>
      </c>
      <c r="AL66" s="78" t="s">
        <v>1560</v>
      </c>
      <c r="AM66" s="82" t="s">
        <v>1646</v>
      </c>
      <c r="AN66" s="78"/>
      <c r="AO66" s="80">
        <v>40010.71833333333</v>
      </c>
      <c r="AP66" s="82" t="s">
        <v>1751</v>
      </c>
      <c r="AQ66" s="78" t="b">
        <v>0</v>
      </c>
      <c r="AR66" s="78" t="b">
        <v>0</v>
      </c>
      <c r="AS66" s="78" t="b">
        <v>0</v>
      </c>
      <c r="AT66" s="78" t="s">
        <v>1250</v>
      </c>
      <c r="AU66" s="78">
        <v>8</v>
      </c>
      <c r="AV66" s="82" t="s">
        <v>1817</v>
      </c>
      <c r="AW66" s="78" t="b">
        <v>0</v>
      </c>
      <c r="AX66" s="78" t="s">
        <v>1887</v>
      </c>
      <c r="AY66" s="82" t="s">
        <v>1951</v>
      </c>
      <c r="AZ66" s="78" t="s">
        <v>65</v>
      </c>
      <c r="BA66" s="78" t="str">
        <f>REPLACE(INDEX(GroupVertices[Group],MATCH(Vertices[[#This Row],[Vertex]],GroupVertices[Vertex],0)),1,1,"")</f>
        <v>4</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255</v>
      </c>
      <c r="C67" s="65"/>
      <c r="D67" s="65" t="s">
        <v>64</v>
      </c>
      <c r="E67" s="66">
        <v>167.9224762250095</v>
      </c>
      <c r="F67" s="68">
        <v>99.96584834370839</v>
      </c>
      <c r="G67" s="100" t="s">
        <v>745</v>
      </c>
      <c r="H67" s="65"/>
      <c r="I67" s="69" t="s">
        <v>255</v>
      </c>
      <c r="J67" s="70"/>
      <c r="K67" s="70"/>
      <c r="L67" s="69" t="s">
        <v>2071</v>
      </c>
      <c r="M67" s="73">
        <v>12.381608653452014</v>
      </c>
      <c r="N67" s="74">
        <v>8238.2919921875</v>
      </c>
      <c r="O67" s="74">
        <v>1829.2174072265625</v>
      </c>
      <c r="P67" s="75"/>
      <c r="Q67" s="76"/>
      <c r="R67" s="76"/>
      <c r="S67" s="86"/>
      <c r="T67" s="48">
        <v>0</v>
      </c>
      <c r="U67" s="48">
        <v>2</v>
      </c>
      <c r="V67" s="49">
        <v>32.27442</v>
      </c>
      <c r="W67" s="49">
        <v>0.004202</v>
      </c>
      <c r="X67" s="49">
        <v>0.00647</v>
      </c>
      <c r="Y67" s="49">
        <v>0.610278</v>
      </c>
      <c r="Z67" s="49">
        <v>0</v>
      </c>
      <c r="AA67" s="49">
        <v>0</v>
      </c>
      <c r="AB67" s="71">
        <v>67</v>
      </c>
      <c r="AC67" s="71"/>
      <c r="AD67" s="72"/>
      <c r="AE67" s="78" t="s">
        <v>1352</v>
      </c>
      <c r="AF67" s="78">
        <v>1421</v>
      </c>
      <c r="AG67" s="78">
        <v>2152</v>
      </c>
      <c r="AH67" s="78">
        <v>2466</v>
      </c>
      <c r="AI67" s="78">
        <v>3164</v>
      </c>
      <c r="AJ67" s="78"/>
      <c r="AK67" s="78" t="s">
        <v>1462</v>
      </c>
      <c r="AL67" s="78" t="s">
        <v>1552</v>
      </c>
      <c r="AM67" s="82" t="s">
        <v>1647</v>
      </c>
      <c r="AN67" s="78"/>
      <c r="AO67" s="80">
        <v>43263.407314814816</v>
      </c>
      <c r="AP67" s="82" t="s">
        <v>1752</v>
      </c>
      <c r="AQ67" s="78" t="b">
        <v>1</v>
      </c>
      <c r="AR67" s="78" t="b">
        <v>0</v>
      </c>
      <c r="AS67" s="78" t="b">
        <v>0</v>
      </c>
      <c r="AT67" s="78" t="s">
        <v>1250</v>
      </c>
      <c r="AU67" s="78">
        <v>40</v>
      </c>
      <c r="AV67" s="78"/>
      <c r="AW67" s="78" t="b">
        <v>0</v>
      </c>
      <c r="AX67" s="78" t="s">
        <v>1887</v>
      </c>
      <c r="AY67" s="82" t="s">
        <v>1952</v>
      </c>
      <c r="AZ67" s="78" t="s">
        <v>66</v>
      </c>
      <c r="BA67" s="78" t="str">
        <f>REPLACE(INDEX(GroupVertices[Group],MATCH(Vertices[[#This Row],[Vertex]],GroupVertices[Vertex],0)),1,1,"")</f>
        <v>4</v>
      </c>
      <c r="BB67" s="48"/>
      <c r="BC67" s="48"/>
      <c r="BD67" s="48"/>
      <c r="BE67" s="48"/>
      <c r="BF67" s="48" t="s">
        <v>590</v>
      </c>
      <c r="BG67" s="48" t="s">
        <v>590</v>
      </c>
      <c r="BH67" s="121" t="s">
        <v>2484</v>
      </c>
      <c r="BI67" s="121" t="s">
        <v>2484</v>
      </c>
      <c r="BJ67" s="121" t="s">
        <v>2541</v>
      </c>
      <c r="BK67" s="121" t="s">
        <v>2541</v>
      </c>
      <c r="BL67" s="121">
        <v>0</v>
      </c>
      <c r="BM67" s="124">
        <v>0</v>
      </c>
      <c r="BN67" s="121">
        <v>0</v>
      </c>
      <c r="BO67" s="124">
        <v>0</v>
      </c>
      <c r="BP67" s="121">
        <v>0</v>
      </c>
      <c r="BQ67" s="124">
        <v>0</v>
      </c>
      <c r="BR67" s="121">
        <v>24</v>
      </c>
      <c r="BS67" s="124">
        <v>100</v>
      </c>
      <c r="BT67" s="121">
        <v>24</v>
      </c>
      <c r="BU67" s="2"/>
      <c r="BV67" s="3"/>
      <c r="BW67" s="3"/>
      <c r="BX67" s="3"/>
      <c r="BY67" s="3"/>
    </row>
    <row r="68" spans="1:77" ht="41.45" customHeight="1">
      <c r="A68" s="64" t="s">
        <v>256</v>
      </c>
      <c r="C68" s="65"/>
      <c r="D68" s="65" t="s">
        <v>64</v>
      </c>
      <c r="E68" s="66">
        <v>162.26518550261235</v>
      </c>
      <c r="F68" s="68">
        <v>99.99847082136007</v>
      </c>
      <c r="G68" s="100" t="s">
        <v>746</v>
      </c>
      <c r="H68" s="65"/>
      <c r="I68" s="69" t="s">
        <v>256</v>
      </c>
      <c r="J68" s="70"/>
      <c r="K68" s="70"/>
      <c r="L68" s="69" t="s">
        <v>2072</v>
      </c>
      <c r="M68" s="73">
        <v>1.5096242680650156</v>
      </c>
      <c r="N68" s="74">
        <v>5810.86474609375</v>
      </c>
      <c r="O68" s="74">
        <v>2306.8515625</v>
      </c>
      <c r="P68" s="75"/>
      <c r="Q68" s="76"/>
      <c r="R68" s="76"/>
      <c r="S68" s="86"/>
      <c r="T68" s="48">
        <v>0</v>
      </c>
      <c r="U68" s="48">
        <v>2</v>
      </c>
      <c r="V68" s="49">
        <v>32.27442</v>
      </c>
      <c r="W68" s="49">
        <v>0.004202</v>
      </c>
      <c r="X68" s="49">
        <v>0.00647</v>
      </c>
      <c r="Y68" s="49">
        <v>0.610278</v>
      </c>
      <c r="Z68" s="49">
        <v>0</v>
      </c>
      <c r="AA68" s="49">
        <v>0</v>
      </c>
      <c r="AB68" s="71">
        <v>68</v>
      </c>
      <c r="AC68" s="71"/>
      <c r="AD68" s="72"/>
      <c r="AE68" s="78" t="s">
        <v>1353</v>
      </c>
      <c r="AF68" s="78">
        <v>377</v>
      </c>
      <c r="AG68" s="78">
        <v>104</v>
      </c>
      <c r="AH68" s="78">
        <v>328</v>
      </c>
      <c r="AI68" s="78">
        <v>301</v>
      </c>
      <c r="AJ68" s="78"/>
      <c r="AK68" s="78" t="s">
        <v>1463</v>
      </c>
      <c r="AL68" s="78" t="s">
        <v>1561</v>
      </c>
      <c r="AM68" s="82" t="s">
        <v>1648</v>
      </c>
      <c r="AN68" s="78"/>
      <c r="AO68" s="80">
        <v>42717.671168981484</v>
      </c>
      <c r="AP68" s="82" t="s">
        <v>1753</v>
      </c>
      <c r="AQ68" s="78" t="b">
        <v>1</v>
      </c>
      <c r="AR68" s="78" t="b">
        <v>0</v>
      </c>
      <c r="AS68" s="78" t="b">
        <v>1</v>
      </c>
      <c r="AT68" s="78" t="s">
        <v>1250</v>
      </c>
      <c r="AU68" s="78">
        <v>0</v>
      </c>
      <c r="AV68" s="78"/>
      <c r="AW68" s="78" t="b">
        <v>0</v>
      </c>
      <c r="AX68" s="78" t="s">
        <v>1887</v>
      </c>
      <c r="AY68" s="82" t="s">
        <v>1953</v>
      </c>
      <c r="AZ68" s="78" t="s">
        <v>66</v>
      </c>
      <c r="BA68" s="78" t="str">
        <f>REPLACE(INDEX(GroupVertices[Group],MATCH(Vertices[[#This Row],[Vertex]],GroupVertices[Vertex],0)),1,1,"")</f>
        <v>4</v>
      </c>
      <c r="BB68" s="48"/>
      <c r="BC68" s="48"/>
      <c r="BD68" s="48"/>
      <c r="BE68" s="48"/>
      <c r="BF68" s="48" t="s">
        <v>590</v>
      </c>
      <c r="BG68" s="48" t="s">
        <v>590</v>
      </c>
      <c r="BH68" s="121" t="s">
        <v>2484</v>
      </c>
      <c r="BI68" s="121" t="s">
        <v>2484</v>
      </c>
      <c r="BJ68" s="121" t="s">
        <v>2541</v>
      </c>
      <c r="BK68" s="121" t="s">
        <v>2541</v>
      </c>
      <c r="BL68" s="121">
        <v>0</v>
      </c>
      <c r="BM68" s="124">
        <v>0</v>
      </c>
      <c r="BN68" s="121">
        <v>0</v>
      </c>
      <c r="BO68" s="124">
        <v>0</v>
      </c>
      <c r="BP68" s="121">
        <v>0</v>
      </c>
      <c r="BQ68" s="124">
        <v>0</v>
      </c>
      <c r="BR68" s="121">
        <v>24</v>
      </c>
      <c r="BS68" s="124">
        <v>100</v>
      </c>
      <c r="BT68" s="121">
        <v>24</v>
      </c>
      <c r="BU68" s="2"/>
      <c r="BV68" s="3"/>
      <c r="BW68" s="3"/>
      <c r="BX68" s="3"/>
      <c r="BY68" s="3"/>
    </row>
    <row r="69" spans="1:77" ht="41.45" customHeight="1">
      <c r="A69" s="64" t="s">
        <v>257</v>
      </c>
      <c r="C69" s="65"/>
      <c r="D69" s="65" t="s">
        <v>64</v>
      </c>
      <c r="E69" s="66">
        <v>167.28713595833403</v>
      </c>
      <c r="F69" s="68">
        <v>99.96951200086653</v>
      </c>
      <c r="G69" s="100" t="s">
        <v>747</v>
      </c>
      <c r="H69" s="65"/>
      <c r="I69" s="69" t="s">
        <v>257</v>
      </c>
      <c r="J69" s="70"/>
      <c r="K69" s="70"/>
      <c r="L69" s="69" t="s">
        <v>2073</v>
      </c>
      <c r="M69" s="73">
        <v>11.160633844546249</v>
      </c>
      <c r="N69" s="74">
        <v>7799.91796875</v>
      </c>
      <c r="O69" s="74">
        <v>2334.133056640625</v>
      </c>
      <c r="P69" s="75"/>
      <c r="Q69" s="76"/>
      <c r="R69" s="76"/>
      <c r="S69" s="86"/>
      <c r="T69" s="48">
        <v>0</v>
      </c>
      <c r="U69" s="48">
        <v>2</v>
      </c>
      <c r="V69" s="49">
        <v>32.27442</v>
      </c>
      <c r="W69" s="49">
        <v>0.004202</v>
      </c>
      <c r="X69" s="49">
        <v>0.00647</v>
      </c>
      <c r="Y69" s="49">
        <v>0.610278</v>
      </c>
      <c r="Z69" s="49">
        <v>0</v>
      </c>
      <c r="AA69" s="49">
        <v>0</v>
      </c>
      <c r="AB69" s="71">
        <v>69</v>
      </c>
      <c r="AC69" s="71"/>
      <c r="AD69" s="72"/>
      <c r="AE69" s="78" t="s">
        <v>1354</v>
      </c>
      <c r="AF69" s="78">
        <v>2464</v>
      </c>
      <c r="AG69" s="78">
        <v>1922</v>
      </c>
      <c r="AH69" s="78">
        <v>5115</v>
      </c>
      <c r="AI69" s="78">
        <v>8348</v>
      </c>
      <c r="AJ69" s="78"/>
      <c r="AK69" s="78" t="s">
        <v>1464</v>
      </c>
      <c r="AL69" s="78" t="s">
        <v>1562</v>
      </c>
      <c r="AM69" s="82" t="s">
        <v>1649</v>
      </c>
      <c r="AN69" s="78"/>
      <c r="AO69" s="80">
        <v>40551.9497337963</v>
      </c>
      <c r="AP69" s="82" t="s">
        <v>1754</v>
      </c>
      <c r="AQ69" s="78" t="b">
        <v>1</v>
      </c>
      <c r="AR69" s="78" t="b">
        <v>0</v>
      </c>
      <c r="AS69" s="78" t="b">
        <v>1</v>
      </c>
      <c r="AT69" s="78" t="s">
        <v>1251</v>
      </c>
      <c r="AU69" s="78">
        <v>85</v>
      </c>
      <c r="AV69" s="82" t="s">
        <v>1807</v>
      </c>
      <c r="AW69" s="78" t="b">
        <v>0</v>
      </c>
      <c r="AX69" s="78" t="s">
        <v>1887</v>
      </c>
      <c r="AY69" s="82" t="s">
        <v>1954</v>
      </c>
      <c r="AZ69" s="78" t="s">
        <v>66</v>
      </c>
      <c r="BA69" s="78" t="str">
        <f>REPLACE(INDEX(GroupVertices[Group],MATCH(Vertices[[#This Row],[Vertex]],GroupVertices[Vertex],0)),1,1,"")</f>
        <v>4</v>
      </c>
      <c r="BB69" s="48"/>
      <c r="BC69" s="48"/>
      <c r="BD69" s="48"/>
      <c r="BE69" s="48"/>
      <c r="BF69" s="48" t="s">
        <v>590</v>
      </c>
      <c r="BG69" s="48" t="s">
        <v>590</v>
      </c>
      <c r="BH69" s="121" t="s">
        <v>2484</v>
      </c>
      <c r="BI69" s="121" t="s">
        <v>2484</v>
      </c>
      <c r="BJ69" s="121" t="s">
        <v>2541</v>
      </c>
      <c r="BK69" s="121" t="s">
        <v>2541</v>
      </c>
      <c r="BL69" s="121">
        <v>0</v>
      </c>
      <c r="BM69" s="124">
        <v>0</v>
      </c>
      <c r="BN69" s="121">
        <v>0</v>
      </c>
      <c r="BO69" s="124">
        <v>0</v>
      </c>
      <c r="BP69" s="121">
        <v>0</v>
      </c>
      <c r="BQ69" s="124">
        <v>0</v>
      </c>
      <c r="BR69" s="121">
        <v>24</v>
      </c>
      <c r="BS69" s="124">
        <v>100</v>
      </c>
      <c r="BT69" s="121">
        <v>24</v>
      </c>
      <c r="BU69" s="2"/>
      <c r="BV69" s="3"/>
      <c r="BW69" s="3"/>
      <c r="BX69" s="3"/>
      <c r="BY69" s="3"/>
    </row>
    <row r="70" spans="1:77" ht="41.45" customHeight="1">
      <c r="A70" s="64" t="s">
        <v>258</v>
      </c>
      <c r="C70" s="65"/>
      <c r="D70" s="65" t="s">
        <v>64</v>
      </c>
      <c r="E70" s="66">
        <v>162.16021624116163</v>
      </c>
      <c r="F70" s="68">
        <v>99.99907612123837</v>
      </c>
      <c r="G70" s="100" t="s">
        <v>748</v>
      </c>
      <c r="H70" s="65"/>
      <c r="I70" s="69" t="s">
        <v>258</v>
      </c>
      <c r="J70" s="70"/>
      <c r="K70" s="70"/>
      <c r="L70" s="69" t="s">
        <v>2074</v>
      </c>
      <c r="M70" s="73">
        <v>1.3078979952892802</v>
      </c>
      <c r="N70" s="74">
        <v>5864.7802734375</v>
      </c>
      <c r="O70" s="74">
        <v>352.9058837890625</v>
      </c>
      <c r="P70" s="75"/>
      <c r="Q70" s="76"/>
      <c r="R70" s="76"/>
      <c r="S70" s="86"/>
      <c r="T70" s="48">
        <v>1</v>
      </c>
      <c r="U70" s="48">
        <v>4</v>
      </c>
      <c r="V70" s="49">
        <v>112</v>
      </c>
      <c r="W70" s="49">
        <v>0.004237</v>
      </c>
      <c r="X70" s="49">
        <v>0.007457</v>
      </c>
      <c r="Y70" s="49">
        <v>1.130535</v>
      </c>
      <c r="Z70" s="49">
        <v>0.16666666666666666</v>
      </c>
      <c r="AA70" s="49">
        <v>0.25</v>
      </c>
      <c r="AB70" s="71">
        <v>70</v>
      </c>
      <c r="AC70" s="71"/>
      <c r="AD70" s="72"/>
      <c r="AE70" s="78" t="s">
        <v>1355</v>
      </c>
      <c r="AF70" s="78">
        <v>17</v>
      </c>
      <c r="AG70" s="78">
        <v>66</v>
      </c>
      <c r="AH70" s="78">
        <v>273</v>
      </c>
      <c r="AI70" s="78">
        <v>191</v>
      </c>
      <c r="AJ70" s="78"/>
      <c r="AK70" s="78" t="s">
        <v>1465</v>
      </c>
      <c r="AL70" s="78" t="s">
        <v>1563</v>
      </c>
      <c r="AM70" s="82" t="s">
        <v>1650</v>
      </c>
      <c r="AN70" s="78"/>
      <c r="AO70" s="80">
        <v>43250.497094907405</v>
      </c>
      <c r="AP70" s="82" t="s">
        <v>1755</v>
      </c>
      <c r="AQ70" s="78" t="b">
        <v>0</v>
      </c>
      <c r="AR70" s="78" t="b">
        <v>0</v>
      </c>
      <c r="AS70" s="78" t="b">
        <v>0</v>
      </c>
      <c r="AT70" s="78" t="s">
        <v>1250</v>
      </c>
      <c r="AU70" s="78">
        <v>2</v>
      </c>
      <c r="AV70" s="82" t="s">
        <v>1807</v>
      </c>
      <c r="AW70" s="78" t="b">
        <v>0</v>
      </c>
      <c r="AX70" s="78" t="s">
        <v>1887</v>
      </c>
      <c r="AY70" s="82" t="s">
        <v>1955</v>
      </c>
      <c r="AZ70" s="78" t="s">
        <v>66</v>
      </c>
      <c r="BA70" s="78" t="str">
        <f>REPLACE(INDEX(GroupVertices[Group],MATCH(Vertices[[#This Row],[Vertex]],GroupVertices[Vertex],0)),1,1,"")</f>
        <v>4</v>
      </c>
      <c r="BB70" s="48"/>
      <c r="BC70" s="48"/>
      <c r="BD70" s="48"/>
      <c r="BE70" s="48"/>
      <c r="BF70" s="48" t="s">
        <v>588</v>
      </c>
      <c r="BG70" s="48" t="s">
        <v>588</v>
      </c>
      <c r="BH70" s="121" t="s">
        <v>2485</v>
      </c>
      <c r="BI70" s="121" t="s">
        <v>2485</v>
      </c>
      <c r="BJ70" s="121" t="s">
        <v>2542</v>
      </c>
      <c r="BK70" s="121" t="s">
        <v>2542</v>
      </c>
      <c r="BL70" s="121">
        <v>0</v>
      </c>
      <c r="BM70" s="124">
        <v>0</v>
      </c>
      <c r="BN70" s="121">
        <v>0</v>
      </c>
      <c r="BO70" s="124">
        <v>0</v>
      </c>
      <c r="BP70" s="121">
        <v>0</v>
      </c>
      <c r="BQ70" s="124">
        <v>0</v>
      </c>
      <c r="BR70" s="121">
        <v>17</v>
      </c>
      <c r="BS70" s="124">
        <v>100</v>
      </c>
      <c r="BT70" s="121">
        <v>17</v>
      </c>
      <c r="BU70" s="2"/>
      <c r="BV70" s="3"/>
      <c r="BW70" s="3"/>
      <c r="BX70" s="3"/>
      <c r="BY70" s="3"/>
    </row>
    <row r="71" spans="1:77" ht="41.45" customHeight="1">
      <c r="A71" s="64" t="s">
        <v>286</v>
      </c>
      <c r="C71" s="65"/>
      <c r="D71" s="65" t="s">
        <v>64</v>
      </c>
      <c r="E71" s="66">
        <v>176.51338157005588</v>
      </c>
      <c r="F71" s="68">
        <v>99.91630932735255</v>
      </c>
      <c r="G71" s="100" t="s">
        <v>1842</v>
      </c>
      <c r="H71" s="65"/>
      <c r="I71" s="69" t="s">
        <v>286</v>
      </c>
      <c r="J71" s="70"/>
      <c r="K71" s="70"/>
      <c r="L71" s="69" t="s">
        <v>2075</v>
      </c>
      <c r="M71" s="73">
        <v>28.89131150430825</v>
      </c>
      <c r="N71" s="74">
        <v>2054.836181640625</v>
      </c>
      <c r="O71" s="74">
        <v>2710.298828125</v>
      </c>
      <c r="P71" s="75"/>
      <c r="Q71" s="76"/>
      <c r="R71" s="76"/>
      <c r="S71" s="86"/>
      <c r="T71" s="48">
        <v>1</v>
      </c>
      <c r="U71" s="48">
        <v>0</v>
      </c>
      <c r="V71" s="49">
        <v>0</v>
      </c>
      <c r="W71" s="49">
        <v>0.004167</v>
      </c>
      <c r="X71" s="49">
        <v>0.006174</v>
      </c>
      <c r="Y71" s="49">
        <v>0.382722</v>
      </c>
      <c r="Z71" s="49">
        <v>0</v>
      </c>
      <c r="AA71" s="49">
        <v>0</v>
      </c>
      <c r="AB71" s="71">
        <v>71</v>
      </c>
      <c r="AC71" s="71"/>
      <c r="AD71" s="72"/>
      <c r="AE71" s="78" t="s">
        <v>1356</v>
      </c>
      <c r="AF71" s="78">
        <v>35</v>
      </c>
      <c r="AG71" s="78">
        <v>5262</v>
      </c>
      <c r="AH71" s="78">
        <v>769</v>
      </c>
      <c r="AI71" s="78">
        <v>53</v>
      </c>
      <c r="AJ71" s="78"/>
      <c r="AK71" s="78" t="s">
        <v>1466</v>
      </c>
      <c r="AL71" s="78" t="s">
        <v>1564</v>
      </c>
      <c r="AM71" s="82" t="s">
        <v>1651</v>
      </c>
      <c r="AN71" s="78"/>
      <c r="AO71" s="80">
        <v>41857.8825</v>
      </c>
      <c r="AP71" s="82" t="s">
        <v>1756</v>
      </c>
      <c r="AQ71" s="78" t="b">
        <v>1</v>
      </c>
      <c r="AR71" s="78" t="b">
        <v>0</v>
      </c>
      <c r="AS71" s="78" t="b">
        <v>1</v>
      </c>
      <c r="AT71" s="78" t="s">
        <v>1251</v>
      </c>
      <c r="AU71" s="78">
        <v>107</v>
      </c>
      <c r="AV71" s="82" t="s">
        <v>1807</v>
      </c>
      <c r="AW71" s="78" t="b">
        <v>0</v>
      </c>
      <c r="AX71" s="78" t="s">
        <v>1887</v>
      </c>
      <c r="AY71" s="82" t="s">
        <v>1956</v>
      </c>
      <c r="AZ71" s="78" t="s">
        <v>65</v>
      </c>
      <c r="BA71" s="78" t="str">
        <f>REPLACE(INDEX(GroupVertices[Group],MATCH(Vertices[[#This Row],[Vertex]],GroupVertices[Vertex],0)),1,1,"")</f>
        <v>1</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287</v>
      </c>
      <c r="C72" s="65"/>
      <c r="D72" s="65" t="s">
        <v>64</v>
      </c>
      <c r="E72" s="66">
        <v>168.30920508298584</v>
      </c>
      <c r="F72" s="68">
        <v>99.96361829152517</v>
      </c>
      <c r="G72" s="100" t="s">
        <v>1843</v>
      </c>
      <c r="H72" s="65"/>
      <c r="I72" s="69" t="s">
        <v>287</v>
      </c>
      <c r="J72" s="70"/>
      <c r="K72" s="70"/>
      <c r="L72" s="69" t="s">
        <v>2076</v>
      </c>
      <c r="M72" s="73">
        <v>13.124810711046829</v>
      </c>
      <c r="N72" s="74">
        <v>2077.928955078125</v>
      </c>
      <c r="O72" s="74">
        <v>1480.1168212890625</v>
      </c>
      <c r="P72" s="75"/>
      <c r="Q72" s="76"/>
      <c r="R72" s="76"/>
      <c r="S72" s="86"/>
      <c r="T72" s="48">
        <v>1</v>
      </c>
      <c r="U72" s="48">
        <v>0</v>
      </c>
      <c r="V72" s="49">
        <v>0</v>
      </c>
      <c r="W72" s="49">
        <v>0.004167</v>
      </c>
      <c r="X72" s="49">
        <v>0.006174</v>
      </c>
      <c r="Y72" s="49">
        <v>0.382722</v>
      </c>
      <c r="Z72" s="49">
        <v>0</v>
      </c>
      <c r="AA72" s="49">
        <v>0</v>
      </c>
      <c r="AB72" s="71">
        <v>72</v>
      </c>
      <c r="AC72" s="71"/>
      <c r="AD72" s="72"/>
      <c r="AE72" s="78" t="s">
        <v>1357</v>
      </c>
      <c r="AF72" s="78">
        <v>0</v>
      </c>
      <c r="AG72" s="78">
        <v>2292</v>
      </c>
      <c r="AH72" s="78">
        <v>1</v>
      </c>
      <c r="AI72" s="78">
        <v>0</v>
      </c>
      <c r="AJ72" s="78"/>
      <c r="AK72" s="78"/>
      <c r="AL72" s="78"/>
      <c r="AM72" s="78"/>
      <c r="AN72" s="78"/>
      <c r="AO72" s="80">
        <v>42675.79241898148</v>
      </c>
      <c r="AP72" s="78"/>
      <c r="AQ72" s="78" t="b">
        <v>1</v>
      </c>
      <c r="AR72" s="78" t="b">
        <v>0</v>
      </c>
      <c r="AS72" s="78" t="b">
        <v>0</v>
      </c>
      <c r="AT72" s="78" t="s">
        <v>1251</v>
      </c>
      <c r="AU72" s="78">
        <v>30</v>
      </c>
      <c r="AV72" s="78"/>
      <c r="AW72" s="78" t="b">
        <v>0</v>
      </c>
      <c r="AX72" s="78" t="s">
        <v>1887</v>
      </c>
      <c r="AY72" s="82" t="s">
        <v>1957</v>
      </c>
      <c r="AZ72" s="78" t="s">
        <v>65</v>
      </c>
      <c r="BA72" s="78" t="str">
        <f>REPLACE(INDEX(GroupVertices[Group],MATCH(Vertices[[#This Row],[Vertex]],GroupVertices[Vertex],0)),1,1,"")</f>
        <v>1</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260</v>
      </c>
      <c r="C73" s="65"/>
      <c r="D73" s="65" t="s">
        <v>64</v>
      </c>
      <c r="E73" s="66">
        <v>174.8974074135118</v>
      </c>
      <c r="F73" s="68">
        <v>99.92562775968958</v>
      </c>
      <c r="G73" s="100" t="s">
        <v>750</v>
      </c>
      <c r="H73" s="65"/>
      <c r="I73" s="69" t="s">
        <v>260</v>
      </c>
      <c r="J73" s="70"/>
      <c r="K73" s="70"/>
      <c r="L73" s="69" t="s">
        <v>2077</v>
      </c>
      <c r="M73" s="73">
        <v>25.78578862078706</v>
      </c>
      <c r="N73" s="74">
        <v>4495.54345703125</v>
      </c>
      <c r="O73" s="74">
        <v>4950.03564453125</v>
      </c>
      <c r="P73" s="75"/>
      <c r="Q73" s="76"/>
      <c r="R73" s="76"/>
      <c r="S73" s="86"/>
      <c r="T73" s="48">
        <v>1</v>
      </c>
      <c r="U73" s="48">
        <v>1</v>
      </c>
      <c r="V73" s="49">
        <v>0</v>
      </c>
      <c r="W73" s="49">
        <v>0.004167</v>
      </c>
      <c r="X73" s="49">
        <v>0.006174</v>
      </c>
      <c r="Y73" s="49">
        <v>0.382722</v>
      </c>
      <c r="Z73" s="49">
        <v>0</v>
      </c>
      <c r="AA73" s="49">
        <v>1</v>
      </c>
      <c r="AB73" s="71">
        <v>73</v>
      </c>
      <c r="AC73" s="71"/>
      <c r="AD73" s="72"/>
      <c r="AE73" s="78" t="s">
        <v>1358</v>
      </c>
      <c r="AF73" s="78">
        <v>3271</v>
      </c>
      <c r="AG73" s="78">
        <v>4677</v>
      </c>
      <c r="AH73" s="78">
        <v>21489</v>
      </c>
      <c r="AI73" s="78">
        <v>10449</v>
      </c>
      <c r="AJ73" s="78"/>
      <c r="AK73" s="78" t="s">
        <v>1467</v>
      </c>
      <c r="AL73" s="78" t="s">
        <v>1565</v>
      </c>
      <c r="AM73" s="82" t="s">
        <v>1652</v>
      </c>
      <c r="AN73" s="78"/>
      <c r="AO73" s="80">
        <v>40780.97190972222</v>
      </c>
      <c r="AP73" s="82" t="s">
        <v>1757</v>
      </c>
      <c r="AQ73" s="78" t="b">
        <v>0</v>
      </c>
      <c r="AR73" s="78" t="b">
        <v>0</v>
      </c>
      <c r="AS73" s="78" t="b">
        <v>1</v>
      </c>
      <c r="AT73" s="78" t="s">
        <v>1250</v>
      </c>
      <c r="AU73" s="78">
        <v>1017</v>
      </c>
      <c r="AV73" s="82" t="s">
        <v>1818</v>
      </c>
      <c r="AW73" s="78" t="b">
        <v>0</v>
      </c>
      <c r="AX73" s="78" t="s">
        <v>1887</v>
      </c>
      <c r="AY73" s="82" t="s">
        <v>1958</v>
      </c>
      <c r="AZ73" s="78" t="s">
        <v>66</v>
      </c>
      <c r="BA73" s="78" t="str">
        <f>REPLACE(INDEX(GroupVertices[Group],MATCH(Vertices[[#This Row],[Vertex]],GroupVertices[Vertex],0)),1,1,"")</f>
        <v>1</v>
      </c>
      <c r="BB73" s="48"/>
      <c r="BC73" s="48"/>
      <c r="BD73" s="48"/>
      <c r="BE73" s="48"/>
      <c r="BF73" s="48" t="s">
        <v>592</v>
      </c>
      <c r="BG73" s="48" t="s">
        <v>592</v>
      </c>
      <c r="BH73" s="121" t="s">
        <v>2486</v>
      </c>
      <c r="BI73" s="121" t="s">
        <v>2486</v>
      </c>
      <c r="BJ73" s="121" t="s">
        <v>2543</v>
      </c>
      <c r="BK73" s="121" t="s">
        <v>2543</v>
      </c>
      <c r="BL73" s="121">
        <v>0</v>
      </c>
      <c r="BM73" s="124">
        <v>0</v>
      </c>
      <c r="BN73" s="121">
        <v>0</v>
      </c>
      <c r="BO73" s="124">
        <v>0</v>
      </c>
      <c r="BP73" s="121">
        <v>0</v>
      </c>
      <c r="BQ73" s="124">
        <v>0</v>
      </c>
      <c r="BR73" s="121">
        <v>17</v>
      </c>
      <c r="BS73" s="124">
        <v>100</v>
      </c>
      <c r="BT73" s="121">
        <v>17</v>
      </c>
      <c r="BU73" s="2"/>
      <c r="BV73" s="3"/>
      <c r="BW73" s="3"/>
      <c r="BX73" s="3"/>
      <c r="BY73" s="3"/>
    </row>
    <row r="74" spans="1:77" ht="41.45" customHeight="1">
      <c r="A74" s="64" t="s">
        <v>288</v>
      </c>
      <c r="C74" s="65"/>
      <c r="D74" s="65" t="s">
        <v>64</v>
      </c>
      <c r="E74" s="66">
        <v>171.79528950274423</v>
      </c>
      <c r="F74" s="68">
        <v>99.94351596398785</v>
      </c>
      <c r="G74" s="100" t="s">
        <v>1844</v>
      </c>
      <c r="H74" s="65"/>
      <c r="I74" s="69" t="s">
        <v>288</v>
      </c>
      <c r="J74" s="70"/>
      <c r="K74" s="70"/>
      <c r="L74" s="69" t="s">
        <v>2078</v>
      </c>
      <c r="M74" s="73">
        <v>19.824246401651514</v>
      </c>
      <c r="N74" s="74">
        <v>1106.8431396484375</v>
      </c>
      <c r="O74" s="74">
        <v>7381.56982421875</v>
      </c>
      <c r="P74" s="75"/>
      <c r="Q74" s="76"/>
      <c r="R74" s="76"/>
      <c r="S74" s="86"/>
      <c r="T74" s="48">
        <v>1</v>
      </c>
      <c r="U74" s="48">
        <v>0</v>
      </c>
      <c r="V74" s="49">
        <v>0</v>
      </c>
      <c r="W74" s="49">
        <v>0.004167</v>
      </c>
      <c r="X74" s="49">
        <v>0.006174</v>
      </c>
      <c r="Y74" s="49">
        <v>0.382722</v>
      </c>
      <c r="Z74" s="49">
        <v>0</v>
      </c>
      <c r="AA74" s="49">
        <v>0</v>
      </c>
      <c r="AB74" s="71">
        <v>74</v>
      </c>
      <c r="AC74" s="71"/>
      <c r="AD74" s="72"/>
      <c r="AE74" s="78" t="s">
        <v>1359</v>
      </c>
      <c r="AF74" s="78">
        <v>934</v>
      </c>
      <c r="AG74" s="78">
        <v>3554</v>
      </c>
      <c r="AH74" s="78">
        <v>11029</v>
      </c>
      <c r="AI74" s="78">
        <v>12336</v>
      </c>
      <c r="AJ74" s="78"/>
      <c r="AK74" s="78" t="s">
        <v>1468</v>
      </c>
      <c r="AL74" s="78" t="s">
        <v>1566</v>
      </c>
      <c r="AM74" s="82" t="s">
        <v>1653</v>
      </c>
      <c r="AN74" s="78"/>
      <c r="AO74" s="80">
        <v>40449.288460648146</v>
      </c>
      <c r="AP74" s="82" t="s">
        <v>1758</v>
      </c>
      <c r="AQ74" s="78" t="b">
        <v>0</v>
      </c>
      <c r="AR74" s="78" t="b">
        <v>0</v>
      </c>
      <c r="AS74" s="78" t="b">
        <v>1</v>
      </c>
      <c r="AT74" s="78" t="s">
        <v>1250</v>
      </c>
      <c r="AU74" s="78">
        <v>94</v>
      </c>
      <c r="AV74" s="82" t="s">
        <v>1819</v>
      </c>
      <c r="AW74" s="78" t="b">
        <v>0</v>
      </c>
      <c r="AX74" s="78" t="s">
        <v>1887</v>
      </c>
      <c r="AY74" s="82" t="s">
        <v>1959</v>
      </c>
      <c r="AZ74" s="78" t="s">
        <v>65</v>
      </c>
      <c r="BA74" s="78" t="str">
        <f>REPLACE(INDEX(GroupVertices[Group],MATCH(Vertices[[#This Row],[Vertex]],GroupVertices[Vertex],0)),1,1,"")</f>
        <v>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289</v>
      </c>
      <c r="C75" s="65"/>
      <c r="D75" s="65" t="s">
        <v>64</v>
      </c>
      <c r="E75" s="66">
        <v>254.4060982644669</v>
      </c>
      <c r="F75" s="68">
        <v>99.46714495976349</v>
      </c>
      <c r="G75" s="100" t="s">
        <v>1845</v>
      </c>
      <c r="H75" s="65"/>
      <c r="I75" s="69" t="s">
        <v>289</v>
      </c>
      <c r="J75" s="70"/>
      <c r="K75" s="70"/>
      <c r="L75" s="69" t="s">
        <v>2079</v>
      </c>
      <c r="M75" s="73">
        <v>178.58282307615522</v>
      </c>
      <c r="N75" s="74">
        <v>3656.10498046875</v>
      </c>
      <c r="O75" s="74">
        <v>6724.33349609375</v>
      </c>
      <c r="P75" s="75"/>
      <c r="Q75" s="76"/>
      <c r="R75" s="76"/>
      <c r="S75" s="86"/>
      <c r="T75" s="48">
        <v>1</v>
      </c>
      <c r="U75" s="48">
        <v>0</v>
      </c>
      <c r="V75" s="49">
        <v>0</v>
      </c>
      <c r="W75" s="49">
        <v>0.004167</v>
      </c>
      <c r="X75" s="49">
        <v>0.006174</v>
      </c>
      <c r="Y75" s="49">
        <v>0.382722</v>
      </c>
      <c r="Z75" s="49">
        <v>0</v>
      </c>
      <c r="AA75" s="49">
        <v>0</v>
      </c>
      <c r="AB75" s="71">
        <v>75</v>
      </c>
      <c r="AC75" s="71"/>
      <c r="AD75" s="72"/>
      <c r="AE75" s="78" t="s">
        <v>1360</v>
      </c>
      <c r="AF75" s="78">
        <v>7034</v>
      </c>
      <c r="AG75" s="78">
        <v>33460</v>
      </c>
      <c r="AH75" s="78">
        <v>34074</v>
      </c>
      <c r="AI75" s="78">
        <v>22521</v>
      </c>
      <c r="AJ75" s="78"/>
      <c r="AK75" s="78" t="s">
        <v>1469</v>
      </c>
      <c r="AL75" s="78" t="s">
        <v>1567</v>
      </c>
      <c r="AM75" s="82" t="s">
        <v>1654</v>
      </c>
      <c r="AN75" s="78"/>
      <c r="AO75" s="80">
        <v>40214.79568287037</v>
      </c>
      <c r="AP75" s="82" t="s">
        <v>1759</v>
      </c>
      <c r="AQ75" s="78" t="b">
        <v>0</v>
      </c>
      <c r="AR75" s="78" t="b">
        <v>0</v>
      </c>
      <c r="AS75" s="78" t="b">
        <v>1</v>
      </c>
      <c r="AT75" s="78" t="s">
        <v>1250</v>
      </c>
      <c r="AU75" s="78">
        <v>1151</v>
      </c>
      <c r="AV75" s="82" t="s">
        <v>1817</v>
      </c>
      <c r="AW75" s="78" t="b">
        <v>0</v>
      </c>
      <c r="AX75" s="78" t="s">
        <v>1887</v>
      </c>
      <c r="AY75" s="82" t="s">
        <v>1960</v>
      </c>
      <c r="AZ75" s="78" t="s">
        <v>65</v>
      </c>
      <c r="BA75" s="78"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290</v>
      </c>
      <c r="C76" s="65"/>
      <c r="D76" s="65" t="s">
        <v>64</v>
      </c>
      <c r="E76" s="66">
        <v>185.18163268669755</v>
      </c>
      <c r="F76" s="68">
        <v>99.86632430056007</v>
      </c>
      <c r="G76" s="100" t="s">
        <v>1846</v>
      </c>
      <c r="H76" s="65"/>
      <c r="I76" s="69" t="s">
        <v>290</v>
      </c>
      <c r="J76" s="70"/>
      <c r="K76" s="70"/>
      <c r="L76" s="69" t="s">
        <v>2080</v>
      </c>
      <c r="M76" s="73">
        <v>45.549654766683446</v>
      </c>
      <c r="N76" s="74">
        <v>3405.64208984375</v>
      </c>
      <c r="O76" s="74">
        <v>2014.958984375</v>
      </c>
      <c r="P76" s="75"/>
      <c r="Q76" s="76"/>
      <c r="R76" s="76"/>
      <c r="S76" s="86"/>
      <c r="T76" s="48">
        <v>1</v>
      </c>
      <c r="U76" s="48">
        <v>0</v>
      </c>
      <c r="V76" s="49">
        <v>0</v>
      </c>
      <c r="W76" s="49">
        <v>0.004167</v>
      </c>
      <c r="X76" s="49">
        <v>0.006174</v>
      </c>
      <c r="Y76" s="49">
        <v>0.382722</v>
      </c>
      <c r="Z76" s="49">
        <v>0</v>
      </c>
      <c r="AA76" s="49">
        <v>0</v>
      </c>
      <c r="AB76" s="71">
        <v>76</v>
      </c>
      <c r="AC76" s="71"/>
      <c r="AD76" s="72"/>
      <c r="AE76" s="78" t="s">
        <v>1361</v>
      </c>
      <c r="AF76" s="78">
        <v>4749</v>
      </c>
      <c r="AG76" s="78">
        <v>8400</v>
      </c>
      <c r="AH76" s="78">
        <v>14940</v>
      </c>
      <c r="AI76" s="78">
        <v>9939</v>
      </c>
      <c r="AJ76" s="78"/>
      <c r="AK76" s="78" t="s">
        <v>1470</v>
      </c>
      <c r="AL76" s="78" t="s">
        <v>1568</v>
      </c>
      <c r="AM76" s="82" t="s">
        <v>1655</v>
      </c>
      <c r="AN76" s="78"/>
      <c r="AO76" s="80">
        <v>41347.73158564815</v>
      </c>
      <c r="AP76" s="82" t="s">
        <v>1760</v>
      </c>
      <c r="AQ76" s="78" t="b">
        <v>0</v>
      </c>
      <c r="AR76" s="78" t="b">
        <v>0</v>
      </c>
      <c r="AS76" s="78" t="b">
        <v>1</v>
      </c>
      <c r="AT76" s="78" t="s">
        <v>1250</v>
      </c>
      <c r="AU76" s="78">
        <v>348</v>
      </c>
      <c r="AV76" s="82" t="s">
        <v>1807</v>
      </c>
      <c r="AW76" s="78" t="b">
        <v>0</v>
      </c>
      <c r="AX76" s="78" t="s">
        <v>1887</v>
      </c>
      <c r="AY76" s="82" t="s">
        <v>1961</v>
      </c>
      <c r="AZ76" s="78" t="s">
        <v>65</v>
      </c>
      <c r="BA76" s="78" t="str">
        <f>REPLACE(INDEX(GroupVertices[Group],MATCH(Vertices[[#This Row],[Vertex]],GroupVertices[Vertex],0)),1,1,"")</f>
        <v>1</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291</v>
      </c>
      <c r="C77" s="65"/>
      <c r="D77" s="65" t="s">
        <v>64</v>
      </c>
      <c r="E77" s="66">
        <v>174.11566265060242</v>
      </c>
      <c r="F77" s="68">
        <v>99.93013565088852</v>
      </c>
      <c r="G77" s="100" t="s">
        <v>1847</v>
      </c>
      <c r="H77" s="65"/>
      <c r="I77" s="69" t="s">
        <v>291</v>
      </c>
      <c r="J77" s="70"/>
      <c r="K77" s="70"/>
      <c r="L77" s="69" t="s">
        <v>2081</v>
      </c>
      <c r="M77" s="73">
        <v>24.2834587472204</v>
      </c>
      <c r="N77" s="74">
        <v>4629.9267578125</v>
      </c>
      <c r="O77" s="74">
        <v>7854.50927734375</v>
      </c>
      <c r="P77" s="75"/>
      <c r="Q77" s="76"/>
      <c r="R77" s="76"/>
      <c r="S77" s="86"/>
      <c r="T77" s="48">
        <v>1</v>
      </c>
      <c r="U77" s="48">
        <v>0</v>
      </c>
      <c r="V77" s="49">
        <v>0</v>
      </c>
      <c r="W77" s="49">
        <v>0.004167</v>
      </c>
      <c r="X77" s="49">
        <v>0.006174</v>
      </c>
      <c r="Y77" s="49">
        <v>0.382722</v>
      </c>
      <c r="Z77" s="49">
        <v>0</v>
      </c>
      <c r="AA77" s="49">
        <v>0</v>
      </c>
      <c r="AB77" s="71">
        <v>77</v>
      </c>
      <c r="AC77" s="71"/>
      <c r="AD77" s="72"/>
      <c r="AE77" s="78" t="s">
        <v>1362</v>
      </c>
      <c r="AF77" s="78">
        <v>2379</v>
      </c>
      <c r="AG77" s="78">
        <v>4394</v>
      </c>
      <c r="AH77" s="78">
        <v>32163</v>
      </c>
      <c r="AI77" s="78">
        <v>11135</v>
      </c>
      <c r="AJ77" s="78"/>
      <c r="AK77" s="78" t="s">
        <v>1471</v>
      </c>
      <c r="AL77" s="78" t="s">
        <v>1569</v>
      </c>
      <c r="AM77" s="82" t="s">
        <v>1656</v>
      </c>
      <c r="AN77" s="78"/>
      <c r="AO77" s="80">
        <v>40152.9083912037</v>
      </c>
      <c r="AP77" s="82" t="s">
        <v>1761</v>
      </c>
      <c r="AQ77" s="78" t="b">
        <v>0</v>
      </c>
      <c r="AR77" s="78" t="b">
        <v>0</v>
      </c>
      <c r="AS77" s="78" t="b">
        <v>1</v>
      </c>
      <c r="AT77" s="78" t="s">
        <v>1250</v>
      </c>
      <c r="AU77" s="78">
        <v>559</v>
      </c>
      <c r="AV77" s="82" t="s">
        <v>1812</v>
      </c>
      <c r="AW77" s="78" t="b">
        <v>0</v>
      </c>
      <c r="AX77" s="78" t="s">
        <v>1887</v>
      </c>
      <c r="AY77" s="82" t="s">
        <v>1962</v>
      </c>
      <c r="AZ77" s="78" t="s">
        <v>65</v>
      </c>
      <c r="BA77" s="78"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292</v>
      </c>
      <c r="C78" s="65"/>
      <c r="D78" s="65" t="s">
        <v>64</v>
      </c>
      <c r="E78" s="66">
        <v>508.2134854053698</v>
      </c>
      <c r="F78" s="68">
        <v>98.00357764085965</v>
      </c>
      <c r="G78" s="100" t="s">
        <v>1848</v>
      </c>
      <c r="H78" s="65"/>
      <c r="I78" s="69" t="s">
        <v>292</v>
      </c>
      <c r="J78" s="70"/>
      <c r="K78" s="70"/>
      <c r="L78" s="69" t="s">
        <v>2082</v>
      </c>
      <c r="M78" s="73">
        <v>666.3410248895062</v>
      </c>
      <c r="N78" s="74">
        <v>3741.9814453125</v>
      </c>
      <c r="O78" s="74">
        <v>857.1099853515625</v>
      </c>
      <c r="P78" s="75"/>
      <c r="Q78" s="76"/>
      <c r="R78" s="76"/>
      <c r="S78" s="86"/>
      <c r="T78" s="48">
        <v>1</v>
      </c>
      <c r="U78" s="48">
        <v>0</v>
      </c>
      <c r="V78" s="49">
        <v>0</v>
      </c>
      <c r="W78" s="49">
        <v>0.004167</v>
      </c>
      <c r="X78" s="49">
        <v>0.006174</v>
      </c>
      <c r="Y78" s="49">
        <v>0.382722</v>
      </c>
      <c r="Z78" s="49">
        <v>0</v>
      </c>
      <c r="AA78" s="49">
        <v>0</v>
      </c>
      <c r="AB78" s="71">
        <v>78</v>
      </c>
      <c r="AC78" s="71"/>
      <c r="AD78" s="72"/>
      <c r="AE78" s="78" t="s">
        <v>1363</v>
      </c>
      <c r="AF78" s="78">
        <v>225</v>
      </c>
      <c r="AG78" s="78">
        <v>125341</v>
      </c>
      <c r="AH78" s="78">
        <v>7741</v>
      </c>
      <c r="AI78" s="78">
        <v>2384</v>
      </c>
      <c r="AJ78" s="78"/>
      <c r="AK78" s="78" t="s">
        <v>1472</v>
      </c>
      <c r="AL78" s="78"/>
      <c r="AM78" s="82" t="s">
        <v>1657</v>
      </c>
      <c r="AN78" s="78"/>
      <c r="AO78" s="80">
        <v>42205.78399305556</v>
      </c>
      <c r="AP78" s="82" t="s">
        <v>1762</v>
      </c>
      <c r="AQ78" s="78" t="b">
        <v>0</v>
      </c>
      <c r="AR78" s="78" t="b">
        <v>0</v>
      </c>
      <c r="AS78" s="78" t="b">
        <v>1</v>
      </c>
      <c r="AT78" s="78" t="s">
        <v>1250</v>
      </c>
      <c r="AU78" s="78">
        <v>93</v>
      </c>
      <c r="AV78" s="82" t="s">
        <v>1807</v>
      </c>
      <c r="AW78" s="78" t="b">
        <v>1</v>
      </c>
      <c r="AX78" s="78" t="s">
        <v>1887</v>
      </c>
      <c r="AY78" s="82" t="s">
        <v>1963</v>
      </c>
      <c r="AZ78" s="78" t="s">
        <v>65</v>
      </c>
      <c r="BA78" s="78" t="str">
        <f>REPLACE(INDEX(GroupVertices[Group],MATCH(Vertices[[#This Row],[Vertex]],GroupVertices[Vertex],0)),1,1,"")</f>
        <v>1</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293</v>
      </c>
      <c r="C79" s="65"/>
      <c r="D79" s="65" t="s">
        <v>64</v>
      </c>
      <c r="E79" s="66">
        <v>788.3322466335932</v>
      </c>
      <c r="F79" s="68">
        <v>96.38828712877596</v>
      </c>
      <c r="G79" s="100" t="s">
        <v>1849</v>
      </c>
      <c r="H79" s="65"/>
      <c r="I79" s="69" t="s">
        <v>293</v>
      </c>
      <c r="J79" s="70"/>
      <c r="K79" s="70"/>
      <c r="L79" s="69" t="s">
        <v>2083</v>
      </c>
      <c r="M79" s="73">
        <v>1204.663509549933</v>
      </c>
      <c r="N79" s="74">
        <v>2027.2352294921875</v>
      </c>
      <c r="O79" s="74">
        <v>456.4247741699219</v>
      </c>
      <c r="P79" s="75"/>
      <c r="Q79" s="76"/>
      <c r="R79" s="76"/>
      <c r="S79" s="86"/>
      <c r="T79" s="48">
        <v>1</v>
      </c>
      <c r="U79" s="48">
        <v>0</v>
      </c>
      <c r="V79" s="49">
        <v>0</v>
      </c>
      <c r="W79" s="49">
        <v>0.004167</v>
      </c>
      <c r="X79" s="49">
        <v>0.006174</v>
      </c>
      <c r="Y79" s="49">
        <v>0.382722</v>
      </c>
      <c r="Z79" s="49">
        <v>0</v>
      </c>
      <c r="AA79" s="49">
        <v>0</v>
      </c>
      <c r="AB79" s="71">
        <v>79</v>
      </c>
      <c r="AC79" s="71"/>
      <c r="AD79" s="72"/>
      <c r="AE79" s="78" t="s">
        <v>1364</v>
      </c>
      <c r="AF79" s="78">
        <v>145</v>
      </c>
      <c r="AG79" s="78">
        <v>226747</v>
      </c>
      <c r="AH79" s="78">
        <v>11945</v>
      </c>
      <c r="AI79" s="78">
        <v>1640</v>
      </c>
      <c r="AJ79" s="78"/>
      <c r="AK79" s="78" t="s">
        <v>1473</v>
      </c>
      <c r="AL79" s="78"/>
      <c r="AM79" s="82" t="s">
        <v>1658</v>
      </c>
      <c r="AN79" s="78"/>
      <c r="AO79" s="80">
        <v>42381.500555555554</v>
      </c>
      <c r="AP79" s="82" t="s">
        <v>1763</v>
      </c>
      <c r="AQ79" s="78" t="b">
        <v>0</v>
      </c>
      <c r="AR79" s="78" t="b">
        <v>0</v>
      </c>
      <c r="AS79" s="78" t="b">
        <v>1</v>
      </c>
      <c r="AT79" s="78" t="s">
        <v>1251</v>
      </c>
      <c r="AU79" s="78">
        <v>188</v>
      </c>
      <c r="AV79" s="82" t="s">
        <v>1807</v>
      </c>
      <c r="AW79" s="78" t="b">
        <v>1</v>
      </c>
      <c r="AX79" s="78" t="s">
        <v>1887</v>
      </c>
      <c r="AY79" s="82" t="s">
        <v>1964</v>
      </c>
      <c r="AZ79" s="78" t="s">
        <v>65</v>
      </c>
      <c r="BA79" s="78" t="str">
        <f>REPLACE(INDEX(GroupVertices[Group],MATCH(Vertices[[#This Row],[Vertex]],GroupVertices[Vertex],0)),1,1,"")</f>
        <v>1</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294</v>
      </c>
      <c r="C80" s="65"/>
      <c r="D80" s="65" t="s">
        <v>64</v>
      </c>
      <c r="E80" s="66">
        <v>1000</v>
      </c>
      <c r="F80" s="68">
        <v>89.17064359306008</v>
      </c>
      <c r="G80" s="100" t="s">
        <v>1850</v>
      </c>
      <c r="H80" s="65"/>
      <c r="I80" s="69" t="s">
        <v>294</v>
      </c>
      <c r="J80" s="70"/>
      <c r="K80" s="70"/>
      <c r="L80" s="69" t="s">
        <v>2084</v>
      </c>
      <c r="M80" s="73">
        <v>3610.0635118861783</v>
      </c>
      <c r="N80" s="74">
        <v>3075.309326171875</v>
      </c>
      <c r="O80" s="74">
        <v>8438.83203125</v>
      </c>
      <c r="P80" s="75"/>
      <c r="Q80" s="76"/>
      <c r="R80" s="76"/>
      <c r="S80" s="86"/>
      <c r="T80" s="48">
        <v>1</v>
      </c>
      <c r="U80" s="48">
        <v>0</v>
      </c>
      <c r="V80" s="49">
        <v>0</v>
      </c>
      <c r="W80" s="49">
        <v>0.004167</v>
      </c>
      <c r="X80" s="49">
        <v>0.006174</v>
      </c>
      <c r="Y80" s="49">
        <v>0.382722</v>
      </c>
      <c r="Z80" s="49">
        <v>0</v>
      </c>
      <c r="AA80" s="49">
        <v>0</v>
      </c>
      <c r="AB80" s="71">
        <v>80</v>
      </c>
      <c r="AC80" s="71"/>
      <c r="AD80" s="72"/>
      <c r="AE80" s="78" t="s">
        <v>1365</v>
      </c>
      <c r="AF80" s="78">
        <v>9</v>
      </c>
      <c r="AG80" s="78">
        <v>679862</v>
      </c>
      <c r="AH80" s="78">
        <v>12641</v>
      </c>
      <c r="AI80" s="78">
        <v>49</v>
      </c>
      <c r="AJ80" s="78"/>
      <c r="AK80" s="78" t="s">
        <v>1474</v>
      </c>
      <c r="AL80" s="78" t="s">
        <v>1570</v>
      </c>
      <c r="AM80" s="82" t="s">
        <v>1659</v>
      </c>
      <c r="AN80" s="78"/>
      <c r="AO80" s="80">
        <v>40092.84159722222</v>
      </c>
      <c r="AP80" s="78"/>
      <c r="AQ80" s="78" t="b">
        <v>1</v>
      </c>
      <c r="AR80" s="78" t="b">
        <v>0</v>
      </c>
      <c r="AS80" s="78" t="b">
        <v>0</v>
      </c>
      <c r="AT80" s="78" t="s">
        <v>1803</v>
      </c>
      <c r="AU80" s="78">
        <v>864</v>
      </c>
      <c r="AV80" s="82" t="s">
        <v>1807</v>
      </c>
      <c r="AW80" s="78" t="b">
        <v>1</v>
      </c>
      <c r="AX80" s="78" t="s">
        <v>1887</v>
      </c>
      <c r="AY80" s="82" t="s">
        <v>1965</v>
      </c>
      <c r="AZ80" s="78" t="s">
        <v>65</v>
      </c>
      <c r="BA80" s="78" t="str">
        <f>REPLACE(INDEX(GroupVertices[Group],MATCH(Vertices[[#This Row],[Vertex]],GroupVertices[Vertex],0)),1,1,"")</f>
        <v>1</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295</v>
      </c>
      <c r="C81" s="65"/>
      <c r="D81" s="65" t="s">
        <v>64</v>
      </c>
      <c r="E81" s="66">
        <v>425.71317060306893</v>
      </c>
      <c r="F81" s="68">
        <v>98.47931148731737</v>
      </c>
      <c r="G81" s="100" t="s">
        <v>1851</v>
      </c>
      <c r="H81" s="65"/>
      <c r="I81" s="69" t="s">
        <v>295</v>
      </c>
      <c r="J81" s="70"/>
      <c r="K81" s="70"/>
      <c r="L81" s="69" t="s">
        <v>2085</v>
      </c>
      <c r="M81" s="73">
        <v>507.7947916600296</v>
      </c>
      <c r="N81" s="74">
        <v>901.3339233398438</v>
      </c>
      <c r="O81" s="74">
        <v>4872.47314453125</v>
      </c>
      <c r="P81" s="75"/>
      <c r="Q81" s="76"/>
      <c r="R81" s="76"/>
      <c r="S81" s="86"/>
      <c r="T81" s="48">
        <v>1</v>
      </c>
      <c r="U81" s="48">
        <v>0</v>
      </c>
      <c r="V81" s="49">
        <v>0</v>
      </c>
      <c r="W81" s="49">
        <v>0.004167</v>
      </c>
      <c r="X81" s="49">
        <v>0.006174</v>
      </c>
      <c r="Y81" s="49">
        <v>0.382722</v>
      </c>
      <c r="Z81" s="49">
        <v>0</v>
      </c>
      <c r="AA81" s="49">
        <v>0</v>
      </c>
      <c r="AB81" s="71">
        <v>81</v>
      </c>
      <c r="AC81" s="71"/>
      <c r="AD81" s="72"/>
      <c r="AE81" s="78" t="s">
        <v>1366</v>
      </c>
      <c r="AF81" s="78">
        <v>8649</v>
      </c>
      <c r="AG81" s="78">
        <v>95475</v>
      </c>
      <c r="AH81" s="78">
        <v>71973</v>
      </c>
      <c r="AI81" s="78">
        <v>30475</v>
      </c>
      <c r="AJ81" s="78"/>
      <c r="AK81" s="78" t="s">
        <v>1475</v>
      </c>
      <c r="AL81" s="78" t="s">
        <v>1571</v>
      </c>
      <c r="AM81" s="82" t="s">
        <v>1660</v>
      </c>
      <c r="AN81" s="78"/>
      <c r="AO81" s="80">
        <v>39160.54993055556</v>
      </c>
      <c r="AP81" s="82" t="s">
        <v>1764</v>
      </c>
      <c r="AQ81" s="78" t="b">
        <v>0</v>
      </c>
      <c r="AR81" s="78" t="b">
        <v>0</v>
      </c>
      <c r="AS81" s="78" t="b">
        <v>1</v>
      </c>
      <c r="AT81" s="78" t="s">
        <v>1251</v>
      </c>
      <c r="AU81" s="78">
        <v>6110</v>
      </c>
      <c r="AV81" s="82" t="s">
        <v>1807</v>
      </c>
      <c r="AW81" s="78" t="b">
        <v>1</v>
      </c>
      <c r="AX81" s="78" t="s">
        <v>1887</v>
      </c>
      <c r="AY81" s="82" t="s">
        <v>1966</v>
      </c>
      <c r="AZ81" s="78" t="s">
        <v>65</v>
      </c>
      <c r="BA81" s="78" t="str">
        <f>REPLACE(INDEX(GroupVertices[Group],MATCH(Vertices[[#This Row],[Vertex]],GroupVertices[Vertex],0)),1,1,"")</f>
        <v>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296</v>
      </c>
      <c r="C82" s="65"/>
      <c r="D82" s="65" t="s">
        <v>64</v>
      </c>
      <c r="E82" s="66">
        <v>165.84242743889374</v>
      </c>
      <c r="F82" s="68">
        <v>99.97784283866528</v>
      </c>
      <c r="G82" s="100" t="s">
        <v>1852</v>
      </c>
      <c r="H82" s="65"/>
      <c r="I82" s="69" t="s">
        <v>296</v>
      </c>
      <c r="J82" s="70"/>
      <c r="K82" s="70"/>
      <c r="L82" s="69" t="s">
        <v>2086</v>
      </c>
      <c r="M82" s="73">
        <v>8.384243300817047</v>
      </c>
      <c r="N82" s="74">
        <v>2361.476806640625</v>
      </c>
      <c r="O82" s="74">
        <v>3844.836669921875</v>
      </c>
      <c r="P82" s="75"/>
      <c r="Q82" s="76"/>
      <c r="R82" s="76"/>
      <c r="S82" s="86"/>
      <c r="T82" s="48">
        <v>1</v>
      </c>
      <c r="U82" s="48">
        <v>0</v>
      </c>
      <c r="V82" s="49">
        <v>0</v>
      </c>
      <c r="W82" s="49">
        <v>0.004167</v>
      </c>
      <c r="X82" s="49">
        <v>0.006174</v>
      </c>
      <c r="Y82" s="49">
        <v>0.382722</v>
      </c>
      <c r="Z82" s="49">
        <v>0</v>
      </c>
      <c r="AA82" s="49">
        <v>0</v>
      </c>
      <c r="AB82" s="71">
        <v>82</v>
      </c>
      <c r="AC82" s="71"/>
      <c r="AD82" s="72"/>
      <c r="AE82" s="78" t="s">
        <v>1367</v>
      </c>
      <c r="AF82" s="78">
        <v>1551</v>
      </c>
      <c r="AG82" s="78">
        <v>1399</v>
      </c>
      <c r="AH82" s="78">
        <v>15089</v>
      </c>
      <c r="AI82" s="78">
        <v>12335</v>
      </c>
      <c r="AJ82" s="78"/>
      <c r="AK82" s="78" t="s">
        <v>1476</v>
      </c>
      <c r="AL82" s="78" t="s">
        <v>1572</v>
      </c>
      <c r="AM82" s="78"/>
      <c r="AN82" s="78"/>
      <c r="AO82" s="80">
        <v>40774.05570601852</v>
      </c>
      <c r="AP82" s="82" t="s">
        <v>1765</v>
      </c>
      <c r="AQ82" s="78" t="b">
        <v>0</v>
      </c>
      <c r="AR82" s="78" t="b">
        <v>0</v>
      </c>
      <c r="AS82" s="78" t="b">
        <v>0</v>
      </c>
      <c r="AT82" s="78" t="s">
        <v>1251</v>
      </c>
      <c r="AU82" s="78">
        <v>2</v>
      </c>
      <c r="AV82" s="82" t="s">
        <v>1807</v>
      </c>
      <c r="AW82" s="78" t="b">
        <v>0</v>
      </c>
      <c r="AX82" s="78" t="s">
        <v>1887</v>
      </c>
      <c r="AY82" s="82" t="s">
        <v>1967</v>
      </c>
      <c r="AZ82" s="78" t="s">
        <v>65</v>
      </c>
      <c r="BA82" s="78"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297</v>
      </c>
      <c r="C83" s="65"/>
      <c r="D83" s="65" t="s">
        <v>64</v>
      </c>
      <c r="E83" s="66">
        <v>735.6625385261979</v>
      </c>
      <c r="F83" s="68">
        <v>96.69200430718651</v>
      </c>
      <c r="G83" s="100" t="s">
        <v>1853</v>
      </c>
      <c r="H83" s="65"/>
      <c r="I83" s="69" t="s">
        <v>297</v>
      </c>
      <c r="J83" s="70"/>
      <c r="K83" s="70"/>
      <c r="L83" s="69" t="s">
        <v>2087</v>
      </c>
      <c r="M83" s="73">
        <v>1103.4446978916449</v>
      </c>
      <c r="N83" s="74">
        <v>864.3924560546875</v>
      </c>
      <c r="O83" s="74">
        <v>2829.568115234375</v>
      </c>
      <c r="P83" s="75"/>
      <c r="Q83" s="76"/>
      <c r="R83" s="76"/>
      <c r="S83" s="86"/>
      <c r="T83" s="48">
        <v>1</v>
      </c>
      <c r="U83" s="48">
        <v>0</v>
      </c>
      <c r="V83" s="49">
        <v>0</v>
      </c>
      <c r="W83" s="49">
        <v>0.004167</v>
      </c>
      <c r="X83" s="49">
        <v>0.006174</v>
      </c>
      <c r="Y83" s="49">
        <v>0.382722</v>
      </c>
      <c r="Z83" s="49">
        <v>0</v>
      </c>
      <c r="AA83" s="49">
        <v>0</v>
      </c>
      <c r="AB83" s="71">
        <v>83</v>
      </c>
      <c r="AC83" s="71"/>
      <c r="AD83" s="72"/>
      <c r="AE83" s="78" t="s">
        <v>1368</v>
      </c>
      <c r="AF83" s="78">
        <v>1094</v>
      </c>
      <c r="AG83" s="78">
        <v>207680</v>
      </c>
      <c r="AH83" s="78">
        <v>54759</v>
      </c>
      <c r="AI83" s="78">
        <v>26933</v>
      </c>
      <c r="AJ83" s="78"/>
      <c r="AK83" s="78" t="s">
        <v>1477</v>
      </c>
      <c r="AL83" s="78" t="s">
        <v>1517</v>
      </c>
      <c r="AM83" s="82" t="s">
        <v>1661</v>
      </c>
      <c r="AN83" s="78"/>
      <c r="AO83" s="80">
        <v>39972.61653935185</v>
      </c>
      <c r="AP83" s="82" t="s">
        <v>1766</v>
      </c>
      <c r="AQ83" s="78" t="b">
        <v>0</v>
      </c>
      <c r="AR83" s="78" t="b">
        <v>0</v>
      </c>
      <c r="AS83" s="78" t="b">
        <v>1</v>
      </c>
      <c r="AT83" s="78" t="s">
        <v>1250</v>
      </c>
      <c r="AU83" s="78">
        <v>1236</v>
      </c>
      <c r="AV83" s="82" t="s">
        <v>1818</v>
      </c>
      <c r="AW83" s="78" t="b">
        <v>1</v>
      </c>
      <c r="AX83" s="78" t="s">
        <v>1887</v>
      </c>
      <c r="AY83" s="82" t="s">
        <v>1968</v>
      </c>
      <c r="AZ83" s="78" t="s">
        <v>65</v>
      </c>
      <c r="BA83" s="78" t="str">
        <f>REPLACE(INDEX(GroupVertices[Group],MATCH(Vertices[[#This Row],[Vertex]],GroupVertices[Vertex],0)),1,1,"")</f>
        <v>1</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298</v>
      </c>
      <c r="C84" s="65"/>
      <c r="D84" s="65" t="s">
        <v>64</v>
      </c>
      <c r="E84" s="66">
        <v>1000</v>
      </c>
      <c r="F84" s="68">
        <v>93.71079090393573</v>
      </c>
      <c r="G84" s="100" t="s">
        <v>1854</v>
      </c>
      <c r="H84" s="65"/>
      <c r="I84" s="69" t="s">
        <v>298</v>
      </c>
      <c r="J84" s="70"/>
      <c r="K84" s="70"/>
      <c r="L84" s="69" t="s">
        <v>2088</v>
      </c>
      <c r="M84" s="73">
        <v>2096.9837514150213</v>
      </c>
      <c r="N84" s="74">
        <v>4585.453125</v>
      </c>
      <c r="O84" s="74">
        <v>3796.735107421875</v>
      </c>
      <c r="P84" s="75"/>
      <c r="Q84" s="76"/>
      <c r="R84" s="76"/>
      <c r="S84" s="86"/>
      <c r="T84" s="48">
        <v>1</v>
      </c>
      <c r="U84" s="48">
        <v>0</v>
      </c>
      <c r="V84" s="49">
        <v>0</v>
      </c>
      <c r="W84" s="49">
        <v>0.004167</v>
      </c>
      <c r="X84" s="49">
        <v>0.006174</v>
      </c>
      <c r="Y84" s="49">
        <v>0.382722</v>
      </c>
      <c r="Z84" s="49">
        <v>0</v>
      </c>
      <c r="AA84" s="49">
        <v>0</v>
      </c>
      <c r="AB84" s="71">
        <v>84</v>
      </c>
      <c r="AC84" s="71"/>
      <c r="AD84" s="72"/>
      <c r="AE84" s="78" t="s">
        <v>1369</v>
      </c>
      <c r="AF84" s="78">
        <v>28704</v>
      </c>
      <c r="AG84" s="78">
        <v>394837</v>
      </c>
      <c r="AH84" s="78">
        <v>53690</v>
      </c>
      <c r="AI84" s="78">
        <v>31207</v>
      </c>
      <c r="AJ84" s="78"/>
      <c r="AK84" s="78" t="s">
        <v>1478</v>
      </c>
      <c r="AL84" s="78" t="s">
        <v>1573</v>
      </c>
      <c r="AM84" s="82" t="s">
        <v>1662</v>
      </c>
      <c r="AN84" s="78"/>
      <c r="AO84" s="80">
        <v>40702.582662037035</v>
      </c>
      <c r="AP84" s="82" t="s">
        <v>1767</v>
      </c>
      <c r="AQ84" s="78" t="b">
        <v>0</v>
      </c>
      <c r="AR84" s="78" t="b">
        <v>0</v>
      </c>
      <c r="AS84" s="78" t="b">
        <v>1</v>
      </c>
      <c r="AT84" s="78" t="s">
        <v>1250</v>
      </c>
      <c r="AU84" s="78">
        <v>327</v>
      </c>
      <c r="AV84" s="82" t="s">
        <v>1807</v>
      </c>
      <c r="AW84" s="78" t="b">
        <v>1</v>
      </c>
      <c r="AX84" s="78" t="s">
        <v>1887</v>
      </c>
      <c r="AY84" s="82" t="s">
        <v>1969</v>
      </c>
      <c r="AZ84" s="78" t="s">
        <v>65</v>
      </c>
      <c r="BA84" s="78" t="str">
        <f>REPLACE(INDEX(GroupVertices[Group],MATCH(Vertices[[#This Row],[Vertex]],GroupVertices[Vertex],0)),1,1,"")</f>
        <v>1</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299</v>
      </c>
      <c r="C85" s="65"/>
      <c r="D85" s="65" t="s">
        <v>64</v>
      </c>
      <c r="E85" s="66">
        <v>1000</v>
      </c>
      <c r="F85" s="68">
        <v>70</v>
      </c>
      <c r="G85" s="100" t="s">
        <v>1855</v>
      </c>
      <c r="H85" s="65"/>
      <c r="I85" s="69" t="s">
        <v>299</v>
      </c>
      <c r="J85" s="70"/>
      <c r="K85" s="70"/>
      <c r="L85" s="69" t="s">
        <v>2089</v>
      </c>
      <c r="M85" s="73">
        <v>9999</v>
      </c>
      <c r="N85" s="74">
        <v>1576.7410888671875</v>
      </c>
      <c r="O85" s="74">
        <v>807.8380126953125</v>
      </c>
      <c r="P85" s="75"/>
      <c r="Q85" s="76"/>
      <c r="R85" s="76"/>
      <c r="S85" s="86"/>
      <c r="T85" s="48">
        <v>1</v>
      </c>
      <c r="U85" s="48">
        <v>0</v>
      </c>
      <c r="V85" s="49">
        <v>0</v>
      </c>
      <c r="W85" s="49">
        <v>0.004167</v>
      </c>
      <c r="X85" s="49">
        <v>0.006174</v>
      </c>
      <c r="Y85" s="49">
        <v>0.382722</v>
      </c>
      <c r="Z85" s="49">
        <v>0</v>
      </c>
      <c r="AA85" s="49">
        <v>0</v>
      </c>
      <c r="AB85" s="71">
        <v>85</v>
      </c>
      <c r="AC85" s="71"/>
      <c r="AD85" s="72"/>
      <c r="AE85" s="78" t="s">
        <v>1370</v>
      </c>
      <c r="AF85" s="78">
        <v>117</v>
      </c>
      <c r="AG85" s="78">
        <v>1883372</v>
      </c>
      <c r="AH85" s="78">
        <v>259148</v>
      </c>
      <c r="AI85" s="78">
        <v>2166</v>
      </c>
      <c r="AJ85" s="78"/>
      <c r="AK85" s="78" t="s">
        <v>1479</v>
      </c>
      <c r="AL85" s="78" t="s">
        <v>1574</v>
      </c>
      <c r="AM85" s="82" t="s">
        <v>1663</v>
      </c>
      <c r="AN85" s="78"/>
      <c r="AO85" s="80">
        <v>39974.635567129626</v>
      </c>
      <c r="AP85" s="82" t="s">
        <v>1768</v>
      </c>
      <c r="AQ85" s="78" t="b">
        <v>0</v>
      </c>
      <c r="AR85" s="78" t="b">
        <v>0</v>
      </c>
      <c r="AS85" s="78" t="b">
        <v>0</v>
      </c>
      <c r="AT85" s="78" t="s">
        <v>1251</v>
      </c>
      <c r="AU85" s="78">
        <v>1037</v>
      </c>
      <c r="AV85" s="82" t="s">
        <v>1819</v>
      </c>
      <c r="AW85" s="78" t="b">
        <v>1</v>
      </c>
      <c r="AX85" s="78" t="s">
        <v>1887</v>
      </c>
      <c r="AY85" s="82" t="s">
        <v>1970</v>
      </c>
      <c r="AZ85" s="78" t="s">
        <v>65</v>
      </c>
      <c r="BA85" s="78" t="str">
        <f>REPLACE(INDEX(GroupVertices[Group],MATCH(Vertices[[#This Row],[Vertex]],GroupVertices[Vertex],0)),1,1,"")</f>
        <v>1</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300</v>
      </c>
      <c r="C86" s="65"/>
      <c r="D86" s="65" t="s">
        <v>64</v>
      </c>
      <c r="E86" s="66">
        <v>167.13796911311456</v>
      </c>
      <c r="F86" s="68">
        <v>99.9703721638515</v>
      </c>
      <c r="G86" s="100" t="s">
        <v>1856</v>
      </c>
      <c r="H86" s="65"/>
      <c r="I86" s="69" t="s">
        <v>300</v>
      </c>
      <c r="J86" s="70"/>
      <c r="K86" s="70"/>
      <c r="L86" s="69" t="s">
        <v>2090</v>
      </c>
      <c r="M86" s="73">
        <v>10.873970193759677</v>
      </c>
      <c r="N86" s="74">
        <v>1515.881591796875</v>
      </c>
      <c r="O86" s="74">
        <v>9208.4423828125</v>
      </c>
      <c r="P86" s="75"/>
      <c r="Q86" s="76"/>
      <c r="R86" s="76"/>
      <c r="S86" s="86"/>
      <c r="T86" s="48">
        <v>1</v>
      </c>
      <c r="U86" s="48">
        <v>0</v>
      </c>
      <c r="V86" s="49">
        <v>0</v>
      </c>
      <c r="W86" s="49">
        <v>0.004167</v>
      </c>
      <c r="X86" s="49">
        <v>0.006174</v>
      </c>
      <c r="Y86" s="49">
        <v>0.382722</v>
      </c>
      <c r="Z86" s="49">
        <v>0</v>
      </c>
      <c r="AA86" s="49">
        <v>0</v>
      </c>
      <c r="AB86" s="71">
        <v>86</v>
      </c>
      <c r="AC86" s="71"/>
      <c r="AD86" s="72"/>
      <c r="AE86" s="78" t="s">
        <v>1371</v>
      </c>
      <c r="AF86" s="78">
        <v>842</v>
      </c>
      <c r="AG86" s="78">
        <v>1868</v>
      </c>
      <c r="AH86" s="78">
        <v>8512</v>
      </c>
      <c r="AI86" s="78">
        <v>1988</v>
      </c>
      <c r="AJ86" s="78"/>
      <c r="AK86" s="78" t="s">
        <v>1480</v>
      </c>
      <c r="AL86" s="78" t="s">
        <v>1575</v>
      </c>
      <c r="AM86" s="82" t="s">
        <v>1664</v>
      </c>
      <c r="AN86" s="78"/>
      <c r="AO86" s="80">
        <v>39855.70976851852</v>
      </c>
      <c r="AP86" s="82" t="s">
        <v>1769</v>
      </c>
      <c r="AQ86" s="78" t="b">
        <v>0</v>
      </c>
      <c r="AR86" s="78" t="b">
        <v>0</v>
      </c>
      <c r="AS86" s="78" t="b">
        <v>1</v>
      </c>
      <c r="AT86" s="78" t="s">
        <v>1251</v>
      </c>
      <c r="AU86" s="78">
        <v>88</v>
      </c>
      <c r="AV86" s="82" t="s">
        <v>1807</v>
      </c>
      <c r="AW86" s="78" t="b">
        <v>0</v>
      </c>
      <c r="AX86" s="78" t="s">
        <v>1887</v>
      </c>
      <c r="AY86" s="82" t="s">
        <v>1971</v>
      </c>
      <c r="AZ86" s="78" t="s">
        <v>65</v>
      </c>
      <c r="BA86" s="78" t="str">
        <f>REPLACE(INDEX(GroupVertices[Group],MATCH(Vertices[[#This Row],[Vertex]],GroupVertices[Vertex],0)),1,1,"")</f>
        <v>1</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301</v>
      </c>
      <c r="C87" s="65"/>
      <c r="D87" s="65" t="s">
        <v>64</v>
      </c>
      <c r="E87" s="66">
        <v>170.27875990967976</v>
      </c>
      <c r="F87" s="68">
        <v>99.9522609543349</v>
      </c>
      <c r="G87" s="100" t="s">
        <v>1857</v>
      </c>
      <c r="H87" s="65"/>
      <c r="I87" s="69" t="s">
        <v>301</v>
      </c>
      <c r="J87" s="70"/>
      <c r="K87" s="70"/>
      <c r="L87" s="69" t="s">
        <v>2091</v>
      </c>
      <c r="M87" s="73">
        <v>16.909832618654704</v>
      </c>
      <c r="N87" s="74">
        <v>7954.4228515625</v>
      </c>
      <c r="O87" s="74">
        <v>6386.16650390625</v>
      </c>
      <c r="P87" s="75"/>
      <c r="Q87" s="76"/>
      <c r="R87" s="76"/>
      <c r="S87" s="86"/>
      <c r="T87" s="48">
        <v>6</v>
      </c>
      <c r="U87" s="48">
        <v>0</v>
      </c>
      <c r="V87" s="49">
        <v>0.733333</v>
      </c>
      <c r="W87" s="49">
        <v>0.00431</v>
      </c>
      <c r="X87" s="49">
        <v>0.014489</v>
      </c>
      <c r="Y87" s="49">
        <v>1.145629</v>
      </c>
      <c r="Z87" s="49">
        <v>0.8</v>
      </c>
      <c r="AA87" s="49">
        <v>0</v>
      </c>
      <c r="AB87" s="71">
        <v>87</v>
      </c>
      <c r="AC87" s="71"/>
      <c r="AD87" s="72"/>
      <c r="AE87" s="78" t="s">
        <v>1372</v>
      </c>
      <c r="AF87" s="78">
        <v>2271</v>
      </c>
      <c r="AG87" s="78">
        <v>3005</v>
      </c>
      <c r="AH87" s="78">
        <v>13046</v>
      </c>
      <c r="AI87" s="78">
        <v>45773</v>
      </c>
      <c r="AJ87" s="78"/>
      <c r="AK87" s="78" t="s">
        <v>1481</v>
      </c>
      <c r="AL87" s="78" t="s">
        <v>1576</v>
      </c>
      <c r="AM87" s="82" t="s">
        <v>1665</v>
      </c>
      <c r="AN87" s="78"/>
      <c r="AO87" s="80">
        <v>40944.04725694445</v>
      </c>
      <c r="AP87" s="82" t="s">
        <v>1770</v>
      </c>
      <c r="AQ87" s="78" t="b">
        <v>0</v>
      </c>
      <c r="AR87" s="78" t="b">
        <v>0</v>
      </c>
      <c r="AS87" s="78" t="b">
        <v>1</v>
      </c>
      <c r="AT87" s="78" t="s">
        <v>1250</v>
      </c>
      <c r="AU87" s="78">
        <v>163</v>
      </c>
      <c r="AV87" s="82" t="s">
        <v>1820</v>
      </c>
      <c r="AW87" s="78" t="b">
        <v>0</v>
      </c>
      <c r="AX87" s="78" t="s">
        <v>1887</v>
      </c>
      <c r="AY87" s="82" t="s">
        <v>1972</v>
      </c>
      <c r="AZ87" s="78" t="s">
        <v>65</v>
      </c>
      <c r="BA87" s="78" t="str">
        <f>REPLACE(INDEX(GroupVertices[Group],MATCH(Vertices[[#This Row],[Vertex]],GroupVertices[Vertex],0)),1,1,"")</f>
        <v>3</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302</v>
      </c>
      <c r="C88" s="65"/>
      <c r="D88" s="65" t="s">
        <v>64</v>
      </c>
      <c r="E88" s="66">
        <v>169.6738054818453</v>
      </c>
      <c r="F88" s="68">
        <v>99.95574939310723</v>
      </c>
      <c r="G88" s="100" t="s">
        <v>1858</v>
      </c>
      <c r="H88" s="65"/>
      <c r="I88" s="69" t="s">
        <v>302</v>
      </c>
      <c r="J88" s="70"/>
      <c r="K88" s="70"/>
      <c r="L88" s="69" t="s">
        <v>2092</v>
      </c>
      <c r="M88" s="73">
        <v>15.747252257131388</v>
      </c>
      <c r="N88" s="74">
        <v>194.9122772216797</v>
      </c>
      <c r="O88" s="74">
        <v>4512.3056640625</v>
      </c>
      <c r="P88" s="75"/>
      <c r="Q88" s="76"/>
      <c r="R88" s="76"/>
      <c r="S88" s="86"/>
      <c r="T88" s="48">
        <v>1</v>
      </c>
      <c r="U88" s="48">
        <v>0</v>
      </c>
      <c r="V88" s="49">
        <v>0</v>
      </c>
      <c r="W88" s="49">
        <v>0.004167</v>
      </c>
      <c r="X88" s="49">
        <v>0.006174</v>
      </c>
      <c r="Y88" s="49">
        <v>0.382722</v>
      </c>
      <c r="Z88" s="49">
        <v>0</v>
      </c>
      <c r="AA88" s="49">
        <v>0</v>
      </c>
      <c r="AB88" s="71">
        <v>88</v>
      </c>
      <c r="AC88" s="71"/>
      <c r="AD88" s="72"/>
      <c r="AE88" s="78" t="s">
        <v>1373</v>
      </c>
      <c r="AF88" s="78">
        <v>1338</v>
      </c>
      <c r="AG88" s="78">
        <v>2786</v>
      </c>
      <c r="AH88" s="78">
        <v>4474</v>
      </c>
      <c r="AI88" s="78">
        <v>1643</v>
      </c>
      <c r="AJ88" s="78"/>
      <c r="AK88" s="78" t="s">
        <v>1482</v>
      </c>
      <c r="AL88" s="78" t="s">
        <v>1517</v>
      </c>
      <c r="AM88" s="82" t="s">
        <v>1666</v>
      </c>
      <c r="AN88" s="78"/>
      <c r="AO88" s="80">
        <v>39691.67291666667</v>
      </c>
      <c r="AP88" s="82" t="s">
        <v>1771</v>
      </c>
      <c r="AQ88" s="78" t="b">
        <v>0</v>
      </c>
      <c r="AR88" s="78" t="b">
        <v>0</v>
      </c>
      <c r="AS88" s="78" t="b">
        <v>1</v>
      </c>
      <c r="AT88" s="78" t="s">
        <v>1250</v>
      </c>
      <c r="AU88" s="78">
        <v>150</v>
      </c>
      <c r="AV88" s="82" t="s">
        <v>1815</v>
      </c>
      <c r="AW88" s="78" t="b">
        <v>0</v>
      </c>
      <c r="AX88" s="78" t="s">
        <v>1887</v>
      </c>
      <c r="AY88" s="82" t="s">
        <v>1973</v>
      </c>
      <c r="AZ88" s="78" t="s">
        <v>65</v>
      </c>
      <c r="BA88" s="78" t="str">
        <f>REPLACE(INDEX(GroupVertices[Group],MATCH(Vertices[[#This Row],[Vertex]],GroupVertices[Vertex],0)),1,1,"")</f>
        <v>1</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303</v>
      </c>
      <c r="C89" s="65"/>
      <c r="D89" s="65" t="s">
        <v>64</v>
      </c>
      <c r="E89" s="66">
        <v>184.09050483740708</v>
      </c>
      <c r="F89" s="68">
        <v>99.87261623350558</v>
      </c>
      <c r="G89" s="100" t="s">
        <v>1859</v>
      </c>
      <c r="H89" s="65"/>
      <c r="I89" s="69" t="s">
        <v>303</v>
      </c>
      <c r="J89" s="70"/>
      <c r="K89" s="70"/>
      <c r="L89" s="69" t="s">
        <v>2093</v>
      </c>
      <c r="M89" s="73">
        <v>43.452763247040934</v>
      </c>
      <c r="N89" s="74">
        <v>1733.798095703125</v>
      </c>
      <c r="O89" s="74">
        <v>4795.8525390625</v>
      </c>
      <c r="P89" s="75"/>
      <c r="Q89" s="76"/>
      <c r="R89" s="76"/>
      <c r="S89" s="86"/>
      <c r="T89" s="48">
        <v>1</v>
      </c>
      <c r="U89" s="48">
        <v>0</v>
      </c>
      <c r="V89" s="49">
        <v>0</v>
      </c>
      <c r="W89" s="49">
        <v>0.004167</v>
      </c>
      <c r="X89" s="49">
        <v>0.006174</v>
      </c>
      <c r="Y89" s="49">
        <v>0.382722</v>
      </c>
      <c r="Z89" s="49">
        <v>0</v>
      </c>
      <c r="AA89" s="49">
        <v>0</v>
      </c>
      <c r="AB89" s="71">
        <v>89</v>
      </c>
      <c r="AC89" s="71"/>
      <c r="AD89" s="72"/>
      <c r="AE89" s="78" t="s">
        <v>1374</v>
      </c>
      <c r="AF89" s="78">
        <v>846</v>
      </c>
      <c r="AG89" s="78">
        <v>8005</v>
      </c>
      <c r="AH89" s="78">
        <v>33401</v>
      </c>
      <c r="AI89" s="78">
        <v>8408</v>
      </c>
      <c r="AJ89" s="78"/>
      <c r="AK89" s="78" t="s">
        <v>1483</v>
      </c>
      <c r="AL89" s="78" t="s">
        <v>1577</v>
      </c>
      <c r="AM89" s="82" t="s">
        <v>1667</v>
      </c>
      <c r="AN89" s="78"/>
      <c r="AO89" s="80">
        <v>40009.64466435185</v>
      </c>
      <c r="AP89" s="82" t="s">
        <v>1772</v>
      </c>
      <c r="AQ89" s="78" t="b">
        <v>0</v>
      </c>
      <c r="AR89" s="78" t="b">
        <v>0</v>
      </c>
      <c r="AS89" s="78" t="b">
        <v>1</v>
      </c>
      <c r="AT89" s="78" t="s">
        <v>1250</v>
      </c>
      <c r="AU89" s="78">
        <v>560</v>
      </c>
      <c r="AV89" s="82" t="s">
        <v>1821</v>
      </c>
      <c r="AW89" s="78" t="b">
        <v>0</v>
      </c>
      <c r="AX89" s="78" t="s">
        <v>1887</v>
      </c>
      <c r="AY89" s="82" t="s">
        <v>1974</v>
      </c>
      <c r="AZ89" s="78" t="s">
        <v>65</v>
      </c>
      <c r="BA89" s="78" t="str">
        <f>REPLACE(INDEX(GroupVertices[Group],MATCH(Vertices[[#This Row],[Vertex]],GroupVertices[Vertex],0)),1,1,"")</f>
        <v>1</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261</v>
      </c>
      <c r="C90" s="65"/>
      <c r="D90" s="65" t="s">
        <v>64</v>
      </c>
      <c r="E90" s="66">
        <v>320.09199479175254</v>
      </c>
      <c r="F90" s="68">
        <v>99.08837059644338</v>
      </c>
      <c r="G90" s="100" t="s">
        <v>751</v>
      </c>
      <c r="H90" s="65"/>
      <c r="I90" s="69" t="s">
        <v>261</v>
      </c>
      <c r="J90" s="70"/>
      <c r="K90" s="70"/>
      <c r="L90" s="69" t="s">
        <v>2094</v>
      </c>
      <c r="M90" s="73">
        <v>304.81569255863445</v>
      </c>
      <c r="N90" s="74">
        <v>8274.607421875</v>
      </c>
      <c r="O90" s="74">
        <v>3245.4912109375</v>
      </c>
      <c r="P90" s="75"/>
      <c r="Q90" s="76"/>
      <c r="R90" s="76"/>
      <c r="S90" s="86"/>
      <c r="T90" s="48">
        <v>6</v>
      </c>
      <c r="U90" s="48">
        <v>1</v>
      </c>
      <c r="V90" s="49">
        <v>0</v>
      </c>
      <c r="W90" s="49">
        <v>0.00431</v>
      </c>
      <c r="X90" s="49">
        <v>0.014866</v>
      </c>
      <c r="Y90" s="49">
        <v>1.135137</v>
      </c>
      <c r="Z90" s="49">
        <v>0.8666666666666667</v>
      </c>
      <c r="AA90" s="49">
        <v>0.16666666666666666</v>
      </c>
      <c r="AB90" s="71">
        <v>90</v>
      </c>
      <c r="AC90" s="71"/>
      <c r="AD90" s="72"/>
      <c r="AE90" s="78" t="s">
        <v>1375</v>
      </c>
      <c r="AF90" s="78">
        <v>14363</v>
      </c>
      <c r="AG90" s="78">
        <v>57239</v>
      </c>
      <c r="AH90" s="78">
        <v>16243</v>
      </c>
      <c r="AI90" s="78">
        <v>1704</v>
      </c>
      <c r="AJ90" s="78"/>
      <c r="AK90" s="78" t="s">
        <v>1484</v>
      </c>
      <c r="AL90" s="78" t="s">
        <v>1578</v>
      </c>
      <c r="AM90" s="78"/>
      <c r="AN90" s="78"/>
      <c r="AO90" s="80">
        <v>40953.234930555554</v>
      </c>
      <c r="AP90" s="82" t="s">
        <v>1773</v>
      </c>
      <c r="AQ90" s="78" t="b">
        <v>0</v>
      </c>
      <c r="AR90" s="78" t="b">
        <v>0</v>
      </c>
      <c r="AS90" s="78" t="b">
        <v>1</v>
      </c>
      <c r="AT90" s="78" t="s">
        <v>1251</v>
      </c>
      <c r="AU90" s="78">
        <v>1230</v>
      </c>
      <c r="AV90" s="82" t="s">
        <v>1810</v>
      </c>
      <c r="AW90" s="78" t="b">
        <v>0</v>
      </c>
      <c r="AX90" s="78" t="s">
        <v>1887</v>
      </c>
      <c r="AY90" s="82" t="s">
        <v>1975</v>
      </c>
      <c r="AZ90" s="78" t="s">
        <v>66</v>
      </c>
      <c r="BA90" s="78" t="str">
        <f>REPLACE(INDEX(GroupVertices[Group],MATCH(Vertices[[#This Row],[Vertex]],GroupVertices[Vertex],0)),1,1,"")</f>
        <v>3</v>
      </c>
      <c r="BB90" s="48"/>
      <c r="BC90" s="48"/>
      <c r="BD90" s="48"/>
      <c r="BE90" s="48"/>
      <c r="BF90" s="48" t="s">
        <v>578</v>
      </c>
      <c r="BG90" s="48" t="s">
        <v>2448</v>
      </c>
      <c r="BH90" s="121" t="s">
        <v>2487</v>
      </c>
      <c r="BI90" s="121" t="s">
        <v>2509</v>
      </c>
      <c r="BJ90" s="121" t="s">
        <v>2525</v>
      </c>
      <c r="BK90" s="121" t="s">
        <v>2525</v>
      </c>
      <c r="BL90" s="121">
        <v>0</v>
      </c>
      <c r="BM90" s="124">
        <v>0</v>
      </c>
      <c r="BN90" s="121">
        <v>0</v>
      </c>
      <c r="BO90" s="124">
        <v>0</v>
      </c>
      <c r="BP90" s="121">
        <v>0</v>
      </c>
      <c r="BQ90" s="124">
        <v>0</v>
      </c>
      <c r="BR90" s="121">
        <v>33</v>
      </c>
      <c r="BS90" s="124">
        <v>100</v>
      </c>
      <c r="BT90" s="121">
        <v>33</v>
      </c>
      <c r="BU90" s="2"/>
      <c r="BV90" s="3"/>
      <c r="BW90" s="3"/>
      <c r="BX90" s="3"/>
      <c r="BY90" s="3"/>
    </row>
    <row r="91" spans="1:77" ht="41.45" customHeight="1">
      <c r="A91" s="64" t="s">
        <v>262</v>
      </c>
      <c r="C91" s="65"/>
      <c r="D91" s="65" t="s">
        <v>64</v>
      </c>
      <c r="E91" s="66">
        <v>162.64086496464654</v>
      </c>
      <c r="F91" s="68">
        <v>99.99630448495351</v>
      </c>
      <c r="G91" s="100" t="s">
        <v>752</v>
      </c>
      <c r="H91" s="65"/>
      <c r="I91" s="69" t="s">
        <v>262</v>
      </c>
      <c r="J91" s="70"/>
      <c r="K91" s="70"/>
      <c r="L91" s="69" t="s">
        <v>2095</v>
      </c>
      <c r="M91" s="73">
        <v>2.2315919811571208</v>
      </c>
      <c r="N91" s="74">
        <v>8719.640625</v>
      </c>
      <c r="O91" s="74">
        <v>2893.828125</v>
      </c>
      <c r="P91" s="75"/>
      <c r="Q91" s="76"/>
      <c r="R91" s="76"/>
      <c r="S91" s="86"/>
      <c r="T91" s="48">
        <v>1</v>
      </c>
      <c r="U91" s="48">
        <v>8</v>
      </c>
      <c r="V91" s="49">
        <v>0.666667</v>
      </c>
      <c r="W91" s="49">
        <v>0.004348</v>
      </c>
      <c r="X91" s="49">
        <v>0.017464</v>
      </c>
      <c r="Y91" s="49">
        <v>1.449371</v>
      </c>
      <c r="Z91" s="49">
        <v>0.75</v>
      </c>
      <c r="AA91" s="49">
        <v>0.125</v>
      </c>
      <c r="AB91" s="71">
        <v>91</v>
      </c>
      <c r="AC91" s="71"/>
      <c r="AD91" s="72"/>
      <c r="AE91" s="78" t="s">
        <v>1376</v>
      </c>
      <c r="AF91" s="78">
        <v>246</v>
      </c>
      <c r="AG91" s="78">
        <v>240</v>
      </c>
      <c r="AH91" s="78">
        <v>579</v>
      </c>
      <c r="AI91" s="78">
        <v>291</v>
      </c>
      <c r="AJ91" s="78"/>
      <c r="AK91" s="78" t="s">
        <v>1485</v>
      </c>
      <c r="AL91" s="78" t="s">
        <v>1531</v>
      </c>
      <c r="AM91" s="82" t="s">
        <v>1668</v>
      </c>
      <c r="AN91" s="78"/>
      <c r="AO91" s="80">
        <v>42496.322858796295</v>
      </c>
      <c r="AP91" s="82" t="s">
        <v>1774</v>
      </c>
      <c r="AQ91" s="78" t="b">
        <v>1</v>
      </c>
      <c r="AR91" s="78" t="b">
        <v>0</v>
      </c>
      <c r="AS91" s="78" t="b">
        <v>0</v>
      </c>
      <c r="AT91" s="78" t="s">
        <v>1251</v>
      </c>
      <c r="AU91" s="78">
        <v>2</v>
      </c>
      <c r="AV91" s="78"/>
      <c r="AW91" s="78" t="b">
        <v>0</v>
      </c>
      <c r="AX91" s="78" t="s">
        <v>1887</v>
      </c>
      <c r="AY91" s="82" t="s">
        <v>1976</v>
      </c>
      <c r="AZ91" s="78" t="s">
        <v>66</v>
      </c>
      <c r="BA91" s="78" t="str">
        <f>REPLACE(INDEX(GroupVertices[Group],MATCH(Vertices[[#This Row],[Vertex]],GroupVertices[Vertex],0)),1,1,"")</f>
        <v>3</v>
      </c>
      <c r="BB91" s="48"/>
      <c r="BC91" s="48"/>
      <c r="BD91" s="48"/>
      <c r="BE91" s="48"/>
      <c r="BF91" s="48" t="s">
        <v>596</v>
      </c>
      <c r="BG91" s="48" t="s">
        <v>601</v>
      </c>
      <c r="BH91" s="121" t="s">
        <v>2488</v>
      </c>
      <c r="BI91" s="121" t="s">
        <v>2510</v>
      </c>
      <c r="BJ91" s="121" t="s">
        <v>2532</v>
      </c>
      <c r="BK91" s="121" t="s">
        <v>2550</v>
      </c>
      <c r="BL91" s="121">
        <v>0</v>
      </c>
      <c r="BM91" s="124">
        <v>0</v>
      </c>
      <c r="BN91" s="121">
        <v>0</v>
      </c>
      <c r="BO91" s="124">
        <v>0</v>
      </c>
      <c r="BP91" s="121">
        <v>0</v>
      </c>
      <c r="BQ91" s="124">
        <v>0</v>
      </c>
      <c r="BR91" s="121">
        <v>30</v>
      </c>
      <c r="BS91" s="124">
        <v>100</v>
      </c>
      <c r="BT91" s="121">
        <v>30</v>
      </c>
      <c r="BU91" s="2"/>
      <c r="BV91" s="3"/>
      <c r="BW91" s="3"/>
      <c r="BX91" s="3"/>
      <c r="BY91" s="3"/>
    </row>
    <row r="92" spans="1:77" ht="41.45" customHeight="1">
      <c r="A92" s="64" t="s">
        <v>304</v>
      </c>
      <c r="C92" s="65"/>
      <c r="D92" s="65" t="s">
        <v>64</v>
      </c>
      <c r="E92" s="66">
        <v>169.53292568358248</v>
      </c>
      <c r="F92" s="68">
        <v>99.9565617692597</v>
      </c>
      <c r="G92" s="100" t="s">
        <v>1860</v>
      </c>
      <c r="H92" s="65"/>
      <c r="I92" s="69" t="s">
        <v>304</v>
      </c>
      <c r="J92" s="70"/>
      <c r="K92" s="70"/>
      <c r="L92" s="69" t="s">
        <v>2096</v>
      </c>
      <c r="M92" s="73">
        <v>15.476514364721849</v>
      </c>
      <c r="N92" s="74">
        <v>266.7471923828125</v>
      </c>
      <c r="O92" s="74">
        <v>6101.16748046875</v>
      </c>
      <c r="P92" s="75"/>
      <c r="Q92" s="76"/>
      <c r="R92" s="76"/>
      <c r="S92" s="86"/>
      <c r="T92" s="48">
        <v>1</v>
      </c>
      <c r="U92" s="48">
        <v>0</v>
      </c>
      <c r="V92" s="49">
        <v>0</v>
      </c>
      <c r="W92" s="49">
        <v>0.004167</v>
      </c>
      <c r="X92" s="49">
        <v>0.006174</v>
      </c>
      <c r="Y92" s="49">
        <v>0.382722</v>
      </c>
      <c r="Z92" s="49">
        <v>0</v>
      </c>
      <c r="AA92" s="49">
        <v>0</v>
      </c>
      <c r="AB92" s="71">
        <v>92</v>
      </c>
      <c r="AC92" s="71"/>
      <c r="AD92" s="72"/>
      <c r="AE92" s="78" t="s">
        <v>1377</v>
      </c>
      <c r="AF92" s="78">
        <v>480</v>
      </c>
      <c r="AG92" s="78">
        <v>2735</v>
      </c>
      <c r="AH92" s="78">
        <v>43300</v>
      </c>
      <c r="AI92" s="78">
        <v>26138</v>
      </c>
      <c r="AJ92" s="78"/>
      <c r="AK92" s="78" t="s">
        <v>1486</v>
      </c>
      <c r="AL92" s="78" t="s">
        <v>1579</v>
      </c>
      <c r="AM92" s="82" t="s">
        <v>1669</v>
      </c>
      <c r="AN92" s="78"/>
      <c r="AO92" s="80">
        <v>41314.89523148148</v>
      </c>
      <c r="AP92" s="82" t="s">
        <v>1775</v>
      </c>
      <c r="AQ92" s="78" t="b">
        <v>1</v>
      </c>
      <c r="AR92" s="78" t="b">
        <v>0</v>
      </c>
      <c r="AS92" s="78" t="b">
        <v>1</v>
      </c>
      <c r="AT92" s="78" t="s">
        <v>1250</v>
      </c>
      <c r="AU92" s="78">
        <v>96</v>
      </c>
      <c r="AV92" s="82" t="s">
        <v>1807</v>
      </c>
      <c r="AW92" s="78" t="b">
        <v>0</v>
      </c>
      <c r="AX92" s="78" t="s">
        <v>1887</v>
      </c>
      <c r="AY92" s="82" t="s">
        <v>1977</v>
      </c>
      <c r="AZ92" s="78" t="s">
        <v>65</v>
      </c>
      <c r="BA92" s="78" t="str">
        <f>REPLACE(INDEX(GroupVertices[Group],MATCH(Vertices[[#This Row],[Vertex]],GroupVertices[Vertex],0)),1,1,"")</f>
        <v>1</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264</v>
      </c>
      <c r="C93" s="65"/>
      <c r="D93" s="65" t="s">
        <v>64</v>
      </c>
      <c r="E93" s="66">
        <v>212.47916536185784</v>
      </c>
      <c r="F93" s="68">
        <v>99.70891447431299</v>
      </c>
      <c r="G93" s="100" t="s">
        <v>754</v>
      </c>
      <c r="H93" s="65"/>
      <c r="I93" s="69" t="s">
        <v>264</v>
      </c>
      <c r="J93" s="70"/>
      <c r="K93" s="70"/>
      <c r="L93" s="69" t="s">
        <v>2097</v>
      </c>
      <c r="M93" s="73">
        <v>98.00910286062599</v>
      </c>
      <c r="N93" s="74">
        <v>9208.3330078125</v>
      </c>
      <c r="O93" s="74">
        <v>3911.30029296875</v>
      </c>
      <c r="P93" s="75"/>
      <c r="Q93" s="76"/>
      <c r="R93" s="76"/>
      <c r="S93" s="86"/>
      <c r="T93" s="48">
        <v>8</v>
      </c>
      <c r="U93" s="48">
        <v>1</v>
      </c>
      <c r="V93" s="49">
        <v>0.619048</v>
      </c>
      <c r="W93" s="49">
        <v>0.004348</v>
      </c>
      <c r="X93" s="49">
        <v>0.017508</v>
      </c>
      <c r="Y93" s="49">
        <v>1.446678</v>
      </c>
      <c r="Z93" s="49">
        <v>0.75</v>
      </c>
      <c r="AA93" s="49">
        <v>0.125</v>
      </c>
      <c r="AB93" s="71">
        <v>93</v>
      </c>
      <c r="AC93" s="71"/>
      <c r="AD93" s="72"/>
      <c r="AE93" s="78" t="s">
        <v>1378</v>
      </c>
      <c r="AF93" s="78">
        <v>15195</v>
      </c>
      <c r="AG93" s="78">
        <v>18282</v>
      </c>
      <c r="AH93" s="78">
        <v>7564</v>
      </c>
      <c r="AI93" s="78">
        <v>13092</v>
      </c>
      <c r="AJ93" s="78"/>
      <c r="AK93" s="78" t="s">
        <v>1487</v>
      </c>
      <c r="AL93" s="78" t="s">
        <v>1580</v>
      </c>
      <c r="AM93" s="82" t="s">
        <v>1670</v>
      </c>
      <c r="AN93" s="78"/>
      <c r="AO93" s="80">
        <v>39660.68179398148</v>
      </c>
      <c r="AP93" s="82" t="s">
        <v>1776</v>
      </c>
      <c r="AQ93" s="78" t="b">
        <v>0</v>
      </c>
      <c r="AR93" s="78" t="b">
        <v>0</v>
      </c>
      <c r="AS93" s="78" t="b">
        <v>1</v>
      </c>
      <c r="AT93" s="78" t="s">
        <v>1250</v>
      </c>
      <c r="AU93" s="78">
        <v>228</v>
      </c>
      <c r="AV93" s="82" t="s">
        <v>1807</v>
      </c>
      <c r="AW93" s="78" t="b">
        <v>0</v>
      </c>
      <c r="AX93" s="78" t="s">
        <v>1887</v>
      </c>
      <c r="AY93" s="82" t="s">
        <v>1978</v>
      </c>
      <c r="AZ93" s="78" t="s">
        <v>66</v>
      </c>
      <c r="BA93" s="78" t="str">
        <f>REPLACE(INDEX(GroupVertices[Group],MATCH(Vertices[[#This Row],[Vertex]],GroupVertices[Vertex],0)),1,1,"")</f>
        <v>3</v>
      </c>
      <c r="BB93" s="48"/>
      <c r="BC93" s="48"/>
      <c r="BD93" s="48"/>
      <c r="BE93" s="48"/>
      <c r="BF93" s="48" t="s">
        <v>579</v>
      </c>
      <c r="BG93" s="48" t="s">
        <v>579</v>
      </c>
      <c r="BH93" s="121" t="s">
        <v>2466</v>
      </c>
      <c r="BI93" s="121" t="s">
        <v>2466</v>
      </c>
      <c r="BJ93" s="121" t="s">
        <v>2527</v>
      </c>
      <c r="BK93" s="121" t="s">
        <v>2527</v>
      </c>
      <c r="BL93" s="121">
        <v>0</v>
      </c>
      <c r="BM93" s="124">
        <v>0</v>
      </c>
      <c r="BN93" s="121">
        <v>0</v>
      </c>
      <c r="BO93" s="124">
        <v>0</v>
      </c>
      <c r="BP93" s="121">
        <v>0</v>
      </c>
      <c r="BQ93" s="124">
        <v>0</v>
      </c>
      <c r="BR93" s="121">
        <v>21</v>
      </c>
      <c r="BS93" s="124">
        <v>100</v>
      </c>
      <c r="BT93" s="121">
        <v>21</v>
      </c>
      <c r="BU93" s="2"/>
      <c r="BV93" s="3"/>
      <c r="BW93" s="3"/>
      <c r="BX93" s="3"/>
      <c r="BY93" s="3"/>
    </row>
    <row r="94" spans="1:77" ht="41.45" customHeight="1">
      <c r="A94" s="64" t="s">
        <v>263</v>
      </c>
      <c r="C94" s="65"/>
      <c r="D94" s="65" t="s">
        <v>64</v>
      </c>
      <c r="E94" s="66">
        <v>176.43879814744614</v>
      </c>
      <c r="F94" s="68">
        <v>99.91673940884502</v>
      </c>
      <c r="G94" s="100" t="s">
        <v>753</v>
      </c>
      <c r="H94" s="65"/>
      <c r="I94" s="69" t="s">
        <v>263</v>
      </c>
      <c r="J94" s="70"/>
      <c r="K94" s="70"/>
      <c r="L94" s="69" t="s">
        <v>2098</v>
      </c>
      <c r="M94" s="73">
        <v>28.747979678914962</v>
      </c>
      <c r="N94" s="74">
        <v>9059.078125</v>
      </c>
      <c r="O94" s="74">
        <v>3307.669189453125</v>
      </c>
      <c r="P94" s="75"/>
      <c r="Q94" s="76"/>
      <c r="R94" s="76"/>
      <c r="S94" s="86"/>
      <c r="T94" s="48">
        <v>7</v>
      </c>
      <c r="U94" s="48">
        <v>5</v>
      </c>
      <c r="V94" s="49">
        <v>0.619048</v>
      </c>
      <c r="W94" s="49">
        <v>0.004348</v>
      </c>
      <c r="X94" s="49">
        <v>0.017508</v>
      </c>
      <c r="Y94" s="49">
        <v>1.446678</v>
      </c>
      <c r="Z94" s="49">
        <v>0.6964285714285714</v>
      </c>
      <c r="AA94" s="49">
        <v>0.5</v>
      </c>
      <c r="AB94" s="71">
        <v>94</v>
      </c>
      <c r="AC94" s="71"/>
      <c r="AD94" s="72"/>
      <c r="AE94" s="78" t="s">
        <v>1379</v>
      </c>
      <c r="AF94" s="78">
        <v>5234</v>
      </c>
      <c r="AG94" s="78">
        <v>5235</v>
      </c>
      <c r="AH94" s="78">
        <v>28080</v>
      </c>
      <c r="AI94" s="78">
        <v>1223</v>
      </c>
      <c r="AJ94" s="78"/>
      <c r="AK94" s="78" t="s">
        <v>1488</v>
      </c>
      <c r="AL94" s="78" t="s">
        <v>1552</v>
      </c>
      <c r="AM94" s="78"/>
      <c r="AN94" s="78"/>
      <c r="AO94" s="80">
        <v>42852.25299768519</v>
      </c>
      <c r="AP94" s="82" t="s">
        <v>1777</v>
      </c>
      <c r="AQ94" s="78" t="b">
        <v>0</v>
      </c>
      <c r="AR94" s="78" t="b">
        <v>0</v>
      </c>
      <c r="AS94" s="78" t="b">
        <v>0</v>
      </c>
      <c r="AT94" s="78" t="s">
        <v>1250</v>
      </c>
      <c r="AU94" s="78">
        <v>57</v>
      </c>
      <c r="AV94" s="82" t="s">
        <v>1807</v>
      </c>
      <c r="AW94" s="78" t="b">
        <v>0</v>
      </c>
      <c r="AX94" s="78" t="s">
        <v>1887</v>
      </c>
      <c r="AY94" s="82" t="s">
        <v>1979</v>
      </c>
      <c r="AZ94" s="78" t="s">
        <v>66</v>
      </c>
      <c r="BA94" s="78" t="str">
        <f>REPLACE(INDEX(GroupVertices[Group],MATCH(Vertices[[#This Row],[Vertex]],GroupVertices[Vertex],0)),1,1,"")</f>
        <v>3</v>
      </c>
      <c r="BB94" s="48"/>
      <c r="BC94" s="48"/>
      <c r="BD94" s="48"/>
      <c r="BE94" s="48"/>
      <c r="BF94" s="48" t="s">
        <v>241</v>
      </c>
      <c r="BG94" s="48" t="s">
        <v>241</v>
      </c>
      <c r="BH94" s="121" t="s">
        <v>2489</v>
      </c>
      <c r="BI94" s="121" t="s">
        <v>2489</v>
      </c>
      <c r="BJ94" s="121" t="s">
        <v>2532</v>
      </c>
      <c r="BK94" s="121" t="s">
        <v>2532</v>
      </c>
      <c r="BL94" s="121">
        <v>0</v>
      </c>
      <c r="BM94" s="124">
        <v>0</v>
      </c>
      <c r="BN94" s="121">
        <v>0</v>
      </c>
      <c r="BO94" s="124">
        <v>0</v>
      </c>
      <c r="BP94" s="121">
        <v>0</v>
      </c>
      <c r="BQ94" s="124">
        <v>0</v>
      </c>
      <c r="BR94" s="121">
        <v>16</v>
      </c>
      <c r="BS94" s="124">
        <v>100</v>
      </c>
      <c r="BT94" s="121">
        <v>16</v>
      </c>
      <c r="BU94" s="2"/>
      <c r="BV94" s="3"/>
      <c r="BW94" s="3"/>
      <c r="BX94" s="3"/>
      <c r="BY94" s="3"/>
    </row>
    <row r="95" spans="1:77" ht="41.45" customHeight="1">
      <c r="A95" s="64" t="s">
        <v>305</v>
      </c>
      <c r="C95" s="65"/>
      <c r="D95" s="65" t="s">
        <v>64</v>
      </c>
      <c r="E95" s="66">
        <v>200.4297990869085</v>
      </c>
      <c r="F95" s="68">
        <v>99.77839652876449</v>
      </c>
      <c r="G95" s="100" t="s">
        <v>1861</v>
      </c>
      <c r="H95" s="65"/>
      <c r="I95" s="69" t="s">
        <v>305</v>
      </c>
      <c r="J95" s="70"/>
      <c r="K95" s="70"/>
      <c r="L95" s="69" t="s">
        <v>2099</v>
      </c>
      <c r="M95" s="73">
        <v>74.85305018042185</v>
      </c>
      <c r="N95" s="74">
        <v>4070.639404296875</v>
      </c>
      <c r="O95" s="74">
        <v>2036.2242431640625</v>
      </c>
      <c r="P95" s="75"/>
      <c r="Q95" s="76"/>
      <c r="R95" s="76"/>
      <c r="S95" s="86"/>
      <c r="T95" s="48">
        <v>1</v>
      </c>
      <c r="U95" s="48">
        <v>0</v>
      </c>
      <c r="V95" s="49">
        <v>0</v>
      </c>
      <c r="W95" s="49">
        <v>0.004167</v>
      </c>
      <c r="X95" s="49">
        <v>0.006174</v>
      </c>
      <c r="Y95" s="49">
        <v>0.382722</v>
      </c>
      <c r="Z95" s="49">
        <v>0</v>
      </c>
      <c r="AA95" s="49">
        <v>0</v>
      </c>
      <c r="AB95" s="71">
        <v>95</v>
      </c>
      <c r="AC95" s="71"/>
      <c r="AD95" s="72"/>
      <c r="AE95" s="78" t="s">
        <v>1380</v>
      </c>
      <c r="AF95" s="78">
        <v>11231</v>
      </c>
      <c r="AG95" s="78">
        <v>13920</v>
      </c>
      <c r="AH95" s="78">
        <v>119570</v>
      </c>
      <c r="AI95" s="78">
        <v>89097</v>
      </c>
      <c r="AJ95" s="78"/>
      <c r="AK95" s="78" t="s">
        <v>1489</v>
      </c>
      <c r="AL95" s="78" t="s">
        <v>1581</v>
      </c>
      <c r="AM95" s="82" t="s">
        <v>1671</v>
      </c>
      <c r="AN95" s="78"/>
      <c r="AO95" s="80">
        <v>39926.58186342593</v>
      </c>
      <c r="AP95" s="82" t="s">
        <v>1778</v>
      </c>
      <c r="AQ95" s="78" t="b">
        <v>0</v>
      </c>
      <c r="AR95" s="78" t="b">
        <v>0</v>
      </c>
      <c r="AS95" s="78" t="b">
        <v>1</v>
      </c>
      <c r="AT95" s="78" t="s">
        <v>1250</v>
      </c>
      <c r="AU95" s="78">
        <v>1759</v>
      </c>
      <c r="AV95" s="82" t="s">
        <v>1813</v>
      </c>
      <c r="AW95" s="78" t="b">
        <v>0</v>
      </c>
      <c r="AX95" s="78" t="s">
        <v>1887</v>
      </c>
      <c r="AY95" s="82" t="s">
        <v>1980</v>
      </c>
      <c r="AZ95" s="78" t="s">
        <v>65</v>
      </c>
      <c r="BA95" s="78" t="str">
        <f>REPLACE(INDEX(GroupVertices[Group],MATCH(Vertices[[#This Row],[Vertex]],GroupVertices[Vertex],0)),1,1,"")</f>
        <v>1</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306</v>
      </c>
      <c r="C96" s="65"/>
      <c r="D96" s="65" t="s">
        <v>64</v>
      </c>
      <c r="E96" s="66">
        <v>196.09014883061658</v>
      </c>
      <c r="F96" s="68">
        <v>99.80342090004906</v>
      </c>
      <c r="G96" s="100" t="s">
        <v>1862</v>
      </c>
      <c r="H96" s="65"/>
      <c r="I96" s="69" t="s">
        <v>306</v>
      </c>
      <c r="J96" s="70"/>
      <c r="K96" s="70"/>
      <c r="L96" s="69" t="s">
        <v>2100</v>
      </c>
      <c r="M96" s="73">
        <v>66.51326137698288</v>
      </c>
      <c r="N96" s="74">
        <v>5068.9248046875</v>
      </c>
      <c r="O96" s="74">
        <v>3967.77001953125</v>
      </c>
      <c r="P96" s="75"/>
      <c r="Q96" s="76"/>
      <c r="R96" s="76"/>
      <c r="S96" s="86"/>
      <c r="T96" s="48">
        <v>1</v>
      </c>
      <c r="U96" s="48">
        <v>0</v>
      </c>
      <c r="V96" s="49">
        <v>0</v>
      </c>
      <c r="W96" s="49">
        <v>0.004167</v>
      </c>
      <c r="X96" s="49">
        <v>0.006174</v>
      </c>
      <c r="Y96" s="49">
        <v>0.382722</v>
      </c>
      <c r="Z96" s="49">
        <v>0</v>
      </c>
      <c r="AA96" s="49">
        <v>0</v>
      </c>
      <c r="AB96" s="71">
        <v>96</v>
      </c>
      <c r="AC96" s="71"/>
      <c r="AD96" s="72"/>
      <c r="AE96" s="78" t="s">
        <v>1381</v>
      </c>
      <c r="AF96" s="78">
        <v>5008</v>
      </c>
      <c r="AG96" s="78">
        <v>12349</v>
      </c>
      <c r="AH96" s="78">
        <v>49327</v>
      </c>
      <c r="AI96" s="78">
        <v>3770</v>
      </c>
      <c r="AJ96" s="78"/>
      <c r="AK96" s="78" t="s">
        <v>1490</v>
      </c>
      <c r="AL96" s="78" t="s">
        <v>1533</v>
      </c>
      <c r="AM96" s="82" t="s">
        <v>1672</v>
      </c>
      <c r="AN96" s="78"/>
      <c r="AO96" s="80">
        <v>40636.43513888889</v>
      </c>
      <c r="AP96" s="82" t="s">
        <v>1779</v>
      </c>
      <c r="AQ96" s="78" t="b">
        <v>0</v>
      </c>
      <c r="AR96" s="78" t="b">
        <v>0</v>
      </c>
      <c r="AS96" s="78" t="b">
        <v>0</v>
      </c>
      <c r="AT96" s="78" t="s">
        <v>1250</v>
      </c>
      <c r="AU96" s="78">
        <v>610</v>
      </c>
      <c r="AV96" s="82" t="s">
        <v>1812</v>
      </c>
      <c r="AW96" s="78" t="b">
        <v>0</v>
      </c>
      <c r="AX96" s="78" t="s">
        <v>1887</v>
      </c>
      <c r="AY96" s="82" t="s">
        <v>1981</v>
      </c>
      <c r="AZ96" s="78" t="s">
        <v>65</v>
      </c>
      <c r="BA96" s="78" t="str">
        <f>REPLACE(INDEX(GroupVertices[Group],MATCH(Vertices[[#This Row],[Vertex]],GroupVertices[Vertex],0)),1,1,"")</f>
        <v>1</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307</v>
      </c>
      <c r="C97" s="65"/>
      <c r="D97" s="65" t="s">
        <v>64</v>
      </c>
      <c r="E97" s="66">
        <v>475.06253522983866</v>
      </c>
      <c r="F97" s="68">
        <v>98.1947408997942</v>
      </c>
      <c r="G97" s="100" t="s">
        <v>1863</v>
      </c>
      <c r="H97" s="65"/>
      <c r="I97" s="69" t="s">
        <v>307</v>
      </c>
      <c r="J97" s="70"/>
      <c r="K97" s="70"/>
      <c r="L97" s="69" t="s">
        <v>2101</v>
      </c>
      <c r="M97" s="73">
        <v>602.6326827952536</v>
      </c>
      <c r="N97" s="74">
        <v>3341.474365234375</v>
      </c>
      <c r="O97" s="74">
        <v>635.14013671875</v>
      </c>
      <c r="P97" s="75"/>
      <c r="Q97" s="76"/>
      <c r="R97" s="76"/>
      <c r="S97" s="86"/>
      <c r="T97" s="48">
        <v>1</v>
      </c>
      <c r="U97" s="48">
        <v>0</v>
      </c>
      <c r="V97" s="49">
        <v>0</v>
      </c>
      <c r="W97" s="49">
        <v>0.004167</v>
      </c>
      <c r="X97" s="49">
        <v>0.006174</v>
      </c>
      <c r="Y97" s="49">
        <v>0.382722</v>
      </c>
      <c r="Z97" s="49">
        <v>0</v>
      </c>
      <c r="AA97" s="49">
        <v>0</v>
      </c>
      <c r="AB97" s="71">
        <v>97</v>
      </c>
      <c r="AC97" s="71"/>
      <c r="AD97" s="72"/>
      <c r="AE97" s="78" t="s">
        <v>1382</v>
      </c>
      <c r="AF97" s="78">
        <v>44872</v>
      </c>
      <c r="AG97" s="78">
        <v>113340</v>
      </c>
      <c r="AH97" s="78">
        <v>100269</v>
      </c>
      <c r="AI97" s="78">
        <v>11348</v>
      </c>
      <c r="AJ97" s="78"/>
      <c r="AK97" s="78" t="s">
        <v>1491</v>
      </c>
      <c r="AL97" s="78" t="s">
        <v>1582</v>
      </c>
      <c r="AM97" s="82" t="s">
        <v>1673</v>
      </c>
      <c r="AN97" s="78"/>
      <c r="AO97" s="80">
        <v>39897.76054398148</v>
      </c>
      <c r="AP97" s="82" t="s">
        <v>1780</v>
      </c>
      <c r="AQ97" s="78" t="b">
        <v>0</v>
      </c>
      <c r="AR97" s="78" t="b">
        <v>0</v>
      </c>
      <c r="AS97" s="78" t="b">
        <v>1</v>
      </c>
      <c r="AT97" s="78" t="s">
        <v>1251</v>
      </c>
      <c r="AU97" s="78">
        <v>7483</v>
      </c>
      <c r="AV97" s="82" t="s">
        <v>1809</v>
      </c>
      <c r="AW97" s="78" t="b">
        <v>1</v>
      </c>
      <c r="AX97" s="78" t="s">
        <v>1887</v>
      </c>
      <c r="AY97" s="82" t="s">
        <v>1982</v>
      </c>
      <c r="AZ97" s="78" t="s">
        <v>65</v>
      </c>
      <c r="BA97" s="78" t="str">
        <f>REPLACE(INDEX(GroupVertices[Group],MATCH(Vertices[[#This Row],[Vertex]],GroupVertices[Vertex],0)),1,1,"")</f>
        <v>1</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308</v>
      </c>
      <c r="C98" s="65"/>
      <c r="D98" s="65" t="s">
        <v>64</v>
      </c>
      <c r="E98" s="66">
        <v>181.24528538229526</v>
      </c>
      <c r="F98" s="68">
        <v>99.88902304599642</v>
      </c>
      <c r="G98" s="100" t="s">
        <v>1864</v>
      </c>
      <c r="H98" s="65"/>
      <c r="I98" s="69" t="s">
        <v>308</v>
      </c>
      <c r="J98" s="70"/>
      <c r="K98" s="70"/>
      <c r="L98" s="69" t="s">
        <v>2102</v>
      </c>
      <c r="M98" s="73">
        <v>37.98491953759337</v>
      </c>
      <c r="N98" s="74">
        <v>2494.582275390625</v>
      </c>
      <c r="O98" s="74">
        <v>417.6505126953125</v>
      </c>
      <c r="P98" s="75"/>
      <c r="Q98" s="76"/>
      <c r="R98" s="76"/>
      <c r="S98" s="86"/>
      <c r="T98" s="48">
        <v>1</v>
      </c>
      <c r="U98" s="48">
        <v>0</v>
      </c>
      <c r="V98" s="49">
        <v>0</v>
      </c>
      <c r="W98" s="49">
        <v>0.004167</v>
      </c>
      <c r="X98" s="49">
        <v>0.006174</v>
      </c>
      <c r="Y98" s="49">
        <v>0.382722</v>
      </c>
      <c r="Z98" s="49">
        <v>0</v>
      </c>
      <c r="AA98" s="49">
        <v>0</v>
      </c>
      <c r="AB98" s="71">
        <v>98</v>
      </c>
      <c r="AC98" s="71"/>
      <c r="AD98" s="72"/>
      <c r="AE98" s="78" t="s">
        <v>1383</v>
      </c>
      <c r="AF98" s="78">
        <v>5835</v>
      </c>
      <c r="AG98" s="78">
        <v>6975</v>
      </c>
      <c r="AH98" s="78">
        <v>34606</v>
      </c>
      <c r="AI98" s="78">
        <v>46166</v>
      </c>
      <c r="AJ98" s="78"/>
      <c r="AK98" s="78" t="s">
        <v>1492</v>
      </c>
      <c r="AL98" s="78" t="s">
        <v>1583</v>
      </c>
      <c r="AM98" s="82" t="s">
        <v>1674</v>
      </c>
      <c r="AN98" s="78"/>
      <c r="AO98" s="80">
        <v>39881.76017361111</v>
      </c>
      <c r="AP98" s="82" t="s">
        <v>1781</v>
      </c>
      <c r="AQ98" s="78" t="b">
        <v>0</v>
      </c>
      <c r="AR98" s="78" t="b">
        <v>0</v>
      </c>
      <c r="AS98" s="78" t="b">
        <v>0</v>
      </c>
      <c r="AT98" s="78" t="s">
        <v>1251</v>
      </c>
      <c r="AU98" s="78">
        <v>514</v>
      </c>
      <c r="AV98" s="82" t="s">
        <v>1818</v>
      </c>
      <c r="AW98" s="78" t="b">
        <v>0</v>
      </c>
      <c r="AX98" s="78" t="s">
        <v>1887</v>
      </c>
      <c r="AY98" s="82" t="s">
        <v>1983</v>
      </c>
      <c r="AZ98" s="78" t="s">
        <v>65</v>
      </c>
      <c r="BA98" s="78" t="str">
        <f>REPLACE(INDEX(GroupVertices[Group],MATCH(Vertices[[#This Row],[Vertex]],GroupVertices[Vertex],0)),1,1,"")</f>
        <v>1</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309</v>
      </c>
      <c r="C99" s="65"/>
      <c r="D99" s="65" t="s">
        <v>64</v>
      </c>
      <c r="E99" s="66">
        <v>1000</v>
      </c>
      <c r="F99" s="68">
        <v>93.89763741900131</v>
      </c>
      <c r="G99" s="100" t="s">
        <v>1865</v>
      </c>
      <c r="H99" s="65"/>
      <c r="I99" s="69" t="s">
        <v>309</v>
      </c>
      <c r="J99" s="70"/>
      <c r="K99" s="70"/>
      <c r="L99" s="69" t="s">
        <v>2103</v>
      </c>
      <c r="M99" s="73">
        <v>2034.7140361608272</v>
      </c>
      <c r="N99" s="74">
        <v>5042.3046875</v>
      </c>
      <c r="O99" s="74">
        <v>5813.45458984375</v>
      </c>
      <c r="P99" s="75"/>
      <c r="Q99" s="76"/>
      <c r="R99" s="76"/>
      <c r="S99" s="86"/>
      <c r="T99" s="48">
        <v>1</v>
      </c>
      <c r="U99" s="48">
        <v>0</v>
      </c>
      <c r="V99" s="49">
        <v>0</v>
      </c>
      <c r="W99" s="49">
        <v>0.004167</v>
      </c>
      <c r="X99" s="49">
        <v>0.006174</v>
      </c>
      <c r="Y99" s="49">
        <v>0.382722</v>
      </c>
      <c r="Z99" s="49">
        <v>0</v>
      </c>
      <c r="AA99" s="49">
        <v>0</v>
      </c>
      <c r="AB99" s="71">
        <v>99</v>
      </c>
      <c r="AC99" s="71"/>
      <c r="AD99" s="72"/>
      <c r="AE99" s="78" t="s">
        <v>1384</v>
      </c>
      <c r="AF99" s="78">
        <v>266964</v>
      </c>
      <c r="AG99" s="78">
        <v>383107</v>
      </c>
      <c r="AH99" s="78">
        <v>33817</v>
      </c>
      <c r="AI99" s="78">
        <v>58482</v>
      </c>
      <c r="AJ99" s="78"/>
      <c r="AK99" s="78" t="s">
        <v>1493</v>
      </c>
      <c r="AL99" s="78" t="s">
        <v>1584</v>
      </c>
      <c r="AM99" s="82" t="s">
        <v>1675</v>
      </c>
      <c r="AN99" s="78"/>
      <c r="AO99" s="80">
        <v>39650.73983796296</v>
      </c>
      <c r="AP99" s="82" t="s">
        <v>1782</v>
      </c>
      <c r="AQ99" s="78" t="b">
        <v>0</v>
      </c>
      <c r="AR99" s="78" t="b">
        <v>0</v>
      </c>
      <c r="AS99" s="78" t="b">
        <v>1</v>
      </c>
      <c r="AT99" s="78" t="s">
        <v>1251</v>
      </c>
      <c r="AU99" s="78">
        <v>2142</v>
      </c>
      <c r="AV99" s="82" t="s">
        <v>1807</v>
      </c>
      <c r="AW99" s="78" t="b">
        <v>1</v>
      </c>
      <c r="AX99" s="78" t="s">
        <v>1887</v>
      </c>
      <c r="AY99" s="82" t="s">
        <v>1984</v>
      </c>
      <c r="AZ99" s="78" t="s">
        <v>65</v>
      </c>
      <c r="BA99" s="78" t="str">
        <f>REPLACE(INDEX(GroupVertices[Group],MATCH(Vertices[[#This Row],[Vertex]],GroupVertices[Vertex],0)),1,1,"")</f>
        <v>1</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310</v>
      </c>
      <c r="C100" s="65"/>
      <c r="D100" s="65" t="s">
        <v>64</v>
      </c>
      <c r="E100" s="66">
        <v>209.80244919486427</v>
      </c>
      <c r="F100" s="68">
        <v>99.72434962120971</v>
      </c>
      <c r="G100" s="100" t="s">
        <v>1866</v>
      </c>
      <c r="H100" s="65"/>
      <c r="I100" s="69" t="s">
        <v>310</v>
      </c>
      <c r="J100" s="70"/>
      <c r="K100" s="70"/>
      <c r="L100" s="69" t="s">
        <v>2104</v>
      </c>
      <c r="M100" s="73">
        <v>92.86508290484474</v>
      </c>
      <c r="N100" s="74">
        <v>5106.70166015625</v>
      </c>
      <c r="O100" s="74">
        <v>4921.138671875</v>
      </c>
      <c r="P100" s="75"/>
      <c r="Q100" s="76"/>
      <c r="R100" s="76"/>
      <c r="S100" s="86"/>
      <c r="T100" s="48">
        <v>1</v>
      </c>
      <c r="U100" s="48">
        <v>0</v>
      </c>
      <c r="V100" s="49">
        <v>0</v>
      </c>
      <c r="W100" s="49">
        <v>0.004167</v>
      </c>
      <c r="X100" s="49">
        <v>0.006174</v>
      </c>
      <c r="Y100" s="49">
        <v>0.382722</v>
      </c>
      <c r="Z100" s="49">
        <v>0</v>
      </c>
      <c r="AA100" s="49">
        <v>0</v>
      </c>
      <c r="AB100" s="71">
        <v>100</v>
      </c>
      <c r="AC100" s="71"/>
      <c r="AD100" s="72"/>
      <c r="AE100" s="78" t="s">
        <v>1385</v>
      </c>
      <c r="AF100" s="78">
        <v>1009</v>
      </c>
      <c r="AG100" s="78">
        <v>17313</v>
      </c>
      <c r="AH100" s="78">
        <v>118151</v>
      </c>
      <c r="AI100" s="78">
        <v>78102</v>
      </c>
      <c r="AJ100" s="78"/>
      <c r="AK100" s="78" t="s">
        <v>1494</v>
      </c>
      <c r="AL100" s="78" t="s">
        <v>1585</v>
      </c>
      <c r="AM100" s="82" t="s">
        <v>1676</v>
      </c>
      <c r="AN100" s="78"/>
      <c r="AO100" s="80">
        <v>40230.04924768519</v>
      </c>
      <c r="AP100" s="82" t="s">
        <v>1783</v>
      </c>
      <c r="AQ100" s="78" t="b">
        <v>0</v>
      </c>
      <c r="AR100" s="78" t="b">
        <v>0</v>
      </c>
      <c r="AS100" s="78" t="b">
        <v>1</v>
      </c>
      <c r="AT100" s="78" t="s">
        <v>1251</v>
      </c>
      <c r="AU100" s="78">
        <v>1229</v>
      </c>
      <c r="AV100" s="82" t="s">
        <v>1812</v>
      </c>
      <c r="AW100" s="78" t="b">
        <v>1</v>
      </c>
      <c r="AX100" s="78" t="s">
        <v>1887</v>
      </c>
      <c r="AY100" s="82" t="s">
        <v>1985</v>
      </c>
      <c r="AZ100" s="78" t="s">
        <v>65</v>
      </c>
      <c r="BA100" s="78" t="str">
        <f>REPLACE(INDEX(GroupVertices[Group],MATCH(Vertices[[#This Row],[Vertex]],GroupVertices[Vertex],0)),1,1,"")</f>
        <v>1</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311</v>
      </c>
      <c r="C101" s="65"/>
      <c r="D101" s="65" t="s">
        <v>64</v>
      </c>
      <c r="E101" s="66">
        <v>175.41672902279433</v>
      </c>
      <c r="F101" s="68">
        <v>99.9226331181864</v>
      </c>
      <c r="G101" s="100" t="s">
        <v>1867</v>
      </c>
      <c r="H101" s="65"/>
      <c r="I101" s="69" t="s">
        <v>311</v>
      </c>
      <c r="J101" s="70"/>
      <c r="K101" s="70"/>
      <c r="L101" s="69" t="s">
        <v>2105</v>
      </c>
      <c r="M101" s="73">
        <v>26.783802812414383</v>
      </c>
      <c r="N101" s="74">
        <v>939.2144775390625</v>
      </c>
      <c r="O101" s="74">
        <v>6196.16162109375</v>
      </c>
      <c r="P101" s="75"/>
      <c r="Q101" s="76"/>
      <c r="R101" s="76"/>
      <c r="S101" s="86"/>
      <c r="T101" s="48">
        <v>1</v>
      </c>
      <c r="U101" s="48">
        <v>0</v>
      </c>
      <c r="V101" s="49">
        <v>0</v>
      </c>
      <c r="W101" s="49">
        <v>0.004167</v>
      </c>
      <c r="X101" s="49">
        <v>0.006174</v>
      </c>
      <c r="Y101" s="49">
        <v>0.382722</v>
      </c>
      <c r="Z101" s="49">
        <v>0</v>
      </c>
      <c r="AA101" s="49">
        <v>0</v>
      </c>
      <c r="AB101" s="71">
        <v>101</v>
      </c>
      <c r="AC101" s="71"/>
      <c r="AD101" s="72"/>
      <c r="AE101" s="78" t="s">
        <v>1386</v>
      </c>
      <c r="AF101" s="78">
        <v>4248</v>
      </c>
      <c r="AG101" s="78">
        <v>4865</v>
      </c>
      <c r="AH101" s="78">
        <v>24519</v>
      </c>
      <c r="AI101" s="78">
        <v>13456</v>
      </c>
      <c r="AJ101" s="78"/>
      <c r="AK101" s="78" t="s">
        <v>1495</v>
      </c>
      <c r="AL101" s="78" t="s">
        <v>1586</v>
      </c>
      <c r="AM101" s="82" t="s">
        <v>1677</v>
      </c>
      <c r="AN101" s="78"/>
      <c r="AO101" s="80">
        <v>40767.10013888889</v>
      </c>
      <c r="AP101" s="82" t="s">
        <v>1784</v>
      </c>
      <c r="AQ101" s="78" t="b">
        <v>0</v>
      </c>
      <c r="AR101" s="78" t="b">
        <v>0</v>
      </c>
      <c r="AS101" s="78" t="b">
        <v>1</v>
      </c>
      <c r="AT101" s="78" t="s">
        <v>1251</v>
      </c>
      <c r="AU101" s="78">
        <v>618</v>
      </c>
      <c r="AV101" s="82" t="s">
        <v>1812</v>
      </c>
      <c r="AW101" s="78" t="b">
        <v>0</v>
      </c>
      <c r="AX101" s="78" t="s">
        <v>1887</v>
      </c>
      <c r="AY101" s="82" t="s">
        <v>1986</v>
      </c>
      <c r="AZ101" s="78" t="s">
        <v>65</v>
      </c>
      <c r="BA101" s="78" t="str">
        <f>REPLACE(INDEX(GroupVertices[Group],MATCH(Vertices[[#This Row],[Vertex]],GroupVertices[Vertex],0)),1,1,"")</f>
        <v>1</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312</v>
      </c>
      <c r="C102" s="65"/>
      <c r="D102" s="65" t="s">
        <v>64</v>
      </c>
      <c r="E102" s="66">
        <v>183.6540536976909</v>
      </c>
      <c r="F102" s="68">
        <v>99.87513300668378</v>
      </c>
      <c r="G102" s="100" t="s">
        <v>1868</v>
      </c>
      <c r="H102" s="65"/>
      <c r="I102" s="69" t="s">
        <v>312</v>
      </c>
      <c r="J102" s="70"/>
      <c r="K102" s="70"/>
      <c r="L102" s="69" t="s">
        <v>2106</v>
      </c>
      <c r="M102" s="73">
        <v>42.61400663918393</v>
      </c>
      <c r="N102" s="74">
        <v>4955.03271484375</v>
      </c>
      <c r="O102" s="74">
        <v>6698.087890625</v>
      </c>
      <c r="P102" s="75"/>
      <c r="Q102" s="76"/>
      <c r="R102" s="76"/>
      <c r="S102" s="86"/>
      <c r="T102" s="48">
        <v>1</v>
      </c>
      <c r="U102" s="48">
        <v>0</v>
      </c>
      <c r="V102" s="49">
        <v>0</v>
      </c>
      <c r="W102" s="49">
        <v>0.004167</v>
      </c>
      <c r="X102" s="49">
        <v>0.006174</v>
      </c>
      <c r="Y102" s="49">
        <v>0.382722</v>
      </c>
      <c r="Z102" s="49">
        <v>0</v>
      </c>
      <c r="AA102" s="49">
        <v>0</v>
      </c>
      <c r="AB102" s="71">
        <v>102</v>
      </c>
      <c r="AC102" s="71"/>
      <c r="AD102" s="72"/>
      <c r="AE102" s="78" t="s">
        <v>1387</v>
      </c>
      <c r="AF102" s="78">
        <v>5552</v>
      </c>
      <c r="AG102" s="78">
        <v>7847</v>
      </c>
      <c r="AH102" s="78">
        <v>7834</v>
      </c>
      <c r="AI102" s="78">
        <v>6782</v>
      </c>
      <c r="AJ102" s="78"/>
      <c r="AK102" s="78" t="s">
        <v>1496</v>
      </c>
      <c r="AL102" s="78" t="s">
        <v>1586</v>
      </c>
      <c r="AM102" s="82" t="s">
        <v>1678</v>
      </c>
      <c r="AN102" s="78"/>
      <c r="AO102" s="80">
        <v>39958.86929398148</v>
      </c>
      <c r="AP102" s="82" t="s">
        <v>1785</v>
      </c>
      <c r="AQ102" s="78" t="b">
        <v>0</v>
      </c>
      <c r="AR102" s="78" t="b">
        <v>0</v>
      </c>
      <c r="AS102" s="78" t="b">
        <v>1</v>
      </c>
      <c r="AT102" s="78" t="s">
        <v>1251</v>
      </c>
      <c r="AU102" s="78">
        <v>740</v>
      </c>
      <c r="AV102" s="82" t="s">
        <v>1808</v>
      </c>
      <c r="AW102" s="78" t="b">
        <v>0</v>
      </c>
      <c r="AX102" s="78" t="s">
        <v>1887</v>
      </c>
      <c r="AY102" s="82" t="s">
        <v>1987</v>
      </c>
      <c r="AZ102" s="78" t="s">
        <v>65</v>
      </c>
      <c r="BA102" s="78" t="str">
        <f>REPLACE(INDEX(GroupVertices[Group],MATCH(Vertices[[#This Row],[Vertex]],GroupVertices[Vertex],0)),1,1,"")</f>
        <v>1</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313</v>
      </c>
      <c r="C103" s="65"/>
      <c r="D103" s="65" t="s">
        <v>64</v>
      </c>
      <c r="E103" s="66">
        <v>656.0461160648065</v>
      </c>
      <c r="F103" s="68">
        <v>97.15110833593506</v>
      </c>
      <c r="G103" s="100" t="s">
        <v>1869</v>
      </c>
      <c r="H103" s="65"/>
      <c r="I103" s="69" t="s">
        <v>313</v>
      </c>
      <c r="J103" s="70"/>
      <c r="K103" s="70"/>
      <c r="L103" s="69" t="s">
        <v>2107</v>
      </c>
      <c r="M103" s="73">
        <v>950.4406285773754</v>
      </c>
      <c r="N103" s="74">
        <v>3614.33984375</v>
      </c>
      <c r="O103" s="74">
        <v>4109.03759765625</v>
      </c>
      <c r="P103" s="75"/>
      <c r="Q103" s="76"/>
      <c r="R103" s="76"/>
      <c r="S103" s="86"/>
      <c r="T103" s="48">
        <v>1</v>
      </c>
      <c r="U103" s="48">
        <v>0</v>
      </c>
      <c r="V103" s="49">
        <v>0</v>
      </c>
      <c r="W103" s="49">
        <v>0.004167</v>
      </c>
      <c r="X103" s="49">
        <v>0.006174</v>
      </c>
      <c r="Y103" s="49">
        <v>0.382722</v>
      </c>
      <c r="Z103" s="49">
        <v>0</v>
      </c>
      <c r="AA103" s="49">
        <v>0</v>
      </c>
      <c r="AB103" s="71">
        <v>103</v>
      </c>
      <c r="AC103" s="71"/>
      <c r="AD103" s="72"/>
      <c r="AE103" s="78" t="s">
        <v>1388</v>
      </c>
      <c r="AF103" s="78">
        <v>23703</v>
      </c>
      <c r="AG103" s="78">
        <v>178858</v>
      </c>
      <c r="AH103" s="78">
        <v>29809</v>
      </c>
      <c r="AI103" s="78">
        <v>25</v>
      </c>
      <c r="AJ103" s="78"/>
      <c r="AK103" s="78" t="s">
        <v>1497</v>
      </c>
      <c r="AL103" s="78"/>
      <c r="AM103" s="82" t="s">
        <v>1679</v>
      </c>
      <c r="AN103" s="78"/>
      <c r="AO103" s="80">
        <v>39558.84064814815</v>
      </c>
      <c r="AP103" s="82" t="s">
        <v>1786</v>
      </c>
      <c r="AQ103" s="78" t="b">
        <v>0</v>
      </c>
      <c r="AR103" s="78" t="b">
        <v>0</v>
      </c>
      <c r="AS103" s="78" t="b">
        <v>0</v>
      </c>
      <c r="AT103" s="78" t="s">
        <v>1251</v>
      </c>
      <c r="AU103" s="78">
        <v>10825</v>
      </c>
      <c r="AV103" s="82" t="s">
        <v>1807</v>
      </c>
      <c r="AW103" s="78" t="b">
        <v>1</v>
      </c>
      <c r="AX103" s="78" t="s">
        <v>1887</v>
      </c>
      <c r="AY103" s="82" t="s">
        <v>1988</v>
      </c>
      <c r="AZ103" s="78" t="s">
        <v>65</v>
      </c>
      <c r="BA103" s="78" t="str">
        <f>REPLACE(INDEX(GroupVertices[Group],MATCH(Vertices[[#This Row],[Vertex]],GroupVertices[Vertex],0)),1,1,"")</f>
        <v>1</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314</v>
      </c>
      <c r="C104" s="65"/>
      <c r="D104" s="65" t="s">
        <v>64</v>
      </c>
      <c r="E104" s="66">
        <v>1000</v>
      </c>
      <c r="F104" s="68">
        <v>91.69307154644562</v>
      </c>
      <c r="G104" s="100" t="s">
        <v>1870</v>
      </c>
      <c r="H104" s="65"/>
      <c r="I104" s="69" t="s">
        <v>314</v>
      </c>
      <c r="J104" s="70"/>
      <c r="K104" s="70"/>
      <c r="L104" s="69" t="s">
        <v>2108</v>
      </c>
      <c r="M104" s="73">
        <v>2769.422355954558</v>
      </c>
      <c r="N104" s="74">
        <v>4091.14453125</v>
      </c>
      <c r="O104" s="74">
        <v>3170.5986328125</v>
      </c>
      <c r="P104" s="75"/>
      <c r="Q104" s="76"/>
      <c r="R104" s="76"/>
      <c r="S104" s="86"/>
      <c r="T104" s="48">
        <v>1</v>
      </c>
      <c r="U104" s="48">
        <v>0</v>
      </c>
      <c r="V104" s="49">
        <v>0</v>
      </c>
      <c r="W104" s="49">
        <v>0.004167</v>
      </c>
      <c r="X104" s="49">
        <v>0.006174</v>
      </c>
      <c r="Y104" s="49">
        <v>0.382722</v>
      </c>
      <c r="Z104" s="49">
        <v>0</v>
      </c>
      <c r="AA104" s="49">
        <v>0</v>
      </c>
      <c r="AB104" s="71">
        <v>104</v>
      </c>
      <c r="AC104" s="71"/>
      <c r="AD104" s="72"/>
      <c r="AE104" s="78" t="s">
        <v>1389</v>
      </c>
      <c r="AF104" s="78">
        <v>2813</v>
      </c>
      <c r="AG104" s="78">
        <v>521507</v>
      </c>
      <c r="AH104" s="78">
        <v>40834</v>
      </c>
      <c r="AI104" s="78">
        <v>20329</v>
      </c>
      <c r="AJ104" s="78"/>
      <c r="AK104" s="78" t="s">
        <v>1498</v>
      </c>
      <c r="AL104" s="78" t="s">
        <v>1587</v>
      </c>
      <c r="AM104" s="82" t="s">
        <v>1680</v>
      </c>
      <c r="AN104" s="78"/>
      <c r="AO104" s="80">
        <v>39999.62243055556</v>
      </c>
      <c r="AP104" s="82" t="s">
        <v>1787</v>
      </c>
      <c r="AQ104" s="78" t="b">
        <v>0</v>
      </c>
      <c r="AR104" s="78" t="b">
        <v>0</v>
      </c>
      <c r="AS104" s="78" t="b">
        <v>0</v>
      </c>
      <c r="AT104" s="78" t="s">
        <v>1251</v>
      </c>
      <c r="AU104" s="78">
        <v>19506</v>
      </c>
      <c r="AV104" s="82" t="s">
        <v>1807</v>
      </c>
      <c r="AW104" s="78" t="b">
        <v>1</v>
      </c>
      <c r="AX104" s="78" t="s">
        <v>1887</v>
      </c>
      <c r="AY104" s="82" t="s">
        <v>1989</v>
      </c>
      <c r="AZ104" s="78" t="s">
        <v>65</v>
      </c>
      <c r="BA104" s="78" t="str">
        <f>REPLACE(INDEX(GroupVertices[Group],MATCH(Vertices[[#This Row],[Vertex]],GroupVertices[Vertex],0)),1,1,"")</f>
        <v>1</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315</v>
      </c>
      <c r="C105" s="65"/>
      <c r="D105" s="65" t="s">
        <v>64</v>
      </c>
      <c r="E105" s="66">
        <v>236.54198737494437</v>
      </c>
      <c r="F105" s="68">
        <v>99.57015744168413</v>
      </c>
      <c r="G105" s="100" t="s">
        <v>1871</v>
      </c>
      <c r="H105" s="65"/>
      <c r="I105" s="69" t="s">
        <v>315</v>
      </c>
      <c r="J105" s="70"/>
      <c r="K105" s="70"/>
      <c r="L105" s="69" t="s">
        <v>2109</v>
      </c>
      <c r="M105" s="73">
        <v>144.25219660140047</v>
      </c>
      <c r="N105" s="74">
        <v>3022.432373046875</v>
      </c>
      <c r="O105" s="74">
        <v>3139.373779296875</v>
      </c>
      <c r="P105" s="75"/>
      <c r="Q105" s="76"/>
      <c r="R105" s="76"/>
      <c r="S105" s="86"/>
      <c r="T105" s="48">
        <v>1</v>
      </c>
      <c r="U105" s="48">
        <v>0</v>
      </c>
      <c r="V105" s="49">
        <v>0</v>
      </c>
      <c r="W105" s="49">
        <v>0.004167</v>
      </c>
      <c r="X105" s="49">
        <v>0.006174</v>
      </c>
      <c r="Y105" s="49">
        <v>0.382722</v>
      </c>
      <c r="Z105" s="49">
        <v>0</v>
      </c>
      <c r="AA105" s="49">
        <v>0</v>
      </c>
      <c r="AB105" s="71">
        <v>105</v>
      </c>
      <c r="AC105" s="71"/>
      <c r="AD105" s="72"/>
      <c r="AE105" s="78" t="s">
        <v>1390</v>
      </c>
      <c r="AF105" s="78">
        <v>667</v>
      </c>
      <c r="AG105" s="78">
        <v>26993</v>
      </c>
      <c r="AH105" s="78">
        <v>23410</v>
      </c>
      <c r="AI105" s="78">
        <v>5833</v>
      </c>
      <c r="AJ105" s="78"/>
      <c r="AK105" s="78" t="s">
        <v>1499</v>
      </c>
      <c r="AL105" s="78" t="s">
        <v>1588</v>
      </c>
      <c r="AM105" s="82" t="s">
        <v>1681</v>
      </c>
      <c r="AN105" s="78"/>
      <c r="AO105" s="80">
        <v>39173.78334490741</v>
      </c>
      <c r="AP105" s="82" t="s">
        <v>1788</v>
      </c>
      <c r="AQ105" s="78" t="b">
        <v>0</v>
      </c>
      <c r="AR105" s="78" t="b">
        <v>0</v>
      </c>
      <c r="AS105" s="78" t="b">
        <v>1</v>
      </c>
      <c r="AT105" s="78" t="s">
        <v>1804</v>
      </c>
      <c r="AU105" s="78">
        <v>977</v>
      </c>
      <c r="AV105" s="82" t="s">
        <v>1807</v>
      </c>
      <c r="AW105" s="78" t="b">
        <v>1</v>
      </c>
      <c r="AX105" s="78" t="s">
        <v>1887</v>
      </c>
      <c r="AY105" s="82" t="s">
        <v>1990</v>
      </c>
      <c r="AZ105" s="78" t="s">
        <v>65</v>
      </c>
      <c r="BA105" s="78" t="str">
        <f>REPLACE(INDEX(GroupVertices[Group],MATCH(Vertices[[#This Row],[Vertex]],GroupVertices[Vertex],0)),1,1,"")</f>
        <v>1</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316</v>
      </c>
      <c r="C106" s="65"/>
      <c r="D106" s="65" t="s">
        <v>64</v>
      </c>
      <c r="E106" s="66">
        <v>244.8787566133206</v>
      </c>
      <c r="F106" s="68">
        <v>99.52208388819156</v>
      </c>
      <c r="G106" s="100" t="s">
        <v>1872</v>
      </c>
      <c r="H106" s="65"/>
      <c r="I106" s="69" t="s">
        <v>316</v>
      </c>
      <c r="J106" s="70"/>
      <c r="K106" s="70"/>
      <c r="L106" s="69" t="s">
        <v>2110</v>
      </c>
      <c r="M106" s="73">
        <v>160.2735095286944</v>
      </c>
      <c r="N106" s="74">
        <v>744.2142333984375</v>
      </c>
      <c r="O106" s="74">
        <v>1956.9404296875</v>
      </c>
      <c r="P106" s="75"/>
      <c r="Q106" s="76"/>
      <c r="R106" s="76"/>
      <c r="S106" s="86"/>
      <c r="T106" s="48">
        <v>1</v>
      </c>
      <c r="U106" s="48">
        <v>0</v>
      </c>
      <c r="V106" s="49">
        <v>0</v>
      </c>
      <c r="W106" s="49">
        <v>0.004167</v>
      </c>
      <c r="X106" s="49">
        <v>0.006174</v>
      </c>
      <c r="Y106" s="49">
        <v>0.382722</v>
      </c>
      <c r="Z106" s="49">
        <v>0</v>
      </c>
      <c r="AA106" s="49">
        <v>0</v>
      </c>
      <c r="AB106" s="71">
        <v>106</v>
      </c>
      <c r="AC106" s="71"/>
      <c r="AD106" s="72"/>
      <c r="AE106" s="78" t="s">
        <v>1391</v>
      </c>
      <c r="AF106" s="78">
        <v>705</v>
      </c>
      <c r="AG106" s="78">
        <v>30011</v>
      </c>
      <c r="AH106" s="78">
        <v>25009</v>
      </c>
      <c r="AI106" s="78">
        <v>8591</v>
      </c>
      <c r="AJ106" s="78"/>
      <c r="AK106" s="78" t="s">
        <v>1500</v>
      </c>
      <c r="AL106" s="78" t="s">
        <v>1589</v>
      </c>
      <c r="AM106" s="82" t="s">
        <v>1682</v>
      </c>
      <c r="AN106" s="78"/>
      <c r="AO106" s="80">
        <v>39239.98548611111</v>
      </c>
      <c r="AP106" s="82" t="s">
        <v>1789</v>
      </c>
      <c r="AQ106" s="78" t="b">
        <v>0</v>
      </c>
      <c r="AR106" s="78" t="b">
        <v>0</v>
      </c>
      <c r="AS106" s="78" t="b">
        <v>1</v>
      </c>
      <c r="AT106" s="78" t="s">
        <v>1251</v>
      </c>
      <c r="AU106" s="78">
        <v>2019</v>
      </c>
      <c r="AV106" s="82" t="s">
        <v>1807</v>
      </c>
      <c r="AW106" s="78" t="b">
        <v>1</v>
      </c>
      <c r="AX106" s="78" t="s">
        <v>1887</v>
      </c>
      <c r="AY106" s="82" t="s">
        <v>1991</v>
      </c>
      <c r="AZ106" s="78" t="s">
        <v>65</v>
      </c>
      <c r="BA106" s="78" t="str">
        <f>REPLACE(INDEX(GroupVertices[Group],MATCH(Vertices[[#This Row],[Vertex]],GroupVertices[Vertex],0)),1,1,"")</f>
        <v>1</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317</v>
      </c>
      <c r="C107" s="65"/>
      <c r="D107" s="65" t="s">
        <v>64</v>
      </c>
      <c r="E107" s="66">
        <v>1000</v>
      </c>
      <c r="F107" s="68">
        <v>95.16771585312239</v>
      </c>
      <c r="G107" s="100" t="s">
        <v>1873</v>
      </c>
      <c r="H107" s="65"/>
      <c r="I107" s="69" t="s">
        <v>317</v>
      </c>
      <c r="J107" s="70"/>
      <c r="K107" s="70"/>
      <c r="L107" s="69" t="s">
        <v>2111</v>
      </c>
      <c r="M107" s="73">
        <v>1611.4392300160775</v>
      </c>
      <c r="N107" s="74">
        <v>3078.0234375</v>
      </c>
      <c r="O107" s="74">
        <v>9506.5791015625</v>
      </c>
      <c r="P107" s="75"/>
      <c r="Q107" s="76"/>
      <c r="R107" s="76"/>
      <c r="S107" s="86"/>
      <c r="T107" s="48">
        <v>1</v>
      </c>
      <c r="U107" s="48">
        <v>0</v>
      </c>
      <c r="V107" s="49">
        <v>0</v>
      </c>
      <c r="W107" s="49">
        <v>0.004167</v>
      </c>
      <c r="X107" s="49">
        <v>0.006174</v>
      </c>
      <c r="Y107" s="49">
        <v>0.382722</v>
      </c>
      <c r="Z107" s="49">
        <v>0</v>
      </c>
      <c r="AA107" s="49">
        <v>0</v>
      </c>
      <c r="AB107" s="71">
        <v>107</v>
      </c>
      <c r="AC107" s="71"/>
      <c r="AD107" s="72"/>
      <c r="AE107" s="78" t="s">
        <v>1392</v>
      </c>
      <c r="AF107" s="78">
        <v>219833</v>
      </c>
      <c r="AG107" s="78">
        <v>303373</v>
      </c>
      <c r="AH107" s="78">
        <v>96938</v>
      </c>
      <c r="AI107" s="78">
        <v>121156</v>
      </c>
      <c r="AJ107" s="78"/>
      <c r="AK107" s="78" t="s">
        <v>1501</v>
      </c>
      <c r="AL107" s="78" t="s">
        <v>1590</v>
      </c>
      <c r="AM107" s="82" t="s">
        <v>1683</v>
      </c>
      <c r="AN107" s="78"/>
      <c r="AO107" s="80">
        <v>41663.16018518519</v>
      </c>
      <c r="AP107" s="82" t="s">
        <v>1790</v>
      </c>
      <c r="AQ107" s="78" t="b">
        <v>0</v>
      </c>
      <c r="AR107" s="78" t="b">
        <v>0</v>
      </c>
      <c r="AS107" s="78" t="b">
        <v>1</v>
      </c>
      <c r="AT107" s="78" t="s">
        <v>1251</v>
      </c>
      <c r="AU107" s="78">
        <v>8524</v>
      </c>
      <c r="AV107" s="82" t="s">
        <v>1807</v>
      </c>
      <c r="AW107" s="78" t="b">
        <v>1</v>
      </c>
      <c r="AX107" s="78" t="s">
        <v>1887</v>
      </c>
      <c r="AY107" s="82" t="s">
        <v>1992</v>
      </c>
      <c r="AZ107" s="78" t="s">
        <v>65</v>
      </c>
      <c r="BA107" s="78" t="str">
        <f>REPLACE(INDEX(GroupVertices[Group],MATCH(Vertices[[#This Row],[Vertex]],GroupVertices[Vertex],0)),1,1,"")</f>
        <v>1</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318</v>
      </c>
      <c r="C108" s="65"/>
      <c r="D108" s="65" t="s">
        <v>64</v>
      </c>
      <c r="E108" s="66">
        <v>167.91418917805285</v>
      </c>
      <c r="F108" s="68">
        <v>99.96589613054088</v>
      </c>
      <c r="G108" s="100" t="s">
        <v>1874</v>
      </c>
      <c r="H108" s="65"/>
      <c r="I108" s="69" t="s">
        <v>318</v>
      </c>
      <c r="J108" s="70"/>
      <c r="K108" s="70"/>
      <c r="L108" s="69" t="s">
        <v>2112</v>
      </c>
      <c r="M108" s="73">
        <v>12.365682895074983</v>
      </c>
      <c r="N108" s="74">
        <v>4328.9248046875</v>
      </c>
      <c r="O108" s="74">
        <v>6034.90869140625</v>
      </c>
      <c r="P108" s="75"/>
      <c r="Q108" s="76"/>
      <c r="R108" s="76"/>
      <c r="S108" s="86"/>
      <c r="T108" s="48">
        <v>1</v>
      </c>
      <c r="U108" s="48">
        <v>0</v>
      </c>
      <c r="V108" s="49">
        <v>0</v>
      </c>
      <c r="W108" s="49">
        <v>0.004167</v>
      </c>
      <c r="X108" s="49">
        <v>0.006174</v>
      </c>
      <c r="Y108" s="49">
        <v>0.382722</v>
      </c>
      <c r="Z108" s="49">
        <v>0</v>
      </c>
      <c r="AA108" s="49">
        <v>0</v>
      </c>
      <c r="AB108" s="71">
        <v>108</v>
      </c>
      <c r="AC108" s="71"/>
      <c r="AD108" s="72"/>
      <c r="AE108" s="78" t="s">
        <v>1393</v>
      </c>
      <c r="AF108" s="78">
        <v>824</v>
      </c>
      <c r="AG108" s="78">
        <v>2149</v>
      </c>
      <c r="AH108" s="78">
        <v>3808</v>
      </c>
      <c r="AI108" s="78">
        <v>382</v>
      </c>
      <c r="AJ108" s="78"/>
      <c r="AK108" s="78" t="s">
        <v>1502</v>
      </c>
      <c r="AL108" s="78" t="s">
        <v>1591</v>
      </c>
      <c r="AM108" s="82" t="s">
        <v>1684</v>
      </c>
      <c r="AN108" s="78"/>
      <c r="AO108" s="80">
        <v>40690.50471064815</v>
      </c>
      <c r="AP108" s="82" t="s">
        <v>1791</v>
      </c>
      <c r="AQ108" s="78" t="b">
        <v>0</v>
      </c>
      <c r="AR108" s="78" t="b">
        <v>0</v>
      </c>
      <c r="AS108" s="78" t="b">
        <v>1</v>
      </c>
      <c r="AT108" s="78" t="s">
        <v>1250</v>
      </c>
      <c r="AU108" s="78">
        <v>108</v>
      </c>
      <c r="AV108" s="82" t="s">
        <v>1810</v>
      </c>
      <c r="AW108" s="78" t="b">
        <v>0</v>
      </c>
      <c r="AX108" s="78" t="s">
        <v>1887</v>
      </c>
      <c r="AY108" s="82" t="s">
        <v>1993</v>
      </c>
      <c r="AZ108" s="78" t="s">
        <v>65</v>
      </c>
      <c r="BA108" s="78" t="str">
        <f>REPLACE(INDEX(GroupVertices[Group],MATCH(Vertices[[#This Row],[Vertex]],GroupVertices[Vertex],0)),1,1,"")</f>
        <v>1</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319</v>
      </c>
      <c r="C109" s="65"/>
      <c r="D109" s="65" t="s">
        <v>64</v>
      </c>
      <c r="E109" s="66">
        <v>1000</v>
      </c>
      <c r="F109" s="68">
        <v>76.51938233926103</v>
      </c>
      <c r="G109" s="100" t="s">
        <v>1875</v>
      </c>
      <c r="H109" s="65"/>
      <c r="I109" s="69" t="s">
        <v>319</v>
      </c>
      <c r="J109" s="70"/>
      <c r="K109" s="70"/>
      <c r="L109" s="69" t="s">
        <v>2113</v>
      </c>
      <c r="M109" s="73">
        <v>7826.307179068943</v>
      </c>
      <c r="N109" s="74">
        <v>2209.5234375</v>
      </c>
      <c r="O109" s="74">
        <v>9506.5791015625</v>
      </c>
      <c r="P109" s="75"/>
      <c r="Q109" s="76"/>
      <c r="R109" s="76"/>
      <c r="S109" s="86"/>
      <c r="T109" s="48">
        <v>1</v>
      </c>
      <c r="U109" s="48">
        <v>0</v>
      </c>
      <c r="V109" s="49">
        <v>0</v>
      </c>
      <c r="W109" s="49">
        <v>0.004167</v>
      </c>
      <c r="X109" s="49">
        <v>0.006174</v>
      </c>
      <c r="Y109" s="49">
        <v>0.382722</v>
      </c>
      <c r="Z109" s="49">
        <v>0</v>
      </c>
      <c r="AA109" s="49">
        <v>0</v>
      </c>
      <c r="AB109" s="71">
        <v>109</v>
      </c>
      <c r="AC109" s="71"/>
      <c r="AD109" s="72"/>
      <c r="AE109" s="78" t="s">
        <v>1394</v>
      </c>
      <c r="AF109" s="78">
        <v>1112</v>
      </c>
      <c r="AG109" s="78">
        <v>1474093</v>
      </c>
      <c r="AH109" s="78">
        <v>17006</v>
      </c>
      <c r="AI109" s="78">
        <v>4601</v>
      </c>
      <c r="AJ109" s="78"/>
      <c r="AK109" s="78" t="s">
        <v>1503</v>
      </c>
      <c r="AL109" s="78" t="s">
        <v>1592</v>
      </c>
      <c r="AM109" s="82" t="s">
        <v>1685</v>
      </c>
      <c r="AN109" s="78"/>
      <c r="AO109" s="80">
        <v>39482.76528935185</v>
      </c>
      <c r="AP109" s="82" t="s">
        <v>1792</v>
      </c>
      <c r="AQ109" s="78" t="b">
        <v>0</v>
      </c>
      <c r="AR109" s="78" t="b">
        <v>0</v>
      </c>
      <c r="AS109" s="78" t="b">
        <v>1</v>
      </c>
      <c r="AT109" s="78" t="s">
        <v>1251</v>
      </c>
      <c r="AU109" s="78">
        <v>18125</v>
      </c>
      <c r="AV109" s="82" t="s">
        <v>1807</v>
      </c>
      <c r="AW109" s="78" t="b">
        <v>1</v>
      </c>
      <c r="AX109" s="78" t="s">
        <v>1887</v>
      </c>
      <c r="AY109" s="82" t="s">
        <v>1994</v>
      </c>
      <c r="AZ109" s="78" t="s">
        <v>65</v>
      </c>
      <c r="BA109" s="78" t="str">
        <f>REPLACE(INDEX(GroupVertices[Group],MATCH(Vertices[[#This Row],[Vertex]],GroupVertices[Vertex],0)),1,1,"")</f>
        <v>1</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320</v>
      </c>
      <c r="C110" s="65"/>
      <c r="D110" s="65" t="s">
        <v>64</v>
      </c>
      <c r="E110" s="66">
        <v>162</v>
      </c>
      <c r="F110" s="68">
        <v>100</v>
      </c>
      <c r="G110" s="100" t="s">
        <v>1876</v>
      </c>
      <c r="H110" s="65"/>
      <c r="I110" s="69" t="s">
        <v>320</v>
      </c>
      <c r="J110" s="70"/>
      <c r="K110" s="70"/>
      <c r="L110" s="69" t="s">
        <v>2114</v>
      </c>
      <c r="M110" s="73">
        <v>1</v>
      </c>
      <c r="N110" s="74">
        <v>646.3232421875</v>
      </c>
      <c r="O110" s="74">
        <v>7757.45751953125</v>
      </c>
      <c r="P110" s="75"/>
      <c r="Q110" s="76"/>
      <c r="R110" s="76"/>
      <c r="S110" s="86"/>
      <c r="T110" s="48">
        <v>1</v>
      </c>
      <c r="U110" s="48">
        <v>0</v>
      </c>
      <c r="V110" s="49">
        <v>0</v>
      </c>
      <c r="W110" s="49">
        <v>0.004167</v>
      </c>
      <c r="X110" s="49">
        <v>0.006174</v>
      </c>
      <c r="Y110" s="49">
        <v>0.382722</v>
      </c>
      <c r="Z110" s="49">
        <v>0</v>
      </c>
      <c r="AA110" s="49">
        <v>0</v>
      </c>
      <c r="AB110" s="71">
        <v>110</v>
      </c>
      <c r="AC110" s="71"/>
      <c r="AD110" s="72"/>
      <c r="AE110" s="78" t="s">
        <v>1395</v>
      </c>
      <c r="AF110" s="78">
        <v>60</v>
      </c>
      <c r="AG110" s="78">
        <v>8</v>
      </c>
      <c r="AH110" s="78">
        <v>2</v>
      </c>
      <c r="AI110" s="78">
        <v>0</v>
      </c>
      <c r="AJ110" s="78"/>
      <c r="AK110" s="78" t="s">
        <v>1504</v>
      </c>
      <c r="AL110" s="78" t="s">
        <v>1593</v>
      </c>
      <c r="AM110" s="78"/>
      <c r="AN110" s="78"/>
      <c r="AO110" s="80">
        <v>43397.65709490741</v>
      </c>
      <c r="AP110" s="78"/>
      <c r="AQ110" s="78" t="b">
        <v>0</v>
      </c>
      <c r="AR110" s="78" t="b">
        <v>0</v>
      </c>
      <c r="AS110" s="78" t="b">
        <v>0</v>
      </c>
      <c r="AT110" s="78" t="s">
        <v>1251</v>
      </c>
      <c r="AU110" s="78">
        <v>0</v>
      </c>
      <c r="AV110" s="82" t="s">
        <v>1807</v>
      </c>
      <c r="AW110" s="78" t="b">
        <v>0</v>
      </c>
      <c r="AX110" s="78" t="s">
        <v>1887</v>
      </c>
      <c r="AY110" s="82" t="s">
        <v>1995</v>
      </c>
      <c r="AZ110" s="78" t="s">
        <v>65</v>
      </c>
      <c r="BA110" s="78" t="str">
        <f>REPLACE(INDEX(GroupVertices[Group],MATCH(Vertices[[#This Row],[Vertex]],GroupVertices[Vertex],0)),1,1,"")</f>
        <v>1</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265</v>
      </c>
      <c r="C111" s="65"/>
      <c r="D111" s="65" t="s">
        <v>64</v>
      </c>
      <c r="E111" s="66">
        <v>179.7232310912597</v>
      </c>
      <c r="F111" s="68">
        <v>99.89779989423181</v>
      </c>
      <c r="G111" s="100" t="s">
        <v>755</v>
      </c>
      <c r="H111" s="65"/>
      <c r="I111" s="69" t="s">
        <v>265</v>
      </c>
      <c r="J111" s="70"/>
      <c r="K111" s="70"/>
      <c r="L111" s="69" t="s">
        <v>2115</v>
      </c>
      <c r="M111" s="73">
        <v>35.05988858234521</v>
      </c>
      <c r="N111" s="74">
        <v>2526.784423828125</v>
      </c>
      <c r="O111" s="74">
        <v>7906.7939453125</v>
      </c>
      <c r="P111" s="75"/>
      <c r="Q111" s="76"/>
      <c r="R111" s="76"/>
      <c r="S111" s="86"/>
      <c r="T111" s="48">
        <v>1</v>
      </c>
      <c r="U111" s="48">
        <v>1</v>
      </c>
      <c r="V111" s="49">
        <v>0</v>
      </c>
      <c r="W111" s="49">
        <v>0.004167</v>
      </c>
      <c r="X111" s="49">
        <v>0.006174</v>
      </c>
      <c r="Y111" s="49">
        <v>0.382722</v>
      </c>
      <c r="Z111" s="49">
        <v>0</v>
      </c>
      <c r="AA111" s="49">
        <v>1</v>
      </c>
      <c r="AB111" s="71">
        <v>111</v>
      </c>
      <c r="AC111" s="71"/>
      <c r="AD111" s="72"/>
      <c r="AE111" s="78" t="s">
        <v>1396</v>
      </c>
      <c r="AF111" s="78">
        <v>3629</v>
      </c>
      <c r="AG111" s="78">
        <v>6424</v>
      </c>
      <c r="AH111" s="78">
        <v>10533</v>
      </c>
      <c r="AI111" s="78">
        <v>10092</v>
      </c>
      <c r="AJ111" s="78"/>
      <c r="AK111" s="78" t="s">
        <v>1505</v>
      </c>
      <c r="AL111" s="78" t="s">
        <v>1594</v>
      </c>
      <c r="AM111" s="82" t="s">
        <v>1686</v>
      </c>
      <c r="AN111" s="78"/>
      <c r="AO111" s="80">
        <v>42257.45125</v>
      </c>
      <c r="AP111" s="82" t="s">
        <v>1793</v>
      </c>
      <c r="AQ111" s="78" t="b">
        <v>0</v>
      </c>
      <c r="AR111" s="78" t="b">
        <v>0</v>
      </c>
      <c r="AS111" s="78" t="b">
        <v>1</v>
      </c>
      <c r="AT111" s="78" t="s">
        <v>1805</v>
      </c>
      <c r="AU111" s="78">
        <v>461</v>
      </c>
      <c r="AV111" s="82" t="s">
        <v>1810</v>
      </c>
      <c r="AW111" s="78" t="b">
        <v>0</v>
      </c>
      <c r="AX111" s="78" t="s">
        <v>1887</v>
      </c>
      <c r="AY111" s="82" t="s">
        <v>1996</v>
      </c>
      <c r="AZ111" s="78" t="s">
        <v>66</v>
      </c>
      <c r="BA111" s="78" t="str">
        <f>REPLACE(INDEX(GroupVertices[Group],MATCH(Vertices[[#This Row],[Vertex]],GroupVertices[Vertex],0)),1,1,"")</f>
        <v>1</v>
      </c>
      <c r="BB111" s="48"/>
      <c r="BC111" s="48"/>
      <c r="BD111" s="48"/>
      <c r="BE111" s="48"/>
      <c r="BF111" s="48" t="s">
        <v>568</v>
      </c>
      <c r="BG111" s="48" t="s">
        <v>568</v>
      </c>
      <c r="BH111" s="121" t="s">
        <v>2490</v>
      </c>
      <c r="BI111" s="121" t="s">
        <v>2490</v>
      </c>
      <c r="BJ111" s="121" t="s">
        <v>2544</v>
      </c>
      <c r="BK111" s="121" t="s">
        <v>2544</v>
      </c>
      <c r="BL111" s="121">
        <v>0</v>
      </c>
      <c r="BM111" s="124">
        <v>0</v>
      </c>
      <c r="BN111" s="121">
        <v>0</v>
      </c>
      <c r="BO111" s="124">
        <v>0</v>
      </c>
      <c r="BP111" s="121">
        <v>0</v>
      </c>
      <c r="BQ111" s="124">
        <v>0</v>
      </c>
      <c r="BR111" s="121">
        <v>16</v>
      </c>
      <c r="BS111" s="124">
        <v>100</v>
      </c>
      <c r="BT111" s="121">
        <v>16</v>
      </c>
      <c r="BU111" s="2"/>
      <c r="BV111" s="3"/>
      <c r="BW111" s="3"/>
      <c r="BX111" s="3"/>
      <c r="BY111" s="3"/>
    </row>
    <row r="112" spans="1:77" ht="41.45" customHeight="1">
      <c r="A112" s="64" t="s">
        <v>321</v>
      </c>
      <c r="C112" s="65"/>
      <c r="D112" s="65" t="s">
        <v>64</v>
      </c>
      <c r="E112" s="66">
        <v>163.14085013103028</v>
      </c>
      <c r="F112" s="68">
        <v>99.99342134605949</v>
      </c>
      <c r="G112" s="100" t="s">
        <v>1877</v>
      </c>
      <c r="H112" s="65"/>
      <c r="I112" s="69" t="s">
        <v>321</v>
      </c>
      <c r="J112" s="70"/>
      <c r="K112" s="70"/>
      <c r="L112" s="69" t="s">
        <v>2116</v>
      </c>
      <c r="M112" s="73">
        <v>3.1924460699047024</v>
      </c>
      <c r="N112" s="74">
        <v>4239.0615234375</v>
      </c>
      <c r="O112" s="74">
        <v>8282.861328125</v>
      </c>
      <c r="P112" s="75"/>
      <c r="Q112" s="76"/>
      <c r="R112" s="76"/>
      <c r="S112" s="86"/>
      <c r="T112" s="48">
        <v>1</v>
      </c>
      <c r="U112" s="48">
        <v>0</v>
      </c>
      <c r="V112" s="49">
        <v>0</v>
      </c>
      <c r="W112" s="49">
        <v>0.004167</v>
      </c>
      <c r="X112" s="49">
        <v>0.006174</v>
      </c>
      <c r="Y112" s="49">
        <v>0.382722</v>
      </c>
      <c r="Z112" s="49">
        <v>0</v>
      </c>
      <c r="AA112" s="49">
        <v>0</v>
      </c>
      <c r="AB112" s="71">
        <v>112</v>
      </c>
      <c r="AC112" s="71"/>
      <c r="AD112" s="72"/>
      <c r="AE112" s="78" t="s">
        <v>1397</v>
      </c>
      <c r="AF112" s="78">
        <v>139</v>
      </c>
      <c r="AG112" s="78">
        <v>421</v>
      </c>
      <c r="AH112" s="78">
        <v>10260</v>
      </c>
      <c r="AI112" s="78">
        <v>229</v>
      </c>
      <c r="AJ112" s="78"/>
      <c r="AK112" s="78" t="s">
        <v>1506</v>
      </c>
      <c r="AL112" s="78" t="s">
        <v>1595</v>
      </c>
      <c r="AM112" s="82" t="s">
        <v>1687</v>
      </c>
      <c r="AN112" s="78"/>
      <c r="AO112" s="80">
        <v>42207.7283912037</v>
      </c>
      <c r="AP112" s="82" t="s">
        <v>1794</v>
      </c>
      <c r="AQ112" s="78" t="b">
        <v>0</v>
      </c>
      <c r="AR112" s="78" t="b">
        <v>0</v>
      </c>
      <c r="AS112" s="78" t="b">
        <v>0</v>
      </c>
      <c r="AT112" s="78" t="s">
        <v>1250</v>
      </c>
      <c r="AU112" s="78">
        <v>21</v>
      </c>
      <c r="AV112" s="82" t="s">
        <v>1807</v>
      </c>
      <c r="AW112" s="78" t="b">
        <v>0</v>
      </c>
      <c r="AX112" s="78" t="s">
        <v>1887</v>
      </c>
      <c r="AY112" s="82" t="s">
        <v>1997</v>
      </c>
      <c r="AZ112" s="78" t="s">
        <v>65</v>
      </c>
      <c r="BA112" s="78" t="str">
        <f>REPLACE(INDEX(GroupVertices[Group],MATCH(Vertices[[#This Row],[Vertex]],GroupVertices[Vertex],0)),1,1,"")</f>
        <v>1</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322</v>
      </c>
      <c r="C113" s="65"/>
      <c r="D113" s="65" t="s">
        <v>64</v>
      </c>
      <c r="E113" s="66">
        <v>165.17946368236284</v>
      </c>
      <c r="F113" s="68">
        <v>99.9816657852651</v>
      </c>
      <c r="G113" s="100" t="s">
        <v>1878</v>
      </c>
      <c r="H113" s="65"/>
      <c r="I113" s="69" t="s">
        <v>322</v>
      </c>
      <c r="J113" s="70"/>
      <c r="K113" s="70"/>
      <c r="L113" s="69" t="s">
        <v>2117</v>
      </c>
      <c r="M113" s="73">
        <v>7.11018263065451</v>
      </c>
      <c r="N113" s="74">
        <v>282.73602294921875</v>
      </c>
      <c r="O113" s="74">
        <v>5302.41162109375</v>
      </c>
      <c r="P113" s="75"/>
      <c r="Q113" s="76"/>
      <c r="R113" s="76"/>
      <c r="S113" s="86"/>
      <c r="T113" s="48">
        <v>1</v>
      </c>
      <c r="U113" s="48">
        <v>0</v>
      </c>
      <c r="V113" s="49">
        <v>0</v>
      </c>
      <c r="W113" s="49">
        <v>0.004167</v>
      </c>
      <c r="X113" s="49">
        <v>0.006174</v>
      </c>
      <c r="Y113" s="49">
        <v>0.382722</v>
      </c>
      <c r="Z113" s="49">
        <v>0</v>
      </c>
      <c r="AA113" s="49">
        <v>0</v>
      </c>
      <c r="AB113" s="71">
        <v>113</v>
      </c>
      <c r="AC113" s="71"/>
      <c r="AD113" s="72"/>
      <c r="AE113" s="78" t="s">
        <v>1398</v>
      </c>
      <c r="AF113" s="78">
        <v>1164</v>
      </c>
      <c r="AG113" s="78">
        <v>1159</v>
      </c>
      <c r="AH113" s="78">
        <v>4684</v>
      </c>
      <c r="AI113" s="78">
        <v>765</v>
      </c>
      <c r="AJ113" s="78"/>
      <c r="AK113" s="78" t="s">
        <v>1507</v>
      </c>
      <c r="AL113" s="78" t="s">
        <v>1517</v>
      </c>
      <c r="AM113" s="82" t="s">
        <v>1688</v>
      </c>
      <c r="AN113" s="78"/>
      <c r="AO113" s="80">
        <v>41093.484398148146</v>
      </c>
      <c r="AP113" s="82" t="s">
        <v>1795</v>
      </c>
      <c r="AQ113" s="78" t="b">
        <v>1</v>
      </c>
      <c r="AR113" s="78" t="b">
        <v>0</v>
      </c>
      <c r="AS113" s="78" t="b">
        <v>1</v>
      </c>
      <c r="AT113" s="78" t="s">
        <v>1250</v>
      </c>
      <c r="AU113" s="78">
        <v>253</v>
      </c>
      <c r="AV113" s="82" t="s">
        <v>1807</v>
      </c>
      <c r="AW113" s="78" t="b">
        <v>0</v>
      </c>
      <c r="AX113" s="78" t="s">
        <v>1887</v>
      </c>
      <c r="AY113" s="82" t="s">
        <v>1998</v>
      </c>
      <c r="AZ113" s="78" t="s">
        <v>65</v>
      </c>
      <c r="BA113" s="78" t="str">
        <f>REPLACE(INDEX(GroupVertices[Group],MATCH(Vertices[[#This Row],[Vertex]],GroupVertices[Vertex],0)),1,1,"")</f>
        <v>1</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323</v>
      </c>
      <c r="C114" s="65"/>
      <c r="D114" s="65" t="s">
        <v>64</v>
      </c>
      <c r="E114" s="66">
        <v>228.31571209598997</v>
      </c>
      <c r="F114" s="68">
        <v>99.61759383741008</v>
      </c>
      <c r="G114" s="100" t="s">
        <v>1879</v>
      </c>
      <c r="H114" s="65"/>
      <c r="I114" s="69" t="s">
        <v>323</v>
      </c>
      <c r="J114" s="70"/>
      <c r="K114" s="70"/>
      <c r="L114" s="69" t="s">
        <v>2118</v>
      </c>
      <c r="M114" s="73">
        <v>128.44322711913364</v>
      </c>
      <c r="N114" s="74">
        <v>2028.177978515625</v>
      </c>
      <c r="O114" s="74">
        <v>7122.74951171875</v>
      </c>
      <c r="P114" s="75"/>
      <c r="Q114" s="76"/>
      <c r="R114" s="76"/>
      <c r="S114" s="86"/>
      <c r="T114" s="48">
        <v>1</v>
      </c>
      <c r="U114" s="48">
        <v>0</v>
      </c>
      <c r="V114" s="49">
        <v>0</v>
      </c>
      <c r="W114" s="49">
        <v>0.004167</v>
      </c>
      <c r="X114" s="49">
        <v>0.006174</v>
      </c>
      <c r="Y114" s="49">
        <v>0.382722</v>
      </c>
      <c r="Z114" s="49">
        <v>0</v>
      </c>
      <c r="AA114" s="49">
        <v>0</v>
      </c>
      <c r="AB114" s="71">
        <v>114</v>
      </c>
      <c r="AC114" s="71"/>
      <c r="AD114" s="72"/>
      <c r="AE114" s="78" t="s">
        <v>1399</v>
      </c>
      <c r="AF114" s="78">
        <v>888</v>
      </c>
      <c r="AG114" s="78">
        <v>24015</v>
      </c>
      <c r="AH114" s="78">
        <v>18842</v>
      </c>
      <c r="AI114" s="78">
        <v>13098</v>
      </c>
      <c r="AJ114" s="78"/>
      <c r="AK114" s="78" t="s">
        <v>1508</v>
      </c>
      <c r="AL114" s="78" t="s">
        <v>1517</v>
      </c>
      <c r="AM114" s="82" t="s">
        <v>1689</v>
      </c>
      <c r="AN114" s="78"/>
      <c r="AO114" s="80">
        <v>40207.68372685185</v>
      </c>
      <c r="AP114" s="82" t="s">
        <v>1796</v>
      </c>
      <c r="AQ114" s="78" t="b">
        <v>0</v>
      </c>
      <c r="AR114" s="78" t="b">
        <v>0</v>
      </c>
      <c r="AS114" s="78" t="b">
        <v>1</v>
      </c>
      <c r="AT114" s="78" t="s">
        <v>1250</v>
      </c>
      <c r="AU114" s="78">
        <v>895</v>
      </c>
      <c r="AV114" s="82" t="s">
        <v>1810</v>
      </c>
      <c r="AW114" s="78" t="b">
        <v>1</v>
      </c>
      <c r="AX114" s="78" t="s">
        <v>1887</v>
      </c>
      <c r="AY114" s="82" t="s">
        <v>1999</v>
      </c>
      <c r="AZ114" s="78" t="s">
        <v>65</v>
      </c>
      <c r="BA114" s="78" t="str">
        <f>REPLACE(INDEX(GroupVertices[Group],MATCH(Vertices[[#This Row],[Vertex]],GroupVertices[Vertex],0)),1,1,"")</f>
        <v>1</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324</v>
      </c>
      <c r="C115" s="65"/>
      <c r="D115" s="65" t="s">
        <v>64</v>
      </c>
      <c r="E115" s="66">
        <v>239.70487696339393</v>
      </c>
      <c r="F115" s="68">
        <v>99.55191880061422</v>
      </c>
      <c r="G115" s="100" t="s">
        <v>1880</v>
      </c>
      <c r="H115" s="65"/>
      <c r="I115" s="69" t="s">
        <v>324</v>
      </c>
      <c r="J115" s="70"/>
      <c r="K115" s="70"/>
      <c r="L115" s="69" t="s">
        <v>2119</v>
      </c>
      <c r="M115" s="73">
        <v>150.33052771530092</v>
      </c>
      <c r="N115" s="74">
        <v>4601.66552734375</v>
      </c>
      <c r="O115" s="74">
        <v>2148.9443359375</v>
      </c>
      <c r="P115" s="75"/>
      <c r="Q115" s="76"/>
      <c r="R115" s="76"/>
      <c r="S115" s="86"/>
      <c r="T115" s="48">
        <v>1</v>
      </c>
      <c r="U115" s="48">
        <v>0</v>
      </c>
      <c r="V115" s="49">
        <v>0</v>
      </c>
      <c r="W115" s="49">
        <v>0.004167</v>
      </c>
      <c r="X115" s="49">
        <v>0.006174</v>
      </c>
      <c r="Y115" s="49">
        <v>0.382722</v>
      </c>
      <c r="Z115" s="49">
        <v>0</v>
      </c>
      <c r="AA115" s="49">
        <v>0</v>
      </c>
      <c r="AB115" s="71">
        <v>115</v>
      </c>
      <c r="AC115" s="71"/>
      <c r="AD115" s="72"/>
      <c r="AE115" s="78" t="s">
        <v>1400</v>
      </c>
      <c r="AF115" s="78">
        <v>18088</v>
      </c>
      <c r="AG115" s="78">
        <v>28138</v>
      </c>
      <c r="AH115" s="78">
        <v>52208</v>
      </c>
      <c r="AI115" s="78">
        <v>20322</v>
      </c>
      <c r="AJ115" s="78"/>
      <c r="AK115" s="78" t="s">
        <v>1509</v>
      </c>
      <c r="AL115" s="78" t="s">
        <v>1596</v>
      </c>
      <c r="AM115" s="82" t="s">
        <v>1690</v>
      </c>
      <c r="AN115" s="78"/>
      <c r="AO115" s="80">
        <v>40615.812627314815</v>
      </c>
      <c r="AP115" s="82" t="s">
        <v>1797</v>
      </c>
      <c r="AQ115" s="78" t="b">
        <v>1</v>
      </c>
      <c r="AR115" s="78" t="b">
        <v>0</v>
      </c>
      <c r="AS115" s="78" t="b">
        <v>0</v>
      </c>
      <c r="AT115" s="78" t="s">
        <v>1250</v>
      </c>
      <c r="AU115" s="78">
        <v>1604</v>
      </c>
      <c r="AV115" s="82" t="s">
        <v>1807</v>
      </c>
      <c r="AW115" s="78" t="b">
        <v>0</v>
      </c>
      <c r="AX115" s="78" t="s">
        <v>1887</v>
      </c>
      <c r="AY115" s="82" t="s">
        <v>2000</v>
      </c>
      <c r="AZ115" s="78" t="s">
        <v>65</v>
      </c>
      <c r="BA115" s="78" t="str">
        <f>REPLACE(INDEX(GroupVertices[Group],MATCH(Vertices[[#This Row],[Vertex]],GroupVertices[Vertex],0)),1,1,"")</f>
        <v>1</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325</v>
      </c>
      <c r="C116" s="65"/>
      <c r="D116" s="65" t="s">
        <v>64</v>
      </c>
      <c r="E116" s="66">
        <v>1000</v>
      </c>
      <c r="F116" s="68">
        <v>93.21344148024492</v>
      </c>
      <c r="G116" s="100" t="s">
        <v>1881</v>
      </c>
      <c r="H116" s="65"/>
      <c r="I116" s="69" t="s">
        <v>325</v>
      </c>
      <c r="J116" s="70"/>
      <c r="K116" s="70"/>
      <c r="L116" s="69" t="s">
        <v>2120</v>
      </c>
      <c r="M116" s="73">
        <v>2262.733736017042</v>
      </c>
      <c r="N116" s="74">
        <v>1023.8077392578125</v>
      </c>
      <c r="O116" s="74">
        <v>8552.076171875</v>
      </c>
      <c r="P116" s="75"/>
      <c r="Q116" s="76"/>
      <c r="R116" s="76"/>
      <c r="S116" s="86"/>
      <c r="T116" s="48">
        <v>1</v>
      </c>
      <c r="U116" s="48">
        <v>0</v>
      </c>
      <c r="V116" s="49">
        <v>0</v>
      </c>
      <c r="W116" s="49">
        <v>0.004167</v>
      </c>
      <c r="X116" s="49">
        <v>0.006174</v>
      </c>
      <c r="Y116" s="49">
        <v>0.382722</v>
      </c>
      <c r="Z116" s="49">
        <v>0</v>
      </c>
      <c r="AA116" s="49">
        <v>0</v>
      </c>
      <c r="AB116" s="71">
        <v>116</v>
      </c>
      <c r="AC116" s="71"/>
      <c r="AD116" s="72"/>
      <c r="AE116" s="78" t="s">
        <v>1401</v>
      </c>
      <c r="AF116" s="78">
        <v>34606</v>
      </c>
      <c r="AG116" s="78">
        <v>426060</v>
      </c>
      <c r="AH116" s="78">
        <v>58240</v>
      </c>
      <c r="AI116" s="78">
        <v>169</v>
      </c>
      <c r="AJ116" s="78"/>
      <c r="AK116" s="78" t="s">
        <v>1510</v>
      </c>
      <c r="AL116" s="78" t="s">
        <v>1517</v>
      </c>
      <c r="AM116" s="82" t="s">
        <v>1691</v>
      </c>
      <c r="AN116" s="78"/>
      <c r="AO116" s="80">
        <v>39544.00341435185</v>
      </c>
      <c r="AP116" s="78"/>
      <c r="AQ116" s="78" t="b">
        <v>0</v>
      </c>
      <c r="AR116" s="78" t="b">
        <v>0</v>
      </c>
      <c r="AS116" s="78" t="b">
        <v>1</v>
      </c>
      <c r="AT116" s="78" t="s">
        <v>1250</v>
      </c>
      <c r="AU116" s="78">
        <v>13443</v>
      </c>
      <c r="AV116" s="82" t="s">
        <v>1807</v>
      </c>
      <c r="AW116" s="78" t="b">
        <v>0</v>
      </c>
      <c r="AX116" s="78" t="s">
        <v>1887</v>
      </c>
      <c r="AY116" s="82" t="s">
        <v>2001</v>
      </c>
      <c r="AZ116" s="78" t="s">
        <v>65</v>
      </c>
      <c r="BA116" s="78" t="str">
        <f>REPLACE(INDEX(GroupVertices[Group],MATCH(Vertices[[#This Row],[Vertex]],GroupVertices[Vertex],0)),1,1,"")</f>
        <v>1</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326</v>
      </c>
      <c r="C117" s="65"/>
      <c r="D117" s="65" t="s">
        <v>64</v>
      </c>
      <c r="E117" s="66">
        <v>163.7679033507491</v>
      </c>
      <c r="F117" s="68">
        <v>99.98980547573385</v>
      </c>
      <c r="G117" s="100" t="s">
        <v>1882</v>
      </c>
      <c r="H117" s="65"/>
      <c r="I117" s="69" t="s">
        <v>326</v>
      </c>
      <c r="J117" s="70"/>
      <c r="K117" s="70"/>
      <c r="L117" s="69" t="s">
        <v>2121</v>
      </c>
      <c r="M117" s="73">
        <v>4.397495120433437</v>
      </c>
      <c r="N117" s="74">
        <v>3521.9970703125</v>
      </c>
      <c r="O117" s="74">
        <v>9281.6484375</v>
      </c>
      <c r="P117" s="75"/>
      <c r="Q117" s="76"/>
      <c r="R117" s="76"/>
      <c r="S117" s="86"/>
      <c r="T117" s="48">
        <v>1</v>
      </c>
      <c r="U117" s="48">
        <v>0</v>
      </c>
      <c r="V117" s="49">
        <v>0</v>
      </c>
      <c r="W117" s="49">
        <v>0.004167</v>
      </c>
      <c r="X117" s="49">
        <v>0.006174</v>
      </c>
      <c r="Y117" s="49">
        <v>0.382722</v>
      </c>
      <c r="Z117" s="49">
        <v>0</v>
      </c>
      <c r="AA117" s="49">
        <v>0</v>
      </c>
      <c r="AB117" s="71">
        <v>117</v>
      </c>
      <c r="AC117" s="71"/>
      <c r="AD117" s="72"/>
      <c r="AE117" s="78" t="s">
        <v>1402</v>
      </c>
      <c r="AF117" s="78">
        <v>908</v>
      </c>
      <c r="AG117" s="78">
        <v>648</v>
      </c>
      <c r="AH117" s="78">
        <v>4170</v>
      </c>
      <c r="AI117" s="78">
        <v>581</v>
      </c>
      <c r="AJ117" s="78"/>
      <c r="AK117" s="78" t="s">
        <v>1511</v>
      </c>
      <c r="AL117" s="78" t="s">
        <v>1597</v>
      </c>
      <c r="AM117" s="82" t="s">
        <v>1692</v>
      </c>
      <c r="AN117" s="78"/>
      <c r="AO117" s="80">
        <v>40767.75471064815</v>
      </c>
      <c r="AP117" s="82" t="s">
        <v>1798</v>
      </c>
      <c r="AQ117" s="78" t="b">
        <v>0</v>
      </c>
      <c r="AR117" s="78" t="b">
        <v>0</v>
      </c>
      <c r="AS117" s="78" t="b">
        <v>1</v>
      </c>
      <c r="AT117" s="78" t="s">
        <v>1250</v>
      </c>
      <c r="AU117" s="78">
        <v>9</v>
      </c>
      <c r="AV117" s="82" t="s">
        <v>1810</v>
      </c>
      <c r="AW117" s="78" t="b">
        <v>0</v>
      </c>
      <c r="AX117" s="78" t="s">
        <v>1887</v>
      </c>
      <c r="AY117" s="82" t="s">
        <v>2002</v>
      </c>
      <c r="AZ117" s="78" t="s">
        <v>65</v>
      </c>
      <c r="BA117" s="78" t="str">
        <f>REPLACE(INDEX(GroupVertices[Group],MATCH(Vertices[[#This Row],[Vertex]],GroupVertices[Vertex],0)),1,1,"")</f>
        <v>1</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327</v>
      </c>
      <c r="C118" s="65"/>
      <c r="D118" s="65" t="s">
        <v>64</v>
      </c>
      <c r="E118" s="66">
        <v>335.22414253457055</v>
      </c>
      <c r="F118" s="68">
        <v>99.00111184030278</v>
      </c>
      <c r="G118" s="100" t="s">
        <v>1883</v>
      </c>
      <c r="H118" s="65"/>
      <c r="I118" s="69" t="s">
        <v>327</v>
      </c>
      <c r="J118" s="70"/>
      <c r="K118" s="70"/>
      <c r="L118" s="69" t="s">
        <v>2122</v>
      </c>
      <c r="M118" s="73">
        <v>333.8961273550944</v>
      </c>
      <c r="N118" s="74">
        <v>1412.7626953125</v>
      </c>
      <c r="O118" s="74">
        <v>2102.609619140625</v>
      </c>
      <c r="P118" s="75"/>
      <c r="Q118" s="76"/>
      <c r="R118" s="76"/>
      <c r="S118" s="86"/>
      <c r="T118" s="48">
        <v>1</v>
      </c>
      <c r="U118" s="48">
        <v>0</v>
      </c>
      <c r="V118" s="49">
        <v>0</v>
      </c>
      <c r="W118" s="49">
        <v>0.004167</v>
      </c>
      <c r="X118" s="49">
        <v>0.006174</v>
      </c>
      <c r="Y118" s="49">
        <v>0.382722</v>
      </c>
      <c r="Z118" s="49">
        <v>0</v>
      </c>
      <c r="AA118" s="49">
        <v>0</v>
      </c>
      <c r="AB118" s="71">
        <v>118</v>
      </c>
      <c r="AC118" s="71"/>
      <c r="AD118" s="72"/>
      <c r="AE118" s="78" t="s">
        <v>1403</v>
      </c>
      <c r="AF118" s="78">
        <v>16339</v>
      </c>
      <c r="AG118" s="78">
        <v>62717</v>
      </c>
      <c r="AH118" s="78">
        <v>37581</v>
      </c>
      <c r="AI118" s="78">
        <v>185167</v>
      </c>
      <c r="AJ118" s="78"/>
      <c r="AK118" s="78" t="s">
        <v>1512</v>
      </c>
      <c r="AL118" s="78" t="s">
        <v>1598</v>
      </c>
      <c r="AM118" s="82" t="s">
        <v>1693</v>
      </c>
      <c r="AN118" s="78"/>
      <c r="AO118" s="80">
        <v>40878.52357638889</v>
      </c>
      <c r="AP118" s="82" t="s">
        <v>1799</v>
      </c>
      <c r="AQ118" s="78" t="b">
        <v>0</v>
      </c>
      <c r="AR118" s="78" t="b">
        <v>0</v>
      </c>
      <c r="AS118" s="78" t="b">
        <v>1</v>
      </c>
      <c r="AT118" s="78" t="s">
        <v>1250</v>
      </c>
      <c r="AU118" s="78">
        <v>3616</v>
      </c>
      <c r="AV118" s="82" t="s">
        <v>1807</v>
      </c>
      <c r="AW118" s="78" t="b">
        <v>1</v>
      </c>
      <c r="AX118" s="78" t="s">
        <v>1887</v>
      </c>
      <c r="AY118" s="82" t="s">
        <v>2003</v>
      </c>
      <c r="AZ118" s="78" t="s">
        <v>65</v>
      </c>
      <c r="BA118" s="78" t="str">
        <f>REPLACE(INDEX(GroupVertices[Group],MATCH(Vertices[[#This Row],[Vertex]],GroupVertices[Vertex],0)),1,1,"")</f>
        <v>1</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328</v>
      </c>
      <c r="C119" s="65"/>
      <c r="D119" s="65" t="s">
        <v>64</v>
      </c>
      <c r="E119" s="66">
        <v>181.1679396107</v>
      </c>
      <c r="F119" s="68">
        <v>99.88946905643306</v>
      </c>
      <c r="G119" s="100" t="s">
        <v>1884</v>
      </c>
      <c r="H119" s="65"/>
      <c r="I119" s="69" t="s">
        <v>328</v>
      </c>
      <c r="J119" s="70"/>
      <c r="K119" s="70"/>
      <c r="L119" s="69" t="s">
        <v>2123</v>
      </c>
      <c r="M119" s="73">
        <v>37.83627912607441</v>
      </c>
      <c r="N119" s="74">
        <v>2937.06005859375</v>
      </c>
      <c r="O119" s="74">
        <v>352.9058837890625</v>
      </c>
      <c r="P119" s="75"/>
      <c r="Q119" s="76"/>
      <c r="R119" s="76"/>
      <c r="S119" s="86"/>
      <c r="T119" s="48">
        <v>1</v>
      </c>
      <c r="U119" s="48">
        <v>0</v>
      </c>
      <c r="V119" s="49">
        <v>0</v>
      </c>
      <c r="W119" s="49">
        <v>0.004167</v>
      </c>
      <c r="X119" s="49">
        <v>0.006174</v>
      </c>
      <c r="Y119" s="49">
        <v>0.382722</v>
      </c>
      <c r="Z119" s="49">
        <v>0</v>
      </c>
      <c r="AA119" s="49">
        <v>0</v>
      </c>
      <c r="AB119" s="71">
        <v>119</v>
      </c>
      <c r="AC119" s="71"/>
      <c r="AD119" s="72"/>
      <c r="AE119" s="78" t="s">
        <v>1404</v>
      </c>
      <c r="AF119" s="78">
        <v>4433</v>
      </c>
      <c r="AG119" s="78">
        <v>6947</v>
      </c>
      <c r="AH119" s="78">
        <v>8106</v>
      </c>
      <c r="AI119" s="78">
        <v>3351</v>
      </c>
      <c r="AJ119" s="78"/>
      <c r="AK119" s="78" t="s">
        <v>1513</v>
      </c>
      <c r="AL119" s="78" t="s">
        <v>1599</v>
      </c>
      <c r="AM119" s="82" t="s">
        <v>1694</v>
      </c>
      <c r="AN119" s="78"/>
      <c r="AO119" s="80">
        <v>40640.3903587963</v>
      </c>
      <c r="AP119" s="82" t="s">
        <v>1800</v>
      </c>
      <c r="AQ119" s="78" t="b">
        <v>0</v>
      </c>
      <c r="AR119" s="78" t="b">
        <v>0</v>
      </c>
      <c r="AS119" s="78" t="b">
        <v>0</v>
      </c>
      <c r="AT119" s="78" t="s">
        <v>1250</v>
      </c>
      <c r="AU119" s="78">
        <v>476</v>
      </c>
      <c r="AV119" s="82" t="s">
        <v>1807</v>
      </c>
      <c r="AW119" s="78" t="b">
        <v>0</v>
      </c>
      <c r="AX119" s="78" t="s">
        <v>1887</v>
      </c>
      <c r="AY119" s="82" t="s">
        <v>2004</v>
      </c>
      <c r="AZ119" s="78" t="s">
        <v>65</v>
      </c>
      <c r="BA119" s="78" t="str">
        <f>REPLACE(INDEX(GroupVertices[Group],MATCH(Vertices[[#This Row],[Vertex]],GroupVertices[Vertex],0)),1,1,"")</f>
        <v>1</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329</v>
      </c>
      <c r="C120" s="65"/>
      <c r="D120" s="65" t="s">
        <v>64</v>
      </c>
      <c r="E120" s="66">
        <v>207.8853789988957</v>
      </c>
      <c r="F120" s="68">
        <v>99.73540430846082</v>
      </c>
      <c r="G120" s="100" t="s">
        <v>1885</v>
      </c>
      <c r="H120" s="65"/>
      <c r="I120" s="69" t="s">
        <v>329</v>
      </c>
      <c r="J120" s="70"/>
      <c r="K120" s="70"/>
      <c r="L120" s="69" t="s">
        <v>2124</v>
      </c>
      <c r="M120" s="73">
        <v>89.18092413362473</v>
      </c>
      <c r="N120" s="74">
        <v>2639.929931640625</v>
      </c>
      <c r="O120" s="74">
        <v>9446.2607421875</v>
      </c>
      <c r="P120" s="75"/>
      <c r="Q120" s="76"/>
      <c r="R120" s="76"/>
      <c r="S120" s="86"/>
      <c r="T120" s="48">
        <v>1</v>
      </c>
      <c r="U120" s="48">
        <v>0</v>
      </c>
      <c r="V120" s="49">
        <v>0</v>
      </c>
      <c r="W120" s="49">
        <v>0.004167</v>
      </c>
      <c r="X120" s="49">
        <v>0.006174</v>
      </c>
      <c r="Y120" s="49">
        <v>0.382722</v>
      </c>
      <c r="Z120" s="49">
        <v>0</v>
      </c>
      <c r="AA120" s="49">
        <v>0</v>
      </c>
      <c r="AB120" s="71">
        <v>120</v>
      </c>
      <c r="AC120" s="71"/>
      <c r="AD120" s="72"/>
      <c r="AE120" s="78" t="s">
        <v>1405</v>
      </c>
      <c r="AF120" s="78">
        <v>6037</v>
      </c>
      <c r="AG120" s="78">
        <v>16619</v>
      </c>
      <c r="AH120" s="78">
        <v>10759</v>
      </c>
      <c r="AI120" s="78">
        <v>3791</v>
      </c>
      <c r="AJ120" s="78"/>
      <c r="AK120" s="78" t="s">
        <v>1514</v>
      </c>
      <c r="AL120" s="78" t="s">
        <v>1519</v>
      </c>
      <c r="AM120" s="82" t="s">
        <v>1695</v>
      </c>
      <c r="AN120" s="78"/>
      <c r="AO120" s="80">
        <v>40639.882106481484</v>
      </c>
      <c r="AP120" s="82" t="s">
        <v>1801</v>
      </c>
      <c r="AQ120" s="78" t="b">
        <v>0</v>
      </c>
      <c r="AR120" s="78" t="b">
        <v>0</v>
      </c>
      <c r="AS120" s="78" t="b">
        <v>1</v>
      </c>
      <c r="AT120" s="78" t="s">
        <v>1250</v>
      </c>
      <c r="AU120" s="78">
        <v>1836</v>
      </c>
      <c r="AV120" s="82" t="s">
        <v>1807</v>
      </c>
      <c r="AW120" s="78" t="b">
        <v>0</v>
      </c>
      <c r="AX120" s="78" t="s">
        <v>1887</v>
      </c>
      <c r="AY120" s="82" t="s">
        <v>2005</v>
      </c>
      <c r="AZ120" s="78" t="s">
        <v>65</v>
      </c>
      <c r="BA120" s="78" t="str">
        <f>REPLACE(INDEX(GroupVertices[Group],MATCH(Vertices[[#This Row],[Vertex]],GroupVertices[Vertex],0)),1,1,"")</f>
        <v>1</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87" t="s">
        <v>330</v>
      </c>
      <c r="C121" s="88"/>
      <c r="D121" s="88" t="s">
        <v>64</v>
      </c>
      <c r="E121" s="89">
        <v>206.42962108351327</v>
      </c>
      <c r="F121" s="90">
        <v>99.74379886203623</v>
      </c>
      <c r="G121" s="101" t="s">
        <v>1886</v>
      </c>
      <c r="H121" s="88"/>
      <c r="I121" s="91" t="s">
        <v>330</v>
      </c>
      <c r="J121" s="92"/>
      <c r="K121" s="92"/>
      <c r="L121" s="91" t="s">
        <v>2125</v>
      </c>
      <c r="M121" s="93">
        <v>86.38329924539282</v>
      </c>
      <c r="N121" s="94">
        <v>400.5322570800781</v>
      </c>
      <c r="O121" s="94">
        <v>2965.12939453125</v>
      </c>
      <c r="P121" s="95"/>
      <c r="Q121" s="96"/>
      <c r="R121" s="96"/>
      <c r="S121" s="97"/>
      <c r="T121" s="48">
        <v>1</v>
      </c>
      <c r="U121" s="48">
        <v>0</v>
      </c>
      <c r="V121" s="49">
        <v>0</v>
      </c>
      <c r="W121" s="49">
        <v>0.004167</v>
      </c>
      <c r="X121" s="49">
        <v>0.006174</v>
      </c>
      <c r="Y121" s="49">
        <v>0.382722</v>
      </c>
      <c r="Z121" s="49">
        <v>0</v>
      </c>
      <c r="AA121" s="49">
        <v>0</v>
      </c>
      <c r="AB121" s="98">
        <v>121</v>
      </c>
      <c r="AC121" s="98"/>
      <c r="AD121" s="99"/>
      <c r="AE121" s="78" t="s">
        <v>1406</v>
      </c>
      <c r="AF121" s="78">
        <v>2688</v>
      </c>
      <c r="AG121" s="78">
        <v>16092</v>
      </c>
      <c r="AH121" s="78">
        <v>7124</v>
      </c>
      <c r="AI121" s="78">
        <v>6516</v>
      </c>
      <c r="AJ121" s="78"/>
      <c r="AK121" s="78" t="s">
        <v>1515</v>
      </c>
      <c r="AL121" s="78" t="s">
        <v>1600</v>
      </c>
      <c r="AM121" s="82" t="s">
        <v>1696</v>
      </c>
      <c r="AN121" s="78"/>
      <c r="AO121" s="80">
        <v>41506.32561342593</v>
      </c>
      <c r="AP121" s="82" t="s">
        <v>1802</v>
      </c>
      <c r="AQ121" s="78" t="b">
        <v>0</v>
      </c>
      <c r="AR121" s="78" t="b">
        <v>0</v>
      </c>
      <c r="AS121" s="78" t="b">
        <v>1</v>
      </c>
      <c r="AT121" s="78" t="s">
        <v>1250</v>
      </c>
      <c r="AU121" s="78">
        <v>677</v>
      </c>
      <c r="AV121" s="82" t="s">
        <v>1807</v>
      </c>
      <c r="AW121" s="78" t="b">
        <v>0</v>
      </c>
      <c r="AX121" s="78" t="s">
        <v>1887</v>
      </c>
      <c r="AY121" s="82" t="s">
        <v>2006</v>
      </c>
      <c r="AZ121" s="78" t="s">
        <v>65</v>
      </c>
      <c r="BA121" s="78" t="str">
        <f>REPLACE(INDEX(GroupVertices[Group],MATCH(Vertices[[#This Row],[Vertex]],GroupVertices[Vertex],0)),1,1,"")</f>
        <v>1</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1"/>
    <dataValidation allowBlank="1" showInputMessage="1" promptTitle="Vertex Tooltip" prompt="Enter optional text that will pop up when the mouse is hovered over the vertex." errorTitle="Invalid Vertex Image Key" sqref="L3:L12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1"/>
    <dataValidation allowBlank="1" showInputMessage="1" promptTitle="Vertex Label Fill Color" prompt="To select an optional fill color for the Label shape, right-click and select Select Color on the right-click menu." sqref="J3:J121"/>
    <dataValidation allowBlank="1" showInputMessage="1" promptTitle="Vertex Image File" prompt="Enter the path to an image file.  Hover over the column header for examples." errorTitle="Invalid Vertex Image Key" sqref="G3:G121"/>
    <dataValidation allowBlank="1" showInputMessage="1" promptTitle="Vertex Color" prompt="To select an optional vertex color, right-click and select Select Color on the right-click menu." sqref="C3:C121"/>
    <dataValidation allowBlank="1" showInputMessage="1" promptTitle="Vertex Opacity" prompt="Enter an optional vertex opacity between 0 (transparent) and 100 (opaque)." errorTitle="Invalid Vertex Opacity" error="The optional vertex opacity must be a whole number between 0 and 10." sqref="F3:F121"/>
    <dataValidation type="list" allowBlank="1" showInputMessage="1" showErrorMessage="1" promptTitle="Vertex Shape" prompt="Select an optional vertex shape." errorTitle="Invalid Vertex Shape" error="You have entered an invalid vertex shape.  Try selecting from the drop-down list instead." sqref="D3:D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1">
      <formula1>ValidVertexLabelPositions</formula1>
    </dataValidation>
    <dataValidation allowBlank="1" showInputMessage="1" showErrorMessage="1" promptTitle="Vertex Name" prompt="Enter the name of the vertex." sqref="A3:A121"/>
  </dataValidations>
  <hyperlinks>
    <hyperlink ref="AM3" r:id="rId1" display="http://t.co/tHqhT2aArN"/>
    <hyperlink ref="AM4" r:id="rId2" display="https://t.co/fF7LyZlVlo"/>
    <hyperlink ref="AM5" r:id="rId3" display="https://t.co/JwOZbU2I4I"/>
    <hyperlink ref="AM6" r:id="rId4" display="https://t.co/X9Zh1QloqI"/>
    <hyperlink ref="AM7" r:id="rId5" display="https://t.co/tfAO3U9wJI"/>
    <hyperlink ref="AM8" r:id="rId6" display="https://t.co/66pNxkK1Nw"/>
    <hyperlink ref="AM10" r:id="rId7" display="https://t.co/ibA3Lhcve4"/>
    <hyperlink ref="AM12" r:id="rId8" display="https://t.co/ZD3tjzkIqF"/>
    <hyperlink ref="AM13" r:id="rId9" display="http://t.co/NHLEbyX2kR"/>
    <hyperlink ref="AM14" r:id="rId10" display="https://t.co/uJQMGkGg6o"/>
    <hyperlink ref="AM16" r:id="rId11" display="https://t.co/XmudhyjpND"/>
    <hyperlink ref="AM18" r:id="rId12" display="https://t.co/l8eibQue2F"/>
    <hyperlink ref="AM19" r:id="rId13" display="https://t.co/zHiws75d7e"/>
    <hyperlink ref="AM20" r:id="rId14" display="https://t.co/AQIlJZfPR4"/>
    <hyperlink ref="AM22" r:id="rId15" display="https://t.co/LBkcvPp5yc"/>
    <hyperlink ref="AM23" r:id="rId16" display="https://t.co/zzJ0010uO4"/>
    <hyperlink ref="AM25" r:id="rId17" display="https://t.co/UAJgnAbdiP"/>
    <hyperlink ref="AM26" r:id="rId18" display="https://t.co/2nPbUtR3Dv"/>
    <hyperlink ref="AM31" r:id="rId19" display="https://t.co/ftYMOGgk28"/>
    <hyperlink ref="AM33" r:id="rId20" display="https://t.co/3474LjrGam"/>
    <hyperlink ref="AM34" r:id="rId21" display="https://t.co/I7K20VPFi5"/>
    <hyperlink ref="AM35" r:id="rId22" display="https://t.co/GEtyrl4O9l"/>
    <hyperlink ref="AM37" r:id="rId23" display="https://t.co/GokNlJ2zvu"/>
    <hyperlink ref="AM38" r:id="rId24" display="https://t.co/I1smvv9UW5"/>
    <hyperlink ref="AM39" r:id="rId25" display="https://t.co/Vo2ce6Fghd"/>
    <hyperlink ref="AM40" r:id="rId26" display="https://t.co/CfUEhr4TQi"/>
    <hyperlink ref="AM43" r:id="rId27" display="http://t.co/X2AthOmPKQ"/>
    <hyperlink ref="AM44" r:id="rId28" display="https://t.co/nv83sSGyYV"/>
    <hyperlink ref="AM45" r:id="rId29" display="https://t.co/UrUjaPMTXy"/>
    <hyperlink ref="AM46" r:id="rId30" display="https://t.co/IJl5phM8yq"/>
    <hyperlink ref="AM47" r:id="rId31" display="https://t.co/gOtYfVIb3m"/>
    <hyperlink ref="AM48" r:id="rId32" display="https://t.co/JOo0Ibd1x2"/>
    <hyperlink ref="AM49" r:id="rId33" display="http://t.co/670WrjGbre"/>
    <hyperlink ref="AM51" r:id="rId34" display="https://t.co/0fMHiM8EQv"/>
    <hyperlink ref="AM52" r:id="rId35" display="https://t.co/rLGtIOoJz6"/>
    <hyperlink ref="AM53" r:id="rId36" display="https://t.co/N3j4Jduhw7"/>
    <hyperlink ref="AM54" r:id="rId37" display="https://t.co/lFh1CLT6jm"/>
    <hyperlink ref="AM55" r:id="rId38" display="https://t.co/Hh0U4zfcEf"/>
    <hyperlink ref="AM56" r:id="rId39" display="https://t.co/J0beBwCBM5"/>
    <hyperlink ref="AM57" r:id="rId40" display="https://t.co/gR08pulxwU"/>
    <hyperlink ref="AM58" r:id="rId41" display="https://t.co/ef7thumpPu"/>
    <hyperlink ref="AM60" r:id="rId42" display="https://t.co/1NIzRDk5U0"/>
    <hyperlink ref="AM61" r:id="rId43" display="https://t.co/4BhgmqtP5r"/>
    <hyperlink ref="AM62" r:id="rId44" display="https://t.co/VtxUxR0bZR"/>
    <hyperlink ref="AM65" r:id="rId45" display="https://t.co/b2THwUKJaJ"/>
    <hyperlink ref="AM66" r:id="rId46" display="https://t.co/ycaGhu84E0"/>
    <hyperlink ref="AM67" r:id="rId47" display="https://t.co/YLS5HBJgcd"/>
    <hyperlink ref="AM68" r:id="rId48" display="https://t.co/Zo7UUOyWYQ"/>
    <hyperlink ref="AM69" r:id="rId49" display="https://t.co/npAg9PvBIB"/>
    <hyperlink ref="AM70" r:id="rId50" display="https://t.co/p6ThP3c0x5"/>
    <hyperlink ref="AM71" r:id="rId51" display="https://t.co/cFubh6rK4U"/>
    <hyperlink ref="AM73" r:id="rId52" display="https://t.co/1502s3KU9t"/>
    <hyperlink ref="AM74" r:id="rId53" display="https://t.co/mRrMmdoeWU"/>
    <hyperlink ref="AM75" r:id="rId54" display="https://t.co/aXSfKdufxF"/>
    <hyperlink ref="AM76" r:id="rId55" display="https://t.co/TH34zmgUrw"/>
    <hyperlink ref="AM77" r:id="rId56" display="https://t.co/MgiMVfMtGR"/>
    <hyperlink ref="AM78" r:id="rId57" display="https://t.co/LsEo3vlS0f"/>
    <hyperlink ref="AM79" r:id="rId58" display="https://t.co/a421iZ5W8S"/>
    <hyperlink ref="AM80" r:id="rId59" display="https://t.co/tFDZAJBHx6"/>
    <hyperlink ref="AM81" r:id="rId60" display="https://t.co/EbTCbG1wSY"/>
    <hyperlink ref="AM83" r:id="rId61" display="https://t.co/ijGvVIQ8cw"/>
    <hyperlink ref="AM84" r:id="rId62" display="http://t.co/ERC7emFFYX"/>
    <hyperlink ref="AM85" r:id="rId63" display="https://t.co/wCXvnC9ddq"/>
    <hyperlink ref="AM86" r:id="rId64" display="https://t.co/ovtuDV5d5G"/>
    <hyperlink ref="AM87" r:id="rId65" display="https://t.co/SrAoY99epc"/>
    <hyperlink ref="AM88" r:id="rId66" display="https://t.co/HXPEO5ZM8I"/>
    <hyperlink ref="AM89" r:id="rId67" display="https://t.co/5roGIxWlfw"/>
    <hyperlink ref="AM91" r:id="rId68" display="https://t.co/VzXZXOfP8y"/>
    <hyperlink ref="AM92" r:id="rId69" display="https://t.co/MzhN1nKdro"/>
    <hyperlink ref="AM93" r:id="rId70" display="https://t.co/qBhRrfhmK1"/>
    <hyperlink ref="AM95" r:id="rId71" display="http://t.co/fXkrIJv5i6"/>
    <hyperlink ref="AM96" r:id="rId72" display="https://t.co/VruiEC0g1A"/>
    <hyperlink ref="AM97" r:id="rId73" display="https://t.co/udmnyQRE8W"/>
    <hyperlink ref="AM98" r:id="rId74" display="https://t.co/ktLOTrb8O5"/>
    <hyperlink ref="AM99" r:id="rId75" display="https://t.co/wXuGkQxKjb"/>
    <hyperlink ref="AM100" r:id="rId76" display="https://t.co/HzzyXa0AWS"/>
    <hyperlink ref="AM101" r:id="rId77" display="https://t.co/PNjdKb7f3K"/>
    <hyperlink ref="AM102" r:id="rId78" display="https://t.co/A3IfhFNMw4"/>
    <hyperlink ref="AM103" r:id="rId79" display="https://t.co/Hp3t6IbgRf"/>
    <hyperlink ref="AM104" r:id="rId80" display="https://t.co/D0OzFZae0r"/>
    <hyperlink ref="AM105" r:id="rId81" display="https://t.co/glXhkKpFti"/>
    <hyperlink ref="AM106" r:id="rId82" display="https://t.co/f6HJhs8Owi"/>
    <hyperlink ref="AM107" r:id="rId83" display="https://t.co/vhy3st6Cnc"/>
    <hyperlink ref="AM108" r:id="rId84" display="https://t.co/V3nivIl2Le"/>
    <hyperlink ref="AM109" r:id="rId85" display="https://t.co/Q7y26iUpso"/>
    <hyperlink ref="AM111" r:id="rId86" display="https://t.co/DwKfGH1Gt5"/>
    <hyperlink ref="AM112" r:id="rId87" display="https://t.co/23Rk3cNc3m"/>
    <hyperlink ref="AM113" r:id="rId88" display="https://t.co/wxDqd1MkJx"/>
    <hyperlink ref="AM114" r:id="rId89" display="https://t.co/4vuxU53D7Z"/>
    <hyperlink ref="AM115" r:id="rId90" display="https://t.co/uNB1aaBj5N"/>
    <hyperlink ref="AM116" r:id="rId91" display="http://t.co/Pn0ougIt4z"/>
    <hyperlink ref="AM117" r:id="rId92" display="https://t.co/PCrCnLmZFn"/>
    <hyperlink ref="AM118" r:id="rId93" display="http://t.co/td29DPvCqs"/>
    <hyperlink ref="AM119" r:id="rId94" display="https://t.co/GNWtRxw4Ua"/>
    <hyperlink ref="AM120" r:id="rId95" display="https://t.co/e0b0KhEGpk"/>
    <hyperlink ref="AM121" r:id="rId96" display="https://t.co/evzYvnDOws"/>
    <hyperlink ref="AP3" r:id="rId97" display="https://pbs.twimg.com/profile_banners/538052805/1525354590"/>
    <hyperlink ref="AP4" r:id="rId98" display="https://pbs.twimg.com/profile_banners/76935934/1557480707"/>
    <hyperlink ref="AP5" r:id="rId99" display="https://pbs.twimg.com/profile_banners/90653296/1523826870"/>
    <hyperlink ref="AP6" r:id="rId100" display="https://pbs.twimg.com/profile_banners/183262773/1545390354"/>
    <hyperlink ref="AP7" r:id="rId101" display="https://pbs.twimg.com/profile_banners/35684944/1548608698"/>
    <hyperlink ref="AP8" r:id="rId102" display="https://pbs.twimg.com/profile_banners/518560265/1533248505"/>
    <hyperlink ref="AP10" r:id="rId103" display="https://pbs.twimg.com/profile_banners/221050977/1553781531"/>
    <hyperlink ref="AP12" r:id="rId104" display="https://pbs.twimg.com/profile_banners/143438563/1457608888"/>
    <hyperlink ref="AP13" r:id="rId105" display="https://pbs.twimg.com/profile_banners/167059948/1491131960"/>
    <hyperlink ref="AP14" r:id="rId106" display="https://pbs.twimg.com/profile_banners/1540700862/1446739854"/>
    <hyperlink ref="AP15" r:id="rId107" display="https://pbs.twimg.com/profile_banners/417450557/1475702675"/>
    <hyperlink ref="AP16" r:id="rId108" display="https://pbs.twimg.com/profile_banners/2173567624/1418678866"/>
    <hyperlink ref="AP17" r:id="rId109" display="https://pbs.twimg.com/profile_banners/783970718321090560/1526999697"/>
    <hyperlink ref="AP18" r:id="rId110" display="https://pbs.twimg.com/profile_banners/1029896662855176194/1551305805"/>
    <hyperlink ref="AP19" r:id="rId111" display="https://pbs.twimg.com/profile_banners/583601492/1421799142"/>
    <hyperlink ref="AP20" r:id="rId112" display="https://pbs.twimg.com/profile_banners/1098958782984527873/1553620413"/>
    <hyperlink ref="AP22" r:id="rId113" display="https://pbs.twimg.com/profile_banners/166150297/1544609436"/>
    <hyperlink ref="AP23" r:id="rId114" display="https://pbs.twimg.com/profile_banners/910118334540210177/1510739633"/>
    <hyperlink ref="AP25" r:id="rId115" display="https://pbs.twimg.com/profile_banners/2177077743/1549302975"/>
    <hyperlink ref="AP26" r:id="rId116" display="https://pbs.twimg.com/profile_banners/200384354/1481167371"/>
    <hyperlink ref="AP28" r:id="rId117" display="https://pbs.twimg.com/profile_banners/2991064460/1421753248"/>
    <hyperlink ref="AP29" r:id="rId118" display="https://pbs.twimg.com/profile_banners/3327879618/1535111067"/>
    <hyperlink ref="AP31" r:id="rId119" display="https://pbs.twimg.com/profile_banners/331526382/1526321284"/>
    <hyperlink ref="AP33" r:id="rId120" display="https://pbs.twimg.com/profile_banners/4190380589/1553920453"/>
    <hyperlink ref="AP34" r:id="rId121" display="https://pbs.twimg.com/profile_banners/1680533604/1498162745"/>
    <hyperlink ref="AP35" r:id="rId122" display="https://pbs.twimg.com/profile_banners/910199280899633153/1505853268"/>
    <hyperlink ref="AP36" r:id="rId123" display="https://pbs.twimg.com/profile_banners/574710077/1539611426"/>
    <hyperlink ref="AP37" r:id="rId124" display="https://pbs.twimg.com/profile_banners/263164490/1493498396"/>
    <hyperlink ref="AP38" r:id="rId125" display="https://pbs.twimg.com/profile_banners/380257334/1557867179"/>
    <hyperlink ref="AP39" r:id="rId126" display="https://pbs.twimg.com/profile_banners/19591690/1479632660"/>
    <hyperlink ref="AP40" r:id="rId127" display="https://pbs.twimg.com/profile_banners/1712943926/1556641375"/>
    <hyperlink ref="AP41" r:id="rId128" display="https://pbs.twimg.com/profile_banners/413518872/1391871821"/>
    <hyperlink ref="AP43" r:id="rId129" display="https://pbs.twimg.com/profile_banners/143491636/1463139289"/>
    <hyperlink ref="AP44" r:id="rId130" display="https://pbs.twimg.com/profile_banners/960791825693933568/1553061691"/>
    <hyperlink ref="AP45" r:id="rId131" display="https://pbs.twimg.com/profile_banners/3199960483/1556281918"/>
    <hyperlink ref="AP46" r:id="rId132" display="https://pbs.twimg.com/profile_banners/491934611/1552962382"/>
    <hyperlink ref="AP47" r:id="rId133" display="https://pbs.twimg.com/profile_banners/229538561/1557775897"/>
    <hyperlink ref="AP48" r:id="rId134" display="https://pbs.twimg.com/profile_banners/2517447918/1539001506"/>
    <hyperlink ref="AP49" r:id="rId135" display="https://pbs.twimg.com/profile_banners/404462923/1500576795"/>
    <hyperlink ref="AP50" r:id="rId136" display="https://pbs.twimg.com/profile_banners/2487189834/1524235549"/>
    <hyperlink ref="AP51" r:id="rId137" display="https://pbs.twimg.com/profile_banners/11231412/1421831603"/>
    <hyperlink ref="AP52" r:id="rId138" display="https://pbs.twimg.com/profile_banners/14169364/1548596725"/>
    <hyperlink ref="AP53" r:id="rId139" display="https://pbs.twimg.com/profile_banners/2358589351/1554099681"/>
    <hyperlink ref="AP54" r:id="rId140" display="https://pbs.twimg.com/profile_banners/31939931/1517861877"/>
    <hyperlink ref="AP55" r:id="rId141" display="https://pbs.twimg.com/profile_banners/194904686/1522852917"/>
    <hyperlink ref="AP56" r:id="rId142" display="https://pbs.twimg.com/profile_banners/303899506/1450979186"/>
    <hyperlink ref="AP57" r:id="rId143" display="https://pbs.twimg.com/profile_banners/173823173/1548968509"/>
    <hyperlink ref="AP58" r:id="rId144" display="https://pbs.twimg.com/profile_banners/928321099775070208/1553945391"/>
    <hyperlink ref="AP59" r:id="rId145" display="https://pbs.twimg.com/profile_banners/89/1361295273"/>
    <hyperlink ref="AP60" r:id="rId146" display="https://pbs.twimg.com/profile_banners/421177049/1546683459"/>
    <hyperlink ref="AP61" r:id="rId147" display="https://pbs.twimg.com/profile_banners/3291466538/1495288013"/>
    <hyperlink ref="AP62" r:id="rId148" display="https://pbs.twimg.com/profile_banners/271477885/1512559735"/>
    <hyperlink ref="AP63" r:id="rId149" display="https://pbs.twimg.com/profile_banners/291985154/1547135160"/>
    <hyperlink ref="AP65" r:id="rId150" display="https://pbs.twimg.com/profile_banners/1638274238/1528806451"/>
    <hyperlink ref="AP66" r:id="rId151" display="https://pbs.twimg.com/profile_banners/57386731/1552331992"/>
    <hyperlink ref="AP67" r:id="rId152" display="https://pbs.twimg.com/profile_banners/1006472812725448704/1530709211"/>
    <hyperlink ref="AP68" r:id="rId153" display="https://pbs.twimg.com/profile_banners/808704655895228416/1497821139"/>
    <hyperlink ref="AP69" r:id="rId154" display="https://pbs.twimg.com/profile_banners/235716863/1526980855"/>
    <hyperlink ref="AP70" r:id="rId155" display="https://pbs.twimg.com/profile_banners/1001794306158579712/1532517134"/>
    <hyperlink ref="AP71" r:id="rId156" display="https://pbs.twimg.com/profile_banners/2712984739/1529937024"/>
    <hyperlink ref="AP73" r:id="rId157" display="https://pbs.twimg.com/profile_banners/362160010/1491411504"/>
    <hyperlink ref="AP74" r:id="rId158" display="https://pbs.twimg.com/profile_banners/196061433/1494281393"/>
    <hyperlink ref="AP75" r:id="rId159" display="https://pbs.twimg.com/profile_banners/111668487/1551480523"/>
    <hyperlink ref="AP76" r:id="rId160" display="https://pbs.twimg.com/profile_banners/1267581464/1514393550"/>
    <hyperlink ref="AP77" r:id="rId161" display="https://pbs.twimg.com/profile_banners/94874995/1557600365"/>
    <hyperlink ref="AP78" r:id="rId162" display="https://pbs.twimg.com/profile_banners/3384808361/1548247455"/>
    <hyperlink ref="AP79" r:id="rId163" display="https://pbs.twimg.com/profile_banners/4747947612/1557922463"/>
    <hyperlink ref="AP81" r:id="rId164" display="https://pbs.twimg.com/profile_banners/1501471/1398440990"/>
    <hyperlink ref="AP82" r:id="rId165" display="https://pbs.twimg.com/profile_banners/357871848/1555629946"/>
    <hyperlink ref="AP83" r:id="rId166" display="https://pbs.twimg.com/profile_banners/45579875/1554900809"/>
    <hyperlink ref="AP84" r:id="rId167" display="https://pbs.twimg.com/profile_banners/313329050/1555952681"/>
    <hyperlink ref="AP85" r:id="rId168" display="https://pbs.twimg.com/profile_banners/46134530/1557403291"/>
    <hyperlink ref="AP86" r:id="rId169" display="https://pbs.twimg.com/profile_banners/20602894/1439901119"/>
    <hyperlink ref="AP87" r:id="rId170" display="https://pbs.twimg.com/profile_banners/483437937/1536533803"/>
    <hyperlink ref="AP88" r:id="rId171" display="https://pbs.twimg.com/profile_banners/16067768/1548285625"/>
    <hyperlink ref="AP89" r:id="rId172" display="https://pbs.twimg.com/profile_banners/57046275/1493295347"/>
    <hyperlink ref="AP90" r:id="rId173" display="https://pbs.twimg.com/profile_banners/491940203/1481167299"/>
    <hyperlink ref="AP91" r:id="rId174" display="https://pbs.twimg.com/profile_banners/728490712854040576/1488737595"/>
    <hyperlink ref="AP92" r:id="rId175" display="https://pbs.twimg.com/profile_banners/1164132823/1557704952"/>
    <hyperlink ref="AP93" r:id="rId176" display="https://pbs.twimg.com/profile_banners/15676691/1495785945"/>
    <hyperlink ref="AP94" r:id="rId177" display="https://pbs.twimg.com/profile_banners/857475476591431680/1493873760"/>
    <hyperlink ref="AP95" r:id="rId178" display="https://pbs.twimg.com/profile_banners/34618073/1490122766"/>
    <hyperlink ref="AP96" r:id="rId179" display="https://pbs.twimg.com/profile_banners/276431808/1399242101"/>
    <hyperlink ref="AP97" r:id="rId180" display="https://pbs.twimg.com/profile_banners/26554000/1546196763"/>
    <hyperlink ref="AP98" r:id="rId181" display="https://pbs.twimg.com/profile_banners/23473616/1398277991"/>
    <hyperlink ref="AP99" r:id="rId182" display="https://pbs.twimg.com/profile_banners/15518172/1557923533"/>
    <hyperlink ref="AP100" r:id="rId183" display="https://pbs.twimg.com/profile_banners/116060961/1546208158"/>
    <hyperlink ref="AP101" r:id="rId184" display="https://pbs.twimg.com/profile_banners/353439433/1554912140"/>
    <hyperlink ref="AP102" r:id="rId185" display="https://pbs.twimg.com/profile_banners/42484603/1484511809"/>
    <hyperlink ref="AP103" r:id="rId186" display="https://pbs.twimg.com/profile_banners/14454605/1461714752"/>
    <hyperlink ref="AP104" r:id="rId187" display="https://pbs.twimg.com/profile_banners/53925101/1399383763"/>
    <hyperlink ref="AP105" r:id="rId188" display="https://pbs.twimg.com/profile_banners/3145811/1539786686"/>
    <hyperlink ref="AP106" r:id="rId189" display="https://pbs.twimg.com/profile_banners/6629912/1540390276"/>
    <hyperlink ref="AP107" r:id="rId190" display="https://pbs.twimg.com/profile_banners/2307675307/1556847099"/>
    <hyperlink ref="AP108" r:id="rId191" display="https://pbs.twimg.com/profile_banners/306166239/1525877910"/>
    <hyperlink ref="AP109" r:id="rId192" display="https://pbs.twimg.com/profile_banners/13058772/1555943905"/>
    <hyperlink ref="AP111" r:id="rId193" display="https://pbs.twimg.com/profile_banners/3608316077/1537960746"/>
    <hyperlink ref="AP112" r:id="rId194" display="https://pbs.twimg.com/profile_banners/3387607551/1528140328"/>
    <hyperlink ref="AP113" r:id="rId195" display="https://pbs.twimg.com/profile_banners/625485977/1472120578"/>
    <hyperlink ref="AP114" r:id="rId196" display="https://pbs.twimg.com/profile_banners/109600677/1555002542"/>
    <hyperlink ref="AP115" r:id="rId197" display="https://pbs.twimg.com/profile_banners/265562229/1523988121"/>
    <hyperlink ref="AP117" r:id="rId198" display="https://pbs.twimg.com/profile_banners/353828682/1506481577"/>
    <hyperlink ref="AP118" r:id="rId199" display="https://pbs.twimg.com/profile_banners/425784024/1500576536"/>
    <hyperlink ref="AP119" r:id="rId200" display="https://pbs.twimg.com/profile_banners/278452418/1471453638"/>
    <hyperlink ref="AP120" r:id="rId201" display="https://pbs.twimg.com/profile_banners/278219499/1508962514"/>
    <hyperlink ref="AP121" r:id="rId202" display="https://pbs.twimg.com/profile_banners/1685197165/1516796139"/>
    <hyperlink ref="AV3" r:id="rId203" display="http://abs.twimg.com/images/themes/theme16/bg.gif"/>
    <hyperlink ref="AV4" r:id="rId204" display="http://abs.twimg.com/images/themes/theme1/bg.png"/>
    <hyperlink ref="AV5" r:id="rId205" display="http://abs.twimg.com/images/themes/theme1/bg.png"/>
    <hyperlink ref="AV6" r:id="rId206" display="http://abs.twimg.com/images/themes/theme1/bg.png"/>
    <hyperlink ref="AV7" r:id="rId207" display="http://abs.twimg.com/images/themes/theme1/bg.png"/>
    <hyperlink ref="AV8" r:id="rId208" display="http://abs.twimg.com/images/themes/theme10/bg.gif"/>
    <hyperlink ref="AV10" r:id="rId209" display="http://abs.twimg.com/images/themes/theme4/bg.gif"/>
    <hyperlink ref="AV11" r:id="rId210" display="http://abs.twimg.com/images/themes/theme1/bg.png"/>
    <hyperlink ref="AV12" r:id="rId211" display="http://abs.twimg.com/images/themes/theme16/bg.gif"/>
    <hyperlink ref="AV13" r:id="rId212" display="http://abs.twimg.com/images/themes/theme1/bg.png"/>
    <hyperlink ref="AV14" r:id="rId213" display="http://abs.twimg.com/images/themes/theme1/bg.png"/>
    <hyperlink ref="AV15" r:id="rId214" display="http://abs.twimg.com/images/themes/theme15/bg.png"/>
    <hyperlink ref="AV16" r:id="rId215" display="http://abs.twimg.com/images/themes/theme1/bg.png"/>
    <hyperlink ref="AV18" r:id="rId216" display="http://abs.twimg.com/images/themes/theme1/bg.png"/>
    <hyperlink ref="AV19" r:id="rId217" display="http://abs.twimg.com/images/themes/theme15/bg.png"/>
    <hyperlink ref="AV22" r:id="rId218" display="http://abs.twimg.com/images/themes/theme1/bg.png"/>
    <hyperlink ref="AV24" r:id="rId219" display="http://abs.twimg.com/images/themes/theme1/bg.png"/>
    <hyperlink ref="AV25" r:id="rId220" display="http://abs.twimg.com/images/themes/theme1/bg.png"/>
    <hyperlink ref="AV26" r:id="rId221" display="http://abs.twimg.com/images/themes/theme2/bg.gif"/>
    <hyperlink ref="AV28" r:id="rId222" display="http://abs.twimg.com/images/themes/theme1/bg.png"/>
    <hyperlink ref="AV29" r:id="rId223" display="http://abs.twimg.com/images/themes/theme1/bg.png"/>
    <hyperlink ref="AV30" r:id="rId224" display="http://abs.twimg.com/images/themes/theme1/bg.png"/>
    <hyperlink ref="AV31" r:id="rId225" display="http://abs.twimg.com/images/themes/theme1/bg.png"/>
    <hyperlink ref="AV33" r:id="rId226" display="http://abs.twimg.com/images/themes/theme1/bg.png"/>
    <hyperlink ref="AV34" r:id="rId227" display="http://abs.twimg.com/images/themes/theme1/bg.png"/>
    <hyperlink ref="AV35" r:id="rId228" display="http://abs.twimg.com/images/themes/theme1/bg.png"/>
    <hyperlink ref="AV36" r:id="rId229" display="http://abs.twimg.com/images/themes/theme1/bg.png"/>
    <hyperlink ref="AV37" r:id="rId230" display="http://abs.twimg.com/images/themes/theme1/bg.png"/>
    <hyperlink ref="AV38" r:id="rId231" display="http://abs.twimg.com/images/themes/theme1/bg.png"/>
    <hyperlink ref="AV39" r:id="rId232" display="http://abs.twimg.com/images/themes/theme4/bg.gif"/>
    <hyperlink ref="AV40" r:id="rId233" display="http://abs.twimg.com/images/themes/theme3/bg.gif"/>
    <hyperlink ref="AV41" r:id="rId234" display="http://abs.twimg.com/images/themes/theme15/bg.png"/>
    <hyperlink ref="AV42" r:id="rId235" display="http://abs.twimg.com/images/themes/theme1/bg.png"/>
    <hyperlink ref="AV43" r:id="rId236" display="http://abs.twimg.com/images/themes/theme15/bg.png"/>
    <hyperlink ref="AV45" r:id="rId237" display="http://abs.twimg.com/images/themes/theme15/bg.png"/>
    <hyperlink ref="AV46" r:id="rId238" display="http://abs.twimg.com/images/themes/theme16/bg.gif"/>
    <hyperlink ref="AV47" r:id="rId239" display="http://abs.twimg.com/images/themes/theme1/bg.png"/>
    <hyperlink ref="AV48" r:id="rId240" display="http://abs.twimg.com/images/themes/theme6/bg.gif"/>
    <hyperlink ref="AV49" r:id="rId241" display="http://abs.twimg.com/images/themes/theme1/bg.png"/>
    <hyperlink ref="AV50" r:id="rId242" display="http://abs.twimg.com/images/themes/theme1/bg.png"/>
    <hyperlink ref="AV51" r:id="rId243" display="http://abs.twimg.com/images/themes/theme1/bg.png"/>
    <hyperlink ref="AV52" r:id="rId244" display="http://abs.twimg.com/images/themes/theme15/bg.png"/>
    <hyperlink ref="AV53" r:id="rId245" display="http://abs.twimg.com/images/themes/theme1/bg.png"/>
    <hyperlink ref="AV54" r:id="rId246" display="http://abs.twimg.com/images/themes/theme17/bg.gif"/>
    <hyperlink ref="AV55" r:id="rId247" display="http://abs.twimg.com/images/themes/theme19/bg.gif"/>
    <hyperlink ref="AV56" r:id="rId248" display="http://abs.twimg.com/images/themes/theme1/bg.png"/>
    <hyperlink ref="AV57" r:id="rId249" display="http://abs.twimg.com/images/themes/theme1/bg.png"/>
    <hyperlink ref="AV58" r:id="rId250" display="http://abs.twimg.com/images/themes/theme1/bg.png"/>
    <hyperlink ref="AV59" r:id="rId251" display="http://abs.twimg.com/images/themes/theme1/bg.png"/>
    <hyperlink ref="AV60" r:id="rId252" display="http://abs.twimg.com/images/themes/theme3/bg.gif"/>
    <hyperlink ref="AV61" r:id="rId253" display="http://abs.twimg.com/images/themes/theme1/bg.png"/>
    <hyperlink ref="AV62" r:id="rId254" display="http://abs.twimg.com/images/themes/theme15/bg.png"/>
    <hyperlink ref="AV63" r:id="rId255" display="http://abs.twimg.com/images/themes/theme13/bg.gif"/>
    <hyperlink ref="AV64" r:id="rId256" display="http://abs.twimg.com/images/themes/theme14/bg.gif"/>
    <hyperlink ref="AV65" r:id="rId257" display="http://abs.twimg.com/images/themes/theme14/bg.gif"/>
    <hyperlink ref="AV66" r:id="rId258" display="http://abs.twimg.com/images/themes/theme14/bg.gif"/>
    <hyperlink ref="AV69" r:id="rId259" display="http://abs.twimg.com/images/themes/theme1/bg.png"/>
    <hyperlink ref="AV70" r:id="rId260" display="http://abs.twimg.com/images/themes/theme1/bg.png"/>
    <hyperlink ref="AV71" r:id="rId261" display="http://abs.twimg.com/images/themes/theme1/bg.png"/>
    <hyperlink ref="AV73" r:id="rId262" display="http://abs.twimg.com/images/themes/theme7/bg.gif"/>
    <hyperlink ref="AV74" r:id="rId263" display="http://abs.twimg.com/images/themes/theme8/bg.gif"/>
    <hyperlink ref="AV75" r:id="rId264" display="http://abs.twimg.com/images/themes/theme14/bg.gif"/>
    <hyperlink ref="AV76" r:id="rId265" display="http://abs.twimg.com/images/themes/theme1/bg.png"/>
    <hyperlink ref="AV77" r:id="rId266" display="http://abs.twimg.com/images/themes/theme3/bg.gif"/>
    <hyperlink ref="AV78" r:id="rId267" display="http://abs.twimg.com/images/themes/theme1/bg.png"/>
    <hyperlink ref="AV79" r:id="rId268" display="http://abs.twimg.com/images/themes/theme1/bg.png"/>
    <hyperlink ref="AV80" r:id="rId269" display="http://abs.twimg.com/images/themes/theme1/bg.png"/>
    <hyperlink ref="AV81" r:id="rId270" display="http://abs.twimg.com/images/themes/theme1/bg.png"/>
    <hyperlink ref="AV82" r:id="rId271" display="http://abs.twimg.com/images/themes/theme1/bg.png"/>
    <hyperlink ref="AV83" r:id="rId272" display="http://abs.twimg.com/images/themes/theme7/bg.gif"/>
    <hyperlink ref="AV84" r:id="rId273" display="http://abs.twimg.com/images/themes/theme1/bg.png"/>
    <hyperlink ref="AV85" r:id="rId274" display="http://abs.twimg.com/images/themes/theme8/bg.gif"/>
    <hyperlink ref="AV86" r:id="rId275" display="http://abs.twimg.com/images/themes/theme1/bg.png"/>
    <hyperlink ref="AV87" r:id="rId276" display="http://abs.twimg.com/images/themes/theme18/bg.gif"/>
    <hyperlink ref="AV88" r:id="rId277" display="http://abs.twimg.com/images/themes/theme19/bg.gif"/>
    <hyperlink ref="AV89" r:id="rId278" display="http://abs.twimg.com/images/themes/theme12/bg.gif"/>
    <hyperlink ref="AV90" r:id="rId279" display="http://abs.twimg.com/images/themes/theme15/bg.png"/>
    <hyperlink ref="AV92" r:id="rId280" display="http://abs.twimg.com/images/themes/theme1/bg.png"/>
    <hyperlink ref="AV93" r:id="rId281" display="http://abs.twimg.com/images/themes/theme1/bg.png"/>
    <hyperlink ref="AV94" r:id="rId282" display="http://abs.twimg.com/images/themes/theme1/bg.png"/>
    <hyperlink ref="AV95" r:id="rId283" display="http://abs.twimg.com/images/themes/theme6/bg.gif"/>
    <hyperlink ref="AV96" r:id="rId284" display="http://abs.twimg.com/images/themes/theme3/bg.gif"/>
    <hyperlink ref="AV97" r:id="rId285" display="http://abs.twimg.com/images/themes/theme4/bg.gif"/>
    <hyperlink ref="AV98" r:id="rId286" display="http://abs.twimg.com/images/themes/theme7/bg.gif"/>
    <hyperlink ref="AV99" r:id="rId287" display="http://abs.twimg.com/images/themes/theme1/bg.png"/>
    <hyperlink ref="AV100" r:id="rId288" display="http://abs.twimg.com/images/themes/theme3/bg.gif"/>
    <hyperlink ref="AV101" r:id="rId289" display="http://abs.twimg.com/images/themes/theme3/bg.gif"/>
    <hyperlink ref="AV102" r:id="rId290" display="http://abs.twimg.com/images/themes/theme10/bg.gif"/>
    <hyperlink ref="AV103" r:id="rId291" display="http://abs.twimg.com/images/themes/theme1/bg.png"/>
    <hyperlink ref="AV104" r:id="rId292" display="http://abs.twimg.com/images/themes/theme1/bg.png"/>
    <hyperlink ref="AV105" r:id="rId293" display="http://abs.twimg.com/images/themes/theme1/bg.png"/>
    <hyperlink ref="AV106" r:id="rId294" display="http://abs.twimg.com/images/themes/theme1/bg.png"/>
    <hyperlink ref="AV107" r:id="rId295" display="http://abs.twimg.com/images/themes/theme1/bg.png"/>
    <hyperlink ref="AV108" r:id="rId296" display="http://abs.twimg.com/images/themes/theme15/bg.png"/>
    <hyperlink ref="AV109" r:id="rId297" display="http://abs.twimg.com/images/themes/theme1/bg.png"/>
    <hyperlink ref="AV110" r:id="rId298" display="http://abs.twimg.com/images/themes/theme1/bg.png"/>
    <hyperlink ref="AV111" r:id="rId299" display="http://abs.twimg.com/images/themes/theme15/bg.png"/>
    <hyperlink ref="AV112" r:id="rId300" display="http://abs.twimg.com/images/themes/theme1/bg.png"/>
    <hyperlink ref="AV113" r:id="rId301" display="http://abs.twimg.com/images/themes/theme1/bg.png"/>
    <hyperlink ref="AV114" r:id="rId302" display="http://abs.twimg.com/images/themes/theme15/bg.png"/>
    <hyperlink ref="AV115" r:id="rId303" display="http://abs.twimg.com/images/themes/theme1/bg.png"/>
    <hyperlink ref="AV116" r:id="rId304" display="http://abs.twimg.com/images/themes/theme1/bg.png"/>
    <hyperlink ref="AV117" r:id="rId305" display="http://abs.twimg.com/images/themes/theme15/bg.png"/>
    <hyperlink ref="AV118" r:id="rId306" display="http://abs.twimg.com/images/themes/theme1/bg.png"/>
    <hyperlink ref="AV119" r:id="rId307" display="http://abs.twimg.com/images/themes/theme1/bg.png"/>
    <hyperlink ref="AV120" r:id="rId308" display="http://abs.twimg.com/images/themes/theme1/bg.png"/>
    <hyperlink ref="AV121" r:id="rId309" display="http://abs.twimg.com/images/themes/theme1/bg.png"/>
    <hyperlink ref="G3" r:id="rId310" display="http://pbs.twimg.com/profile_images/1993896420/FotoCongresoEcValencianaC_maraTwitter2_normal.JPG"/>
    <hyperlink ref="G4" r:id="rId311" display="http://pbs.twimg.com/profile_images/1074181571282903040/T0ZfZxbw_normal.jpg"/>
    <hyperlink ref="G5" r:id="rId312" display="http://pbs.twimg.com/profile_images/998152181000814593/m1t7a_g8_normal.jpg"/>
    <hyperlink ref="G6" r:id="rId313" display="http://pbs.twimg.com/profile_images/1075298922581643264/LDe2dCZH_normal.jpg"/>
    <hyperlink ref="G7" r:id="rId314" display="http://pbs.twimg.com/profile_images/1120820733817626625/akbVMZ8c_normal.jpg"/>
    <hyperlink ref="G8" r:id="rId315" display="http://pbs.twimg.com/profile_images/1114612382997917696/t3wuIbIi_normal.jpg"/>
    <hyperlink ref="G9" r:id="rId316" display="http://pbs.twimg.com/profile_images/743117325650530304/cMLKx-Z-_normal.jpg"/>
    <hyperlink ref="G10" r:id="rId317" display="http://pbs.twimg.com/profile_images/1111328961202659329/VLUa7qp__normal.jpg"/>
    <hyperlink ref="G11" r:id="rId318" display="http://pbs.twimg.com/profile_images/3781330800/c212fe655870aaa31e98782ff1df2256_normal.jpeg"/>
    <hyperlink ref="G12" r:id="rId319" display="http://pbs.twimg.com/profile_images/378800000486275722/984445be05196c27f3748ccfec6576c7_normal.jpeg"/>
    <hyperlink ref="G13" r:id="rId320" display="http://pbs.twimg.com/profile_images/1089828989814870016/epAoTl9a_normal.jpg"/>
    <hyperlink ref="G14" r:id="rId321" display="http://pbs.twimg.com/profile_images/1092413554127441920/XEldDMcT_normal.jpg"/>
    <hyperlink ref="G15" r:id="rId322" display="http://pbs.twimg.com/profile_images/905184528158875649/PFeBsDaA_normal.jpg"/>
    <hyperlink ref="G16" r:id="rId323" display="http://pbs.twimg.com/profile_images/520620417795784705/yu5m8-Kj_normal.jpeg"/>
    <hyperlink ref="G17" r:id="rId324" display="http://pbs.twimg.com/profile_images/1120460976002936835/YztxTDNY_normal.jpg"/>
    <hyperlink ref="G18" r:id="rId325" display="http://pbs.twimg.com/profile_images/1095488514358161410/bhFcONbT_normal.png"/>
    <hyperlink ref="G19" r:id="rId326" display="http://pbs.twimg.com/profile_images/775315922785538048/mWzEN1W1_normal.jpg"/>
    <hyperlink ref="G20" r:id="rId327" display="http://pbs.twimg.com/profile_images/1110590668550885377/iev8KLCv_normal.png"/>
    <hyperlink ref="G21" r:id="rId328" display="http://pbs.twimg.com/profile_images/1081469011651637248/tOEza-nY_normal.png"/>
    <hyperlink ref="G22" r:id="rId329" display="http://pbs.twimg.com/profile_images/1072794173676371968/ILwT7waZ_normal.jpg"/>
    <hyperlink ref="G23" r:id="rId330" display="http://pbs.twimg.com/profile_images/910441711024984064/hzbjI9WE_normal.jpg"/>
    <hyperlink ref="G24" r:id="rId331" display="http://pbs.twimg.com/profile_images/550798544/m2_normal.jpg"/>
    <hyperlink ref="G25" r:id="rId332" display="http://pbs.twimg.com/profile_images/1092481790504300544/Eags8ZFb_normal.jpg"/>
    <hyperlink ref="G26" r:id="rId333" display="http://pbs.twimg.com/profile_images/1118738520435118080/6atbpy2x_normal.jpg"/>
    <hyperlink ref="G27" r:id="rId334" display="http://pbs.twimg.com/profile_images/1107664340105248776/FmX6IX4s_normal.png"/>
    <hyperlink ref="G28" r:id="rId335" display="http://pbs.twimg.com/profile_images/557499655701819393/NUGpDgnM_normal.jpeg"/>
    <hyperlink ref="G29" r:id="rId336" display="http://pbs.twimg.com/profile_images/984377965424160768/iTalbQO-_normal.jpg"/>
    <hyperlink ref="G30" r:id="rId337" display="http://pbs.twimg.com/profile_images/60189357/samsung_logo-1_normal.gif"/>
    <hyperlink ref="G31" r:id="rId338" display="http://pbs.twimg.com/profile_images/935616175345668097/3ZdV1qc7_normal.jpg"/>
    <hyperlink ref="G32" r:id="rId339" display="http://abs.twimg.com/sticky/default_profile_images/default_profile_normal.png"/>
    <hyperlink ref="G33" r:id="rId340" display="http://pbs.twimg.com/profile_images/1105531190830919683/iGjecAbV_normal.png"/>
    <hyperlink ref="G34" r:id="rId341" display="http://pbs.twimg.com/profile_images/1069887308441235456/hh_gqxXQ_normal.jpg"/>
    <hyperlink ref="G35" r:id="rId342" display="http://pbs.twimg.com/profile_images/911523600901050369/8FxzQv6I_normal.jpg"/>
    <hyperlink ref="G36" r:id="rId343" display="http://pbs.twimg.com/profile_images/1049754622045380608/1Cv9MwO2_normal.jpg"/>
    <hyperlink ref="G37" r:id="rId344" display="http://pbs.twimg.com/profile_images/873446564345384960/3J2cfJtT_normal.jpg"/>
    <hyperlink ref="G38" r:id="rId345" display="http://pbs.twimg.com/profile_images/948690353405689856/vT1_e9p1_normal.jpg"/>
    <hyperlink ref="G39" r:id="rId346" display="http://pbs.twimg.com/profile_images/1111610771476283392/UCMsJ0x6_normal.jpg"/>
    <hyperlink ref="G40" r:id="rId347" display="http://pbs.twimg.com/profile_images/1050647321896091648/V0zPw2Re_normal.jpg"/>
    <hyperlink ref="G41" r:id="rId348" display="http://pbs.twimg.com/profile_images/428585987799654400/bC_cy97Z_normal.jpeg"/>
    <hyperlink ref="G42" r:id="rId349" display="http://abs.twimg.com/sticky/default_profile_images/default_profile_normal.png"/>
    <hyperlink ref="G43" r:id="rId350" display="http://pbs.twimg.com/profile_images/731085523821965312/tlyE2MA1_normal.jpg"/>
    <hyperlink ref="G44" r:id="rId351" display="http://pbs.twimg.com/profile_images/1012552959698325505/avZOHudc_normal.jpg"/>
    <hyperlink ref="G45" r:id="rId352" display="http://pbs.twimg.com/profile_images/1121756619413557248/sDOlH0vB_normal.png"/>
    <hyperlink ref="G46" r:id="rId353" display="http://pbs.twimg.com/profile_images/790694507561889792/wFxmdzvM_normal.jpg"/>
    <hyperlink ref="G47" r:id="rId354" display="http://pbs.twimg.com/profile_images/1123387523412185088/CCkBAcMI_normal.png"/>
    <hyperlink ref="G48" r:id="rId355" display="http://pbs.twimg.com/profile_images/1078432813966348288/y0uTQfvA_normal.jpg"/>
    <hyperlink ref="G49" r:id="rId356" display="http://pbs.twimg.com/profile_images/1071436375076032515/0ScKiarO_normal.jpg"/>
    <hyperlink ref="G50" r:id="rId357" display="http://pbs.twimg.com/profile_images/825041309580873729/8Jn1_YX7_normal.jpg"/>
    <hyperlink ref="G51" r:id="rId358" display="http://pbs.twimg.com/profile_images/998575295706710017/0vCGUAUU_normal.jpg"/>
    <hyperlink ref="G52" r:id="rId359" display="http://pbs.twimg.com/profile_images/870444291579097088/33meTUsC_normal.jpg"/>
    <hyperlink ref="G53" r:id="rId360" display="http://pbs.twimg.com/profile_images/1112600860348088321/oofnn241_normal.png"/>
    <hyperlink ref="G54" r:id="rId361" display="http://pbs.twimg.com/profile_images/697239760239255552/MstM2ZZe_normal.jpg"/>
    <hyperlink ref="G55" r:id="rId362" display="http://pbs.twimg.com/profile_images/1051105243382120449/2S9qFYP8_normal.jpg"/>
    <hyperlink ref="G56" r:id="rId363" display="http://pbs.twimg.com/profile_images/680079699142377472/cfs1tK3l_normal.jpg"/>
    <hyperlink ref="G57" r:id="rId364" display="http://pbs.twimg.com/profile_images/1041045359873675264/tFJN6eVg_normal.jpg"/>
    <hyperlink ref="G58" r:id="rId365" display="http://pbs.twimg.com/profile_images/1087494850424045568/JnMfljfN_normal.jpg"/>
    <hyperlink ref="G59" r:id="rId366" display="http://pbs.twimg.com/profile_images/478299994194079744/mtfgi2HV_normal.jpeg"/>
    <hyperlink ref="G60" r:id="rId367" display="http://pbs.twimg.com/profile_images/1038756552403025921/1Jhsrt3N_normal.jpg"/>
    <hyperlink ref="G61" r:id="rId368" display="http://pbs.twimg.com/profile_images/860236517893062656/OwXG1QY-_normal.jpg"/>
    <hyperlink ref="G62" r:id="rId369" display="http://pbs.twimg.com/profile_images/964114958257672193/DWvzpcpQ_normal.jpg"/>
    <hyperlink ref="G63" r:id="rId370" display="http://pbs.twimg.com/profile_images/1083389496694050817/bzeJOjBJ_normal.jpg"/>
    <hyperlink ref="G64" r:id="rId371" display="http://pbs.twimg.com/profile_images/1125622863040356357/xniLLNVh_normal.png"/>
    <hyperlink ref="G65" r:id="rId372" display="http://pbs.twimg.com/profile_images/1006513637501136896/fByIHA5g_normal.jpg"/>
    <hyperlink ref="G66" r:id="rId373" display="http://pbs.twimg.com/profile_images/1105186497941176322/udcGNydg_normal.png"/>
    <hyperlink ref="G67" r:id="rId374" display="http://pbs.twimg.com/profile_images/1014494295275995136/zLy6rLNZ_normal.jpg"/>
    <hyperlink ref="G68" r:id="rId375" display="http://pbs.twimg.com/profile_images/951575754130837507/SPNAmXW5_normal.jpg"/>
    <hyperlink ref="G69" r:id="rId376" display="http://pbs.twimg.com/profile_images/948961733179256832/s8ma1iAd_normal.jpg"/>
    <hyperlink ref="G70" r:id="rId377" display="http://pbs.twimg.com/profile_images/1022069643350102016/qI7Vnvzi_normal.jpg"/>
    <hyperlink ref="G71" r:id="rId378" display="http://pbs.twimg.com/profile_images/910934766890795008/YtWaNImM_normal.jpg"/>
    <hyperlink ref="G72" r:id="rId379" display="http://pbs.twimg.com/profile_images/823577854302502913/ZxYzFqbw_normal.jpg"/>
    <hyperlink ref="G73" r:id="rId380" display="http://pbs.twimg.com/profile_images/573568188660633601/0B9tIeFz_normal.jpeg"/>
    <hyperlink ref="G74" r:id="rId381" display="http://pbs.twimg.com/profile_images/863107805506654212/G1fTgqGK_normal.jpg"/>
    <hyperlink ref="G75" r:id="rId382" display="http://pbs.twimg.com/profile_images/1101615376704724996/nJxgXuLy_normal.jpg"/>
    <hyperlink ref="G76" r:id="rId383" display="http://pbs.twimg.com/profile_images/882982563098374144/_oPXInBl_normal.jpg"/>
    <hyperlink ref="G77" r:id="rId384" display="http://pbs.twimg.com/profile_images/1112782395537752067/bhb8klNe_normal.png"/>
    <hyperlink ref="G78" r:id="rId385" display="http://pbs.twimg.com/profile_images/1059844561978224646/-JDPO2wn_normal.jpg"/>
    <hyperlink ref="G79" r:id="rId386" display="http://pbs.twimg.com/profile_images/1112213077007622144/DBghvLMa_normal.jpg"/>
    <hyperlink ref="G80" r:id="rId387" display="http://pbs.twimg.com/profile_images/1739791924/UTD_PNG_normal.png"/>
    <hyperlink ref="G81" r:id="rId388" display="http://pbs.twimg.com/profile_images/1080875445082566657/Gxv5rXiv_normal.jpg"/>
    <hyperlink ref="G82" r:id="rId389" display="http://pbs.twimg.com/profile_images/1119019500723232770/8x2lyf6f_normal.png"/>
    <hyperlink ref="G83" r:id="rId390" display="http://pbs.twimg.com/profile_images/953286529555812352/68zg6GyR_normal.jpg"/>
    <hyperlink ref="G84" r:id="rId391" display="http://pbs.twimg.com/profile_images/953720390559334402/ZTK9Gkt-_normal.jpg"/>
    <hyperlink ref="G85" r:id="rId392" display="http://pbs.twimg.com/profile_images/945990808267735041/8fVcb4tt_normal.jpg"/>
    <hyperlink ref="G86" r:id="rId393" display="http://pbs.twimg.com/profile_images/1085926204304228352/1TGbFCR6_normal.jpg"/>
    <hyperlink ref="G87" r:id="rId394" display="http://pbs.twimg.com/profile_images/1038923892394549249/gmzcI9DZ_normal.jpg"/>
    <hyperlink ref="G88" r:id="rId395" display="http://pbs.twimg.com/profile_images/859698794119782400/OkTzXNji_normal.jpg"/>
    <hyperlink ref="G89" r:id="rId396" display="http://pbs.twimg.com/profile_images/667657023027322880/s2j7GAQp_normal.jpg"/>
    <hyperlink ref="G90" r:id="rId397" display="http://pbs.twimg.com/profile_images/785631877445013508/7ZAImL2K_normal.jpg"/>
    <hyperlink ref="G91" r:id="rId398" display="http://pbs.twimg.com/profile_images/728492656268091392/SXuCtWvB_normal.jpg"/>
    <hyperlink ref="G92" r:id="rId399" display="http://pbs.twimg.com/profile_images/1127722548496601088/MftQSE2j_normal.jpg"/>
    <hyperlink ref="G93" r:id="rId400" display="http://pbs.twimg.com/profile_images/899926429852459009/uE9YgT-s_normal.jpg"/>
    <hyperlink ref="G94" r:id="rId401" display="http://pbs.twimg.com/profile_images/1126864847134707713/FHAruHKk_normal.jpg"/>
    <hyperlink ref="G95" r:id="rId402" display="http://pbs.twimg.com/profile_images/1092740659973365761/LStD1jH4_normal.jpg"/>
    <hyperlink ref="G96" r:id="rId403" display="http://pbs.twimg.com/profile_images/1039018534301392897/pKaOG6ow_normal.jpg"/>
    <hyperlink ref="G97" r:id="rId404" display="http://pbs.twimg.com/profile_images/1058052233739157504/269-TfB6_normal.jpg"/>
    <hyperlink ref="G98" r:id="rId405" display="http://pbs.twimg.com/profile_images/1076150307426570240/q2h4-56l_normal.jpg"/>
    <hyperlink ref="G99" r:id="rId406" display="http://pbs.twimg.com/profile_images/1128639458914365441/GNFtZNI1_normal.jpg"/>
    <hyperlink ref="G100" r:id="rId407" display="http://pbs.twimg.com/profile_images/1083110628015919104/pOpzARfj_normal.jpg"/>
    <hyperlink ref="G101" r:id="rId408" display="http://pbs.twimg.com/profile_images/1094464519429152768/Jr6Rr-Ak_normal.jpg"/>
    <hyperlink ref="G102" r:id="rId409" display="http://pbs.twimg.com/profile_images/893263109229498369/uI4ok6H0_normal.jpg"/>
    <hyperlink ref="G103" r:id="rId410" display="http://pbs.twimg.com/profile_images/725110260864671744/CtHg6bV-_normal.jpg"/>
    <hyperlink ref="G104" r:id="rId411" display="http://pbs.twimg.com/profile_images/463673794716909569/DvZl4mU3_normal.png"/>
    <hyperlink ref="G105" r:id="rId412" display="http://pbs.twimg.com/profile_images/873177304259854337/WBjmwo78_normal.jpg"/>
    <hyperlink ref="G106" r:id="rId413" display="http://pbs.twimg.com/profile_images/1005429668886048768/TIdXyXSK_normal.jpg"/>
    <hyperlink ref="G107" r:id="rId414" display="http://pbs.twimg.com/profile_images/742144800745357313/jROm3OL7_normal.jpg"/>
    <hyperlink ref="G108" r:id="rId415" display="http://pbs.twimg.com/profile_images/994230865579380736/YcnUfURW_normal.jpg"/>
    <hyperlink ref="G109" r:id="rId416" display="http://pbs.twimg.com/profile_images/1082424539492073477/exU8rYn8_normal.jpg"/>
    <hyperlink ref="G110" r:id="rId417" display="http://pbs.twimg.com/profile_images/1128326792027299841/WP70h8zd_normal.png"/>
    <hyperlink ref="G111" r:id="rId418" display="http://pbs.twimg.com/profile_images/1085831424186478592/_XDYQHvZ_normal.jpg"/>
    <hyperlink ref="G112" r:id="rId419" display="http://pbs.twimg.com/profile_images/815865076028731392/_YE4MfKw_normal.jpg"/>
    <hyperlink ref="G113" r:id="rId420" display="http://pbs.twimg.com/profile_images/732896404604133377/Cvup6Fs__normal.jpg"/>
    <hyperlink ref="G114" r:id="rId421" display="http://pbs.twimg.com/profile_images/1113141922971955202/K-a4LM26_normal.png"/>
    <hyperlink ref="G115" r:id="rId422" display="http://pbs.twimg.com/profile_images/1008709683912339456/EoUdse4i_normal.jpg"/>
    <hyperlink ref="G116" r:id="rId423" display="http://pbs.twimg.com/profile_images/983417602583212035/AjCGy0rz_normal.jpg"/>
    <hyperlink ref="G117" r:id="rId424" display="http://pbs.twimg.com/profile_images/912875795307167746/ESJbwx6a_normal.jpg"/>
    <hyperlink ref="G118" r:id="rId425" display="http://pbs.twimg.com/profile_images/1708092616/arroba_normal.jpg"/>
    <hyperlink ref="G119" r:id="rId426" display="http://pbs.twimg.com/profile_images/645919366094188544/3nNTDiX5_normal.jpg"/>
    <hyperlink ref="G120" r:id="rId427" display="http://pbs.twimg.com/profile_images/904641606246162432/DpZ0WsI-_normal.jpg"/>
    <hyperlink ref="G121" r:id="rId428" display="http://pbs.twimg.com/profile_images/1053581823794728965/q0OTIp3G_normal.jpg"/>
    <hyperlink ref="AY3" r:id="rId429" display="https://twitter.com/gomezgras"/>
    <hyperlink ref="AY4" r:id="rId430" display="https://twitter.com/vivianfrancos"/>
    <hyperlink ref="AY5" r:id="rId431" display="https://twitter.com/etomast"/>
    <hyperlink ref="AY6" r:id="rId432" display="https://twitter.com/albercordoba"/>
    <hyperlink ref="AY7" r:id="rId433" display="https://twitter.com/erodrigo"/>
    <hyperlink ref="AY8" r:id="rId434" display="https://twitter.com/mireia_gargallo"/>
    <hyperlink ref="AY9" r:id="rId435" display="https://twitter.com/louisebaionnes"/>
    <hyperlink ref="AY10" r:id="rId436" display="https://twitter.com/enriorienta"/>
    <hyperlink ref="AY11" r:id="rId437" display="https://twitter.com/yorie"/>
    <hyperlink ref="AY12" r:id="rId438" display="https://twitter.com/raquelroca"/>
    <hyperlink ref="AY13" r:id="rId439" display="https://twitter.com/cajasol"/>
    <hyperlink ref="AY14" r:id="rId440" display="https://twitter.com/meme_romero_"/>
    <hyperlink ref="AY15" r:id="rId441" display="https://twitter.com/adriancruzadof"/>
    <hyperlink ref="AY16" r:id="rId442" display="https://twitter.com/helenegrorienta"/>
    <hyperlink ref="AY17" r:id="rId443" display="https://twitter.com/mmorillofoto"/>
    <hyperlink ref="AY18" r:id="rId444" display="https://twitter.com/activithink"/>
    <hyperlink ref="AY19" r:id="rId445" display="https://twitter.com/leikoleo"/>
    <hyperlink ref="AY20" r:id="rId446" display="https://twitter.com/granadaesmkt"/>
    <hyperlink ref="AY21" r:id="rId447" display="https://twitter.com/fadanconsultant"/>
    <hyperlink ref="AY22" r:id="rId448" display="https://twitter.com/paolitah1"/>
    <hyperlink ref="AY23" r:id="rId449" display="https://twitter.com/angie_granada1"/>
    <hyperlink ref="AY24" r:id="rId450" display="https://twitter.com/metri"/>
    <hyperlink ref="AY25" r:id="rId451" display="https://twitter.com/maylopezes"/>
    <hyperlink ref="AY26" r:id="rId452" display="https://twitter.com/santinosdigital"/>
    <hyperlink ref="AY27" r:id="rId453" display="https://twitter.com/suea76493824"/>
    <hyperlink ref="AY28" r:id="rId454" display="https://twitter.com/sourav21maha"/>
    <hyperlink ref="AY29" r:id="rId455" display="https://twitter.com/creativee007"/>
    <hyperlink ref="AY30" r:id="rId456" display="https://twitter.com/samsungmobi"/>
    <hyperlink ref="AY31" r:id="rId457" display="https://twitter.com/huhuzgz"/>
    <hyperlink ref="AY32" r:id="rId458" display="https://twitter.com/benjohn987"/>
    <hyperlink ref="AY33" r:id="rId459" display="https://twitter.com/codigobuho"/>
    <hyperlink ref="AY34" r:id="rId460" display="https://twitter.com/cecymezabaides"/>
    <hyperlink ref="AY35" r:id="rId461" display="https://twitter.com/rcagranada"/>
    <hyperlink ref="AY36" r:id="rId462" display="https://twitter.com/carmenros35"/>
    <hyperlink ref="AY37" r:id="rId463" display="https://twitter.com/chelisuarez"/>
    <hyperlink ref="AY38" r:id="rId464" display="https://twitter.com/raykolorenzo"/>
    <hyperlink ref="AY39" r:id="rId465" display="https://twitter.com/jmalex"/>
    <hyperlink ref="AY40" r:id="rId466" display="https://twitter.com/allopher"/>
    <hyperlink ref="AY41" r:id="rId467" display="https://twitter.com/ignacio_co"/>
    <hyperlink ref="AY42" r:id="rId468" display="https://twitter.com/ignac"/>
    <hyperlink ref="AY43" r:id="rId469" display="https://twitter.com/eipgranada"/>
    <hyperlink ref="AY44" r:id="rId470" display="https://twitter.com/impulsaeventos"/>
    <hyperlink ref="AY45" r:id="rId471" display="https://twitter.com/hashtagteam_"/>
    <hyperlink ref="AY46" r:id="rId472" display="https://twitter.com/altaestrategia"/>
    <hyperlink ref="AY47" r:id="rId473" display="https://twitter.com/fernandodeleone"/>
    <hyperlink ref="AY48" r:id="rId474" display="https://twitter.com/to_navas"/>
    <hyperlink ref="AY49" r:id="rId475" display="https://twitter.com/miguelfloro"/>
    <hyperlink ref="AY50" r:id="rId476" display="https://twitter.com/natalia_y_punto"/>
    <hyperlink ref="AY51" r:id="rId477" display="https://twitter.com/yoriento"/>
    <hyperlink ref="AY52" r:id="rId478" display="https://twitter.com/seniormanager"/>
    <hyperlink ref="AY53" r:id="rId479" display="https://twitter.com/raiolanetworks"/>
    <hyperlink ref="AY54" r:id="rId480" display="https://twitter.com/vilmanunez"/>
    <hyperlink ref="AY55" r:id="rId481" display="https://twitter.com/eliaguardiola"/>
    <hyperlink ref="AY56" r:id="rId482" display="https://twitter.com/matrabado"/>
    <hyperlink ref="AY57" r:id="rId483" display="https://twitter.com/retailmeeting"/>
    <hyperlink ref="AY58" r:id="rId484" display="https://twitter.com/sonafpro"/>
    <hyperlink ref="AY59" r:id="rId485" display="https://twitter.com/al"/>
    <hyperlink ref="AY60" r:id="rId486" display="https://twitter.com/raquelmartin_sm"/>
    <hyperlink ref="AY61" r:id="rId487" display="https://twitter.com/me"/>
    <hyperlink ref="AY62" r:id="rId488" display="https://twitter.com/dgcamara"/>
    <hyperlink ref="AY63" r:id="rId489" display="https://twitter.com/vanyzam"/>
    <hyperlink ref="AY64" r:id="rId490" display="https://twitter.com/vi"/>
    <hyperlink ref="AY65" r:id="rId491" display="https://twitter.com/alejandro_novas"/>
    <hyperlink ref="AY66" r:id="rId492" display="https://twitter.com/werneruribecom"/>
    <hyperlink ref="AY67" r:id="rId493" display="https://twitter.com/socialmediavcl"/>
    <hyperlink ref="AY68" r:id="rId494" display="https://twitter.com/highsalesconsul"/>
    <hyperlink ref="AY69" r:id="rId495" display="https://twitter.com/toninavarroyes"/>
    <hyperlink ref="AY70" r:id="rId496" display="https://twitter.com/optimizafunnel"/>
    <hyperlink ref="AY71" r:id="rId497" display="https://twitter.com/awscloud_es"/>
    <hyperlink ref="AY72" r:id="rId498" display="https://twitter.com/aws"/>
    <hyperlink ref="AY73" r:id="rId499" display="https://twitter.com/meryelvis"/>
    <hyperlink ref="AY74" r:id="rId500" display="https://twitter.com/xantyelias"/>
    <hyperlink ref="AY75" r:id="rId501" display="https://twitter.com/laura_chica"/>
    <hyperlink ref="AY76" r:id="rId502" display="https://twitter.com/martagranyo"/>
    <hyperlink ref="AY77" r:id="rId503" display="https://twitter.com/evaanyon"/>
    <hyperlink ref="AY78" r:id="rId504" display="https://twitter.com/honor_es"/>
    <hyperlink ref="AY79" r:id="rId505" display="https://twitter.com/honorglobal"/>
    <hyperlink ref="AY80" r:id="rId506" display="https://twitter.com/uptodateksa2"/>
    <hyperlink ref="AY81" r:id="rId507" display="https://twitter.com/lanceulanoff"/>
    <hyperlink ref="AY82" r:id="rId508" display="https://twitter.com/spankysdadd"/>
    <hyperlink ref="AY83" r:id="rId509" display="https://twitter.com/samsungespana"/>
    <hyperlink ref="AY84" r:id="rId510" display="https://twitter.com/samsungchile"/>
    <hyperlink ref="AY85" r:id="rId511" display="https://twitter.com/samsungmobilein"/>
    <hyperlink ref="AY86" r:id="rId512" display="https://twitter.com/marianaenmex"/>
    <hyperlink ref="AY87" r:id="rId513" display="https://twitter.com/_nadianemer_"/>
    <hyperlink ref="AY88" r:id="rId514" display="https://twitter.com/mariajosebayo"/>
    <hyperlink ref="AY89" r:id="rId515" display="https://twitter.com/naniarenas"/>
    <hyperlink ref="AY90" r:id="rId516" display="https://twitter.com/mkteronocturno"/>
    <hyperlink ref="AY91" r:id="rId517" display="https://twitter.com/novumeventos"/>
    <hyperlink ref="AY92" r:id="rId518" display="https://twitter.com/tacoytacon"/>
    <hyperlink ref="AY93" r:id="rId519" display="https://twitter.com/danieddo"/>
    <hyperlink ref="AY94" r:id="rId520" display="https://twitter.com/mktrrss"/>
    <hyperlink ref="AY95" r:id="rId521" display="https://twitter.com/ignacio_conejo"/>
    <hyperlink ref="AY96" r:id="rId522" display="https://twitter.com/danielamyca"/>
    <hyperlink ref="AY97" r:id="rId523" display="https://twitter.com/rebekahradice"/>
    <hyperlink ref="AY98" r:id="rId524" display="https://twitter.com/hollychessman"/>
    <hyperlink ref="AY99" r:id="rId525" display="https://twitter.com/ryanfoland"/>
    <hyperlink ref="AY100" r:id="rId526" display="https://twitter.com/chrisstrub"/>
    <hyperlink ref="AY101" r:id="rId527" display="https://twitter.com/jencoleict"/>
    <hyperlink ref="AY102" r:id="rId528" display="https://twitter.com/phil_mershon"/>
    <hyperlink ref="AY103" r:id="rId529" display="https://twitter.com/mike_stelzner"/>
    <hyperlink ref="AY104" r:id="rId530" display="https://twitter.com/smexaminer"/>
    <hyperlink ref="AY105" r:id="rId531" display="https://twitter.com/cebit"/>
    <hyperlink ref="AY106" r:id="rId532" display="https://twitter.com/jasonhiner"/>
    <hyperlink ref="AY107" r:id="rId533" display="https://twitter.com/tamaramccleary"/>
    <hyperlink ref="AY108" r:id="rId534" display="https://twitter.com/rrsscyl"/>
    <hyperlink ref="AY109" r:id="rId535" display="https://twitter.com/linkedin"/>
    <hyperlink ref="AY110" r:id="rId536" display="https://twitter.com/birgitbucher4"/>
    <hyperlink ref="AY111" r:id="rId537" display="https://twitter.com/des_show"/>
    <hyperlink ref="AY112" r:id="rId538" display="https://twitter.com/nebext"/>
    <hyperlink ref="AY113" r:id="rId539" display="https://twitter.com/opileak"/>
    <hyperlink ref="AY114" r:id="rId540" display="https://twitter.com/esiceducation"/>
    <hyperlink ref="AY115" r:id="rId541" display="https://twitter.com/niltonnavarro"/>
    <hyperlink ref="AY116" r:id="rId542" display="https://twitter.com/puromarketing"/>
    <hyperlink ref="AY117" r:id="rId543" display="https://twitter.com/4medios"/>
    <hyperlink ref="AY118" r:id="rId544" display="https://twitter.com/marketingandweb"/>
    <hyperlink ref="AY119" r:id="rId545" display="https://twitter.com/ingesaez"/>
    <hyperlink ref="AY120" r:id="rId546" display="https://twitter.com/echarameli"/>
    <hyperlink ref="AY121" r:id="rId547" display="https://twitter.com/metricool_es"/>
  </hyperlinks>
  <printOptions/>
  <pageMargins left="0.7" right="0.7" top="0.75" bottom="0.75" header="0.3" footer="0.3"/>
  <pageSetup horizontalDpi="600" verticalDpi="600" orientation="portrait" r:id="rId552"/>
  <drawing r:id="rId551"/>
  <legacyDrawing r:id="rId549"/>
  <tableParts>
    <tablePart r:id="rId5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2201</v>
      </c>
      <c r="Z2" s="13" t="s">
        <v>2212</v>
      </c>
      <c r="AA2" s="13" t="s">
        <v>2239</v>
      </c>
      <c r="AB2" s="13" t="s">
        <v>2299</v>
      </c>
      <c r="AC2" s="13" t="s">
        <v>2371</v>
      </c>
      <c r="AD2" s="13" t="s">
        <v>2392</v>
      </c>
      <c r="AE2" s="13" t="s">
        <v>2394</v>
      </c>
      <c r="AF2" s="13" t="s">
        <v>2408</v>
      </c>
      <c r="AG2" s="118" t="s">
        <v>2916</v>
      </c>
      <c r="AH2" s="118" t="s">
        <v>2917</v>
      </c>
      <c r="AI2" s="118" t="s">
        <v>2918</v>
      </c>
      <c r="AJ2" s="118" t="s">
        <v>2919</v>
      </c>
      <c r="AK2" s="118" t="s">
        <v>2920</v>
      </c>
      <c r="AL2" s="118" t="s">
        <v>2921</v>
      </c>
      <c r="AM2" s="118" t="s">
        <v>2922</v>
      </c>
      <c r="AN2" s="118" t="s">
        <v>2923</v>
      </c>
      <c r="AO2" s="118" t="s">
        <v>2926</v>
      </c>
    </row>
    <row r="3" spans="1:41" ht="15">
      <c r="A3" s="87" t="s">
        <v>2165</v>
      </c>
      <c r="B3" s="65" t="s">
        <v>2171</v>
      </c>
      <c r="C3" s="65" t="s">
        <v>56</v>
      </c>
      <c r="D3" s="104"/>
      <c r="E3" s="103"/>
      <c r="F3" s="105" t="s">
        <v>2936</v>
      </c>
      <c r="G3" s="106"/>
      <c r="H3" s="106"/>
      <c r="I3" s="107">
        <v>3</v>
      </c>
      <c r="J3" s="108"/>
      <c r="K3" s="48">
        <v>62</v>
      </c>
      <c r="L3" s="48">
        <v>29</v>
      </c>
      <c r="M3" s="48">
        <v>157</v>
      </c>
      <c r="N3" s="48">
        <v>186</v>
      </c>
      <c r="O3" s="48">
        <v>70</v>
      </c>
      <c r="P3" s="49">
        <v>0.03278688524590164</v>
      </c>
      <c r="Q3" s="49">
        <v>0.06349206349206349</v>
      </c>
      <c r="R3" s="48">
        <v>1</v>
      </c>
      <c r="S3" s="48">
        <v>0</v>
      </c>
      <c r="T3" s="48">
        <v>62</v>
      </c>
      <c r="U3" s="48">
        <v>186</v>
      </c>
      <c r="V3" s="48">
        <v>2</v>
      </c>
      <c r="W3" s="49">
        <v>1.936004</v>
      </c>
      <c r="X3" s="49">
        <v>0.016657852987837122</v>
      </c>
      <c r="Y3" s="78" t="s">
        <v>2202</v>
      </c>
      <c r="Z3" s="78" t="s">
        <v>2213</v>
      </c>
      <c r="AA3" s="78" t="s">
        <v>2240</v>
      </c>
      <c r="AB3" s="84" t="s">
        <v>2300</v>
      </c>
      <c r="AC3" s="84" t="s">
        <v>2372</v>
      </c>
      <c r="AD3" s="84" t="s">
        <v>2393</v>
      </c>
      <c r="AE3" s="84" t="s">
        <v>2395</v>
      </c>
      <c r="AF3" s="84" t="s">
        <v>2409</v>
      </c>
      <c r="AG3" s="121">
        <v>6</v>
      </c>
      <c r="AH3" s="124">
        <v>0.19550342130987292</v>
      </c>
      <c r="AI3" s="121">
        <v>1</v>
      </c>
      <c r="AJ3" s="124">
        <v>0.03258390355164549</v>
      </c>
      <c r="AK3" s="121">
        <v>0</v>
      </c>
      <c r="AL3" s="124">
        <v>0</v>
      </c>
      <c r="AM3" s="121">
        <v>3062</v>
      </c>
      <c r="AN3" s="124">
        <v>99.77191267513848</v>
      </c>
      <c r="AO3" s="121">
        <v>3069</v>
      </c>
    </row>
    <row r="4" spans="1:41" ht="15">
      <c r="A4" s="87" t="s">
        <v>2166</v>
      </c>
      <c r="B4" s="65" t="s">
        <v>2172</v>
      </c>
      <c r="C4" s="65" t="s">
        <v>56</v>
      </c>
      <c r="D4" s="110"/>
      <c r="E4" s="109"/>
      <c r="F4" s="111" t="s">
        <v>2937</v>
      </c>
      <c r="G4" s="112"/>
      <c r="H4" s="112"/>
      <c r="I4" s="113">
        <v>4</v>
      </c>
      <c r="J4" s="114"/>
      <c r="K4" s="48">
        <v>23</v>
      </c>
      <c r="L4" s="48">
        <v>40</v>
      </c>
      <c r="M4" s="48">
        <v>26</v>
      </c>
      <c r="N4" s="48">
        <v>66</v>
      </c>
      <c r="O4" s="48">
        <v>10</v>
      </c>
      <c r="P4" s="49">
        <v>0</v>
      </c>
      <c r="Q4" s="49">
        <v>0</v>
      </c>
      <c r="R4" s="48">
        <v>1</v>
      </c>
      <c r="S4" s="48">
        <v>0</v>
      </c>
      <c r="T4" s="48">
        <v>23</v>
      </c>
      <c r="U4" s="48">
        <v>66</v>
      </c>
      <c r="V4" s="48">
        <v>5</v>
      </c>
      <c r="W4" s="49">
        <v>2.340265</v>
      </c>
      <c r="X4" s="49">
        <v>0.08893280632411067</v>
      </c>
      <c r="Y4" s="78" t="s">
        <v>2203</v>
      </c>
      <c r="Z4" s="78" t="s">
        <v>2214</v>
      </c>
      <c r="AA4" s="78" t="s">
        <v>2241</v>
      </c>
      <c r="AB4" s="84" t="s">
        <v>2301</v>
      </c>
      <c r="AC4" s="84" t="s">
        <v>2373</v>
      </c>
      <c r="AD4" s="84"/>
      <c r="AE4" s="84" t="s">
        <v>2396</v>
      </c>
      <c r="AF4" s="84" t="s">
        <v>2410</v>
      </c>
      <c r="AG4" s="121">
        <v>5</v>
      </c>
      <c r="AH4" s="124">
        <v>0.6053268765133172</v>
      </c>
      <c r="AI4" s="121">
        <v>3</v>
      </c>
      <c r="AJ4" s="124">
        <v>0.36319612590799033</v>
      </c>
      <c r="AK4" s="121">
        <v>0</v>
      </c>
      <c r="AL4" s="124">
        <v>0</v>
      </c>
      <c r="AM4" s="121">
        <v>818</v>
      </c>
      <c r="AN4" s="124">
        <v>99.0314769975787</v>
      </c>
      <c r="AO4" s="121">
        <v>826</v>
      </c>
    </row>
    <row r="5" spans="1:41" ht="15">
      <c r="A5" s="87" t="s">
        <v>2167</v>
      </c>
      <c r="B5" s="65" t="s">
        <v>2173</v>
      </c>
      <c r="C5" s="65" t="s">
        <v>56</v>
      </c>
      <c r="D5" s="110"/>
      <c r="E5" s="109"/>
      <c r="F5" s="111" t="s">
        <v>2938</v>
      </c>
      <c r="G5" s="112"/>
      <c r="H5" s="112"/>
      <c r="I5" s="113">
        <v>5</v>
      </c>
      <c r="J5" s="114"/>
      <c r="K5" s="48">
        <v>19</v>
      </c>
      <c r="L5" s="48">
        <v>59</v>
      </c>
      <c r="M5" s="48">
        <v>36</v>
      </c>
      <c r="N5" s="48">
        <v>95</v>
      </c>
      <c r="O5" s="48">
        <v>1</v>
      </c>
      <c r="P5" s="49">
        <v>0.14754098360655737</v>
      </c>
      <c r="Q5" s="49">
        <v>0.2571428571428571</v>
      </c>
      <c r="R5" s="48">
        <v>1</v>
      </c>
      <c r="S5" s="48">
        <v>0</v>
      </c>
      <c r="T5" s="48">
        <v>19</v>
      </c>
      <c r="U5" s="48">
        <v>95</v>
      </c>
      <c r="V5" s="48">
        <v>2</v>
      </c>
      <c r="W5" s="49">
        <v>1.556787</v>
      </c>
      <c r="X5" s="49">
        <v>0.2046783625730994</v>
      </c>
      <c r="Y5" s="78" t="s">
        <v>502</v>
      </c>
      <c r="Z5" s="78" t="s">
        <v>555</v>
      </c>
      <c r="AA5" s="78" t="s">
        <v>2242</v>
      </c>
      <c r="AB5" s="84" t="s">
        <v>2302</v>
      </c>
      <c r="AC5" s="84" t="s">
        <v>2374</v>
      </c>
      <c r="AD5" s="84"/>
      <c r="AE5" s="84" t="s">
        <v>2397</v>
      </c>
      <c r="AF5" s="84" t="s">
        <v>2411</v>
      </c>
      <c r="AG5" s="121">
        <v>0</v>
      </c>
      <c r="AH5" s="124">
        <v>0</v>
      </c>
      <c r="AI5" s="121">
        <v>0</v>
      </c>
      <c r="AJ5" s="124">
        <v>0</v>
      </c>
      <c r="AK5" s="121">
        <v>0</v>
      </c>
      <c r="AL5" s="124">
        <v>0</v>
      </c>
      <c r="AM5" s="121">
        <v>733</v>
      </c>
      <c r="AN5" s="124">
        <v>100</v>
      </c>
      <c r="AO5" s="121">
        <v>733</v>
      </c>
    </row>
    <row r="6" spans="1:41" ht="15">
      <c r="A6" s="87" t="s">
        <v>2168</v>
      </c>
      <c r="B6" s="65" t="s">
        <v>2174</v>
      </c>
      <c r="C6" s="65" t="s">
        <v>56</v>
      </c>
      <c r="D6" s="110"/>
      <c r="E6" s="109"/>
      <c r="F6" s="111" t="s">
        <v>2939</v>
      </c>
      <c r="G6" s="112"/>
      <c r="H6" s="112"/>
      <c r="I6" s="113">
        <v>6</v>
      </c>
      <c r="J6" s="114"/>
      <c r="K6" s="48">
        <v>10</v>
      </c>
      <c r="L6" s="48">
        <v>11</v>
      </c>
      <c r="M6" s="48">
        <v>0</v>
      </c>
      <c r="N6" s="48">
        <v>11</v>
      </c>
      <c r="O6" s="48">
        <v>0</v>
      </c>
      <c r="P6" s="49">
        <v>0</v>
      </c>
      <c r="Q6" s="49">
        <v>0</v>
      </c>
      <c r="R6" s="48">
        <v>1</v>
      </c>
      <c r="S6" s="48">
        <v>0</v>
      </c>
      <c r="T6" s="48">
        <v>10</v>
      </c>
      <c r="U6" s="48">
        <v>11</v>
      </c>
      <c r="V6" s="48">
        <v>4</v>
      </c>
      <c r="W6" s="49">
        <v>2</v>
      </c>
      <c r="X6" s="49">
        <v>0.12222222222222222</v>
      </c>
      <c r="Y6" s="78"/>
      <c r="Z6" s="78"/>
      <c r="AA6" s="78" t="s">
        <v>2243</v>
      </c>
      <c r="AB6" s="84" t="s">
        <v>2303</v>
      </c>
      <c r="AC6" s="84" t="s">
        <v>2375</v>
      </c>
      <c r="AD6" s="84"/>
      <c r="AE6" s="84" t="s">
        <v>2398</v>
      </c>
      <c r="AF6" s="84" t="s">
        <v>2412</v>
      </c>
      <c r="AG6" s="121">
        <v>0</v>
      </c>
      <c r="AH6" s="124">
        <v>0</v>
      </c>
      <c r="AI6" s="121">
        <v>0</v>
      </c>
      <c r="AJ6" s="124">
        <v>0</v>
      </c>
      <c r="AK6" s="121">
        <v>0</v>
      </c>
      <c r="AL6" s="124">
        <v>0</v>
      </c>
      <c r="AM6" s="121">
        <v>154</v>
      </c>
      <c r="AN6" s="124">
        <v>100</v>
      </c>
      <c r="AO6" s="121">
        <v>154</v>
      </c>
    </row>
    <row r="7" spans="1:41" ht="15">
      <c r="A7" s="87" t="s">
        <v>2169</v>
      </c>
      <c r="B7" s="65" t="s">
        <v>2175</v>
      </c>
      <c r="C7" s="65" t="s">
        <v>56</v>
      </c>
      <c r="D7" s="110"/>
      <c r="E7" s="109"/>
      <c r="F7" s="111" t="s">
        <v>2940</v>
      </c>
      <c r="G7" s="112"/>
      <c r="H7" s="112"/>
      <c r="I7" s="113">
        <v>7</v>
      </c>
      <c r="J7" s="114"/>
      <c r="K7" s="48">
        <v>3</v>
      </c>
      <c r="L7" s="48">
        <v>2</v>
      </c>
      <c r="M7" s="48">
        <v>0</v>
      </c>
      <c r="N7" s="48">
        <v>2</v>
      </c>
      <c r="O7" s="48">
        <v>0</v>
      </c>
      <c r="P7" s="49">
        <v>0</v>
      </c>
      <c r="Q7" s="49">
        <v>0</v>
      </c>
      <c r="R7" s="48">
        <v>1</v>
      </c>
      <c r="S7" s="48">
        <v>0</v>
      </c>
      <c r="T7" s="48">
        <v>3</v>
      </c>
      <c r="U7" s="48">
        <v>2</v>
      </c>
      <c r="V7" s="48">
        <v>2</v>
      </c>
      <c r="W7" s="49">
        <v>0.888889</v>
      </c>
      <c r="X7" s="49">
        <v>0.3333333333333333</v>
      </c>
      <c r="Y7" s="78"/>
      <c r="Z7" s="78"/>
      <c r="AA7" s="78" t="s">
        <v>580</v>
      </c>
      <c r="AB7" s="84" t="s">
        <v>2304</v>
      </c>
      <c r="AC7" s="84" t="s">
        <v>2376</v>
      </c>
      <c r="AD7" s="84"/>
      <c r="AE7" s="84" t="s">
        <v>2399</v>
      </c>
      <c r="AF7" s="84" t="s">
        <v>2413</v>
      </c>
      <c r="AG7" s="121">
        <v>0</v>
      </c>
      <c r="AH7" s="124">
        <v>0</v>
      </c>
      <c r="AI7" s="121">
        <v>0</v>
      </c>
      <c r="AJ7" s="124">
        <v>0</v>
      </c>
      <c r="AK7" s="121">
        <v>0</v>
      </c>
      <c r="AL7" s="124">
        <v>0</v>
      </c>
      <c r="AM7" s="121">
        <v>38</v>
      </c>
      <c r="AN7" s="124">
        <v>100</v>
      </c>
      <c r="AO7" s="121">
        <v>38</v>
      </c>
    </row>
    <row r="8" spans="1:41" ht="15">
      <c r="A8" s="87" t="s">
        <v>2170</v>
      </c>
      <c r="B8" s="65" t="s">
        <v>2176</v>
      </c>
      <c r="C8" s="65" t="s">
        <v>56</v>
      </c>
      <c r="D8" s="110"/>
      <c r="E8" s="109"/>
      <c r="F8" s="111" t="s">
        <v>2941</v>
      </c>
      <c r="G8" s="112"/>
      <c r="H8" s="112"/>
      <c r="I8" s="113">
        <v>8</v>
      </c>
      <c r="J8" s="114"/>
      <c r="K8" s="48">
        <v>2</v>
      </c>
      <c r="L8" s="48">
        <v>2</v>
      </c>
      <c r="M8" s="48">
        <v>0</v>
      </c>
      <c r="N8" s="48">
        <v>2</v>
      </c>
      <c r="O8" s="48">
        <v>0</v>
      </c>
      <c r="P8" s="49">
        <v>1</v>
      </c>
      <c r="Q8" s="49">
        <v>1</v>
      </c>
      <c r="R8" s="48">
        <v>1</v>
      </c>
      <c r="S8" s="48">
        <v>0</v>
      </c>
      <c r="T8" s="48">
        <v>2</v>
      </c>
      <c r="U8" s="48">
        <v>2</v>
      </c>
      <c r="V8" s="48">
        <v>1</v>
      </c>
      <c r="W8" s="49">
        <v>0.5</v>
      </c>
      <c r="X8" s="49">
        <v>1</v>
      </c>
      <c r="Y8" s="78" t="s">
        <v>500</v>
      </c>
      <c r="Z8" s="78" t="s">
        <v>555</v>
      </c>
      <c r="AA8" s="78" t="s">
        <v>575</v>
      </c>
      <c r="AB8" s="84" t="s">
        <v>2305</v>
      </c>
      <c r="AC8" s="84" t="s">
        <v>2377</v>
      </c>
      <c r="AD8" s="84"/>
      <c r="AE8" s="84" t="s">
        <v>2400</v>
      </c>
      <c r="AF8" s="84" t="s">
        <v>2414</v>
      </c>
      <c r="AG8" s="121">
        <v>0</v>
      </c>
      <c r="AH8" s="124">
        <v>0</v>
      </c>
      <c r="AI8" s="121">
        <v>0</v>
      </c>
      <c r="AJ8" s="124">
        <v>0</v>
      </c>
      <c r="AK8" s="121">
        <v>0</v>
      </c>
      <c r="AL8" s="124">
        <v>0</v>
      </c>
      <c r="AM8" s="121">
        <v>36</v>
      </c>
      <c r="AN8" s="124">
        <v>100</v>
      </c>
      <c r="AO8" s="121">
        <v>36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2165</v>
      </c>
      <c r="B2" s="84" t="s">
        <v>259</v>
      </c>
      <c r="C2" s="78">
        <f>VLOOKUP(GroupVertices[[#This Row],[Vertex]],Vertices[],MATCH("ID",Vertices[[#Headers],[Vertex]:[Vertex Content Word Count]],0),FALSE)</f>
        <v>4</v>
      </c>
    </row>
    <row r="3" spans="1:3" ht="15">
      <c r="A3" s="78" t="s">
        <v>2165</v>
      </c>
      <c r="B3" s="84" t="s">
        <v>330</v>
      </c>
      <c r="C3" s="78">
        <f>VLOOKUP(GroupVertices[[#This Row],[Vertex]],Vertices[],MATCH("ID",Vertices[[#Headers],[Vertex]:[Vertex Content Word Count]],0),FALSE)</f>
        <v>121</v>
      </c>
    </row>
    <row r="4" spans="1:3" ht="15">
      <c r="A4" s="78" t="s">
        <v>2165</v>
      </c>
      <c r="B4" s="84" t="s">
        <v>329</v>
      </c>
      <c r="C4" s="78">
        <f>VLOOKUP(GroupVertices[[#This Row],[Vertex]],Vertices[],MATCH("ID",Vertices[[#Headers],[Vertex]:[Vertex Content Word Count]],0),FALSE)</f>
        <v>120</v>
      </c>
    </row>
    <row r="5" spans="1:3" ht="15">
      <c r="A5" s="78" t="s">
        <v>2165</v>
      </c>
      <c r="B5" s="84" t="s">
        <v>328</v>
      </c>
      <c r="C5" s="78">
        <f>VLOOKUP(GroupVertices[[#This Row],[Vertex]],Vertices[],MATCH("ID",Vertices[[#Headers],[Vertex]:[Vertex Content Word Count]],0),FALSE)</f>
        <v>119</v>
      </c>
    </row>
    <row r="6" spans="1:3" ht="15">
      <c r="A6" s="78" t="s">
        <v>2165</v>
      </c>
      <c r="B6" s="84" t="s">
        <v>327</v>
      </c>
      <c r="C6" s="78">
        <f>VLOOKUP(GroupVertices[[#This Row],[Vertex]],Vertices[],MATCH("ID",Vertices[[#Headers],[Vertex]:[Vertex Content Word Count]],0),FALSE)</f>
        <v>118</v>
      </c>
    </row>
    <row r="7" spans="1:3" ht="15">
      <c r="A7" s="78" t="s">
        <v>2165</v>
      </c>
      <c r="B7" s="84" t="s">
        <v>326</v>
      </c>
      <c r="C7" s="78">
        <f>VLOOKUP(GroupVertices[[#This Row],[Vertex]],Vertices[],MATCH("ID",Vertices[[#Headers],[Vertex]:[Vertex Content Word Count]],0),FALSE)</f>
        <v>117</v>
      </c>
    </row>
    <row r="8" spans="1:3" ht="15">
      <c r="A8" s="78" t="s">
        <v>2165</v>
      </c>
      <c r="B8" s="84" t="s">
        <v>325</v>
      </c>
      <c r="C8" s="78">
        <f>VLOOKUP(GroupVertices[[#This Row],[Vertex]],Vertices[],MATCH("ID",Vertices[[#Headers],[Vertex]:[Vertex Content Word Count]],0),FALSE)</f>
        <v>116</v>
      </c>
    </row>
    <row r="9" spans="1:3" ht="15">
      <c r="A9" s="78" t="s">
        <v>2165</v>
      </c>
      <c r="B9" s="84" t="s">
        <v>324</v>
      </c>
      <c r="C9" s="78">
        <f>VLOOKUP(GroupVertices[[#This Row],[Vertex]],Vertices[],MATCH("ID",Vertices[[#Headers],[Vertex]:[Vertex Content Word Count]],0),FALSE)</f>
        <v>115</v>
      </c>
    </row>
    <row r="10" spans="1:3" ht="15">
      <c r="A10" s="78" t="s">
        <v>2165</v>
      </c>
      <c r="B10" s="84" t="s">
        <v>323</v>
      </c>
      <c r="C10" s="78">
        <f>VLOOKUP(GroupVertices[[#This Row],[Vertex]],Vertices[],MATCH("ID",Vertices[[#Headers],[Vertex]:[Vertex Content Word Count]],0),FALSE)</f>
        <v>114</v>
      </c>
    </row>
    <row r="11" spans="1:3" ht="15">
      <c r="A11" s="78" t="s">
        <v>2165</v>
      </c>
      <c r="B11" s="84" t="s">
        <v>322</v>
      </c>
      <c r="C11" s="78">
        <f>VLOOKUP(GroupVertices[[#This Row],[Vertex]],Vertices[],MATCH("ID",Vertices[[#Headers],[Vertex]:[Vertex Content Word Count]],0),FALSE)</f>
        <v>113</v>
      </c>
    </row>
    <row r="12" spans="1:3" ht="15">
      <c r="A12" s="78" t="s">
        <v>2165</v>
      </c>
      <c r="B12" s="84" t="s">
        <v>321</v>
      </c>
      <c r="C12" s="78">
        <f>VLOOKUP(GroupVertices[[#This Row],[Vertex]],Vertices[],MATCH("ID",Vertices[[#Headers],[Vertex]:[Vertex Content Word Count]],0),FALSE)</f>
        <v>112</v>
      </c>
    </row>
    <row r="13" spans="1:3" ht="15">
      <c r="A13" s="78" t="s">
        <v>2165</v>
      </c>
      <c r="B13" s="84" t="s">
        <v>265</v>
      </c>
      <c r="C13" s="78">
        <f>VLOOKUP(GroupVertices[[#This Row],[Vertex]],Vertices[],MATCH("ID",Vertices[[#Headers],[Vertex]:[Vertex Content Word Count]],0),FALSE)</f>
        <v>111</v>
      </c>
    </row>
    <row r="14" spans="1:3" ht="15">
      <c r="A14" s="78" t="s">
        <v>2165</v>
      </c>
      <c r="B14" s="84" t="s">
        <v>320</v>
      </c>
      <c r="C14" s="78">
        <f>VLOOKUP(GroupVertices[[#This Row],[Vertex]],Vertices[],MATCH("ID",Vertices[[#Headers],[Vertex]:[Vertex Content Word Count]],0),FALSE)</f>
        <v>110</v>
      </c>
    </row>
    <row r="15" spans="1:3" ht="15">
      <c r="A15" s="78" t="s">
        <v>2165</v>
      </c>
      <c r="B15" s="84" t="s">
        <v>319</v>
      </c>
      <c r="C15" s="78">
        <f>VLOOKUP(GroupVertices[[#This Row],[Vertex]],Vertices[],MATCH("ID",Vertices[[#Headers],[Vertex]:[Vertex Content Word Count]],0),FALSE)</f>
        <v>109</v>
      </c>
    </row>
    <row r="16" spans="1:3" ht="15">
      <c r="A16" s="78" t="s">
        <v>2165</v>
      </c>
      <c r="B16" s="84" t="s">
        <v>318</v>
      </c>
      <c r="C16" s="78">
        <f>VLOOKUP(GroupVertices[[#This Row],[Vertex]],Vertices[],MATCH("ID",Vertices[[#Headers],[Vertex]:[Vertex Content Word Count]],0),FALSE)</f>
        <v>108</v>
      </c>
    </row>
    <row r="17" spans="1:3" ht="15">
      <c r="A17" s="78" t="s">
        <v>2165</v>
      </c>
      <c r="B17" s="84" t="s">
        <v>317</v>
      </c>
      <c r="C17" s="78">
        <f>VLOOKUP(GroupVertices[[#This Row],[Vertex]],Vertices[],MATCH("ID",Vertices[[#Headers],[Vertex]:[Vertex Content Word Count]],0),FALSE)</f>
        <v>107</v>
      </c>
    </row>
    <row r="18" spans="1:3" ht="15">
      <c r="A18" s="78" t="s">
        <v>2165</v>
      </c>
      <c r="B18" s="84" t="s">
        <v>316</v>
      </c>
      <c r="C18" s="78">
        <f>VLOOKUP(GroupVertices[[#This Row],[Vertex]],Vertices[],MATCH("ID",Vertices[[#Headers],[Vertex]:[Vertex Content Word Count]],0),FALSE)</f>
        <v>106</v>
      </c>
    </row>
    <row r="19" spans="1:3" ht="15">
      <c r="A19" s="78" t="s">
        <v>2165</v>
      </c>
      <c r="B19" s="84" t="s">
        <v>315</v>
      </c>
      <c r="C19" s="78">
        <f>VLOOKUP(GroupVertices[[#This Row],[Vertex]],Vertices[],MATCH("ID",Vertices[[#Headers],[Vertex]:[Vertex Content Word Count]],0),FALSE)</f>
        <v>105</v>
      </c>
    </row>
    <row r="20" spans="1:3" ht="15">
      <c r="A20" s="78" t="s">
        <v>2165</v>
      </c>
      <c r="B20" s="84" t="s">
        <v>314</v>
      </c>
      <c r="C20" s="78">
        <f>VLOOKUP(GroupVertices[[#This Row],[Vertex]],Vertices[],MATCH("ID",Vertices[[#Headers],[Vertex]:[Vertex Content Word Count]],0),FALSE)</f>
        <v>104</v>
      </c>
    </row>
    <row r="21" spans="1:3" ht="15">
      <c r="A21" s="78" t="s">
        <v>2165</v>
      </c>
      <c r="B21" s="84" t="s">
        <v>313</v>
      </c>
      <c r="C21" s="78">
        <f>VLOOKUP(GroupVertices[[#This Row],[Vertex]],Vertices[],MATCH("ID",Vertices[[#Headers],[Vertex]:[Vertex Content Word Count]],0),FALSE)</f>
        <v>103</v>
      </c>
    </row>
    <row r="22" spans="1:3" ht="15">
      <c r="A22" s="78" t="s">
        <v>2165</v>
      </c>
      <c r="B22" s="84" t="s">
        <v>312</v>
      </c>
      <c r="C22" s="78">
        <f>VLOOKUP(GroupVertices[[#This Row],[Vertex]],Vertices[],MATCH("ID",Vertices[[#Headers],[Vertex]:[Vertex Content Word Count]],0),FALSE)</f>
        <v>102</v>
      </c>
    </row>
    <row r="23" spans="1:3" ht="15">
      <c r="A23" s="78" t="s">
        <v>2165</v>
      </c>
      <c r="B23" s="84" t="s">
        <v>311</v>
      </c>
      <c r="C23" s="78">
        <f>VLOOKUP(GroupVertices[[#This Row],[Vertex]],Vertices[],MATCH("ID",Vertices[[#Headers],[Vertex]:[Vertex Content Word Count]],0),FALSE)</f>
        <v>101</v>
      </c>
    </row>
    <row r="24" spans="1:3" ht="15">
      <c r="A24" s="78" t="s">
        <v>2165</v>
      </c>
      <c r="B24" s="84" t="s">
        <v>310</v>
      </c>
      <c r="C24" s="78">
        <f>VLOOKUP(GroupVertices[[#This Row],[Vertex]],Vertices[],MATCH("ID",Vertices[[#Headers],[Vertex]:[Vertex Content Word Count]],0),FALSE)</f>
        <v>100</v>
      </c>
    </row>
    <row r="25" spans="1:3" ht="15">
      <c r="A25" s="78" t="s">
        <v>2165</v>
      </c>
      <c r="B25" s="84" t="s">
        <v>309</v>
      </c>
      <c r="C25" s="78">
        <f>VLOOKUP(GroupVertices[[#This Row],[Vertex]],Vertices[],MATCH("ID",Vertices[[#Headers],[Vertex]:[Vertex Content Word Count]],0),FALSE)</f>
        <v>99</v>
      </c>
    </row>
    <row r="26" spans="1:3" ht="15">
      <c r="A26" s="78" t="s">
        <v>2165</v>
      </c>
      <c r="B26" s="84" t="s">
        <v>308</v>
      </c>
      <c r="C26" s="78">
        <f>VLOOKUP(GroupVertices[[#This Row],[Vertex]],Vertices[],MATCH("ID",Vertices[[#Headers],[Vertex]:[Vertex Content Word Count]],0),FALSE)</f>
        <v>98</v>
      </c>
    </row>
    <row r="27" spans="1:3" ht="15">
      <c r="A27" s="78" t="s">
        <v>2165</v>
      </c>
      <c r="B27" s="84" t="s">
        <v>307</v>
      </c>
      <c r="C27" s="78">
        <f>VLOOKUP(GroupVertices[[#This Row],[Vertex]],Vertices[],MATCH("ID",Vertices[[#Headers],[Vertex]:[Vertex Content Word Count]],0),FALSE)</f>
        <v>97</v>
      </c>
    </row>
    <row r="28" spans="1:3" ht="15">
      <c r="A28" s="78" t="s">
        <v>2165</v>
      </c>
      <c r="B28" s="84" t="s">
        <v>306</v>
      </c>
      <c r="C28" s="78">
        <f>VLOOKUP(GroupVertices[[#This Row],[Vertex]],Vertices[],MATCH("ID",Vertices[[#Headers],[Vertex]:[Vertex Content Word Count]],0),FALSE)</f>
        <v>96</v>
      </c>
    </row>
    <row r="29" spans="1:3" ht="15">
      <c r="A29" s="78" t="s">
        <v>2165</v>
      </c>
      <c r="B29" s="84" t="s">
        <v>305</v>
      </c>
      <c r="C29" s="78">
        <f>VLOOKUP(GroupVertices[[#This Row],[Vertex]],Vertices[],MATCH("ID",Vertices[[#Headers],[Vertex]:[Vertex Content Word Count]],0),FALSE)</f>
        <v>95</v>
      </c>
    </row>
    <row r="30" spans="1:3" ht="15">
      <c r="A30" s="78" t="s">
        <v>2165</v>
      </c>
      <c r="B30" s="84" t="s">
        <v>304</v>
      </c>
      <c r="C30" s="78">
        <f>VLOOKUP(GroupVertices[[#This Row],[Vertex]],Vertices[],MATCH("ID",Vertices[[#Headers],[Vertex]:[Vertex Content Word Count]],0),FALSE)</f>
        <v>92</v>
      </c>
    </row>
    <row r="31" spans="1:3" ht="15">
      <c r="A31" s="78" t="s">
        <v>2165</v>
      </c>
      <c r="B31" s="84" t="s">
        <v>303</v>
      </c>
      <c r="C31" s="78">
        <f>VLOOKUP(GroupVertices[[#This Row],[Vertex]],Vertices[],MATCH("ID",Vertices[[#Headers],[Vertex]:[Vertex Content Word Count]],0),FALSE)</f>
        <v>89</v>
      </c>
    </row>
    <row r="32" spans="1:3" ht="15">
      <c r="A32" s="78" t="s">
        <v>2165</v>
      </c>
      <c r="B32" s="84" t="s">
        <v>302</v>
      </c>
      <c r="C32" s="78">
        <f>VLOOKUP(GroupVertices[[#This Row],[Vertex]],Vertices[],MATCH("ID",Vertices[[#Headers],[Vertex]:[Vertex Content Word Count]],0),FALSE)</f>
        <v>88</v>
      </c>
    </row>
    <row r="33" spans="1:3" ht="15">
      <c r="A33" s="78" t="s">
        <v>2165</v>
      </c>
      <c r="B33" s="84" t="s">
        <v>300</v>
      </c>
      <c r="C33" s="78">
        <f>VLOOKUP(GroupVertices[[#This Row],[Vertex]],Vertices[],MATCH("ID",Vertices[[#Headers],[Vertex]:[Vertex Content Word Count]],0),FALSE)</f>
        <v>86</v>
      </c>
    </row>
    <row r="34" spans="1:3" ht="15">
      <c r="A34" s="78" t="s">
        <v>2165</v>
      </c>
      <c r="B34" s="84" t="s">
        <v>299</v>
      </c>
      <c r="C34" s="78">
        <f>VLOOKUP(GroupVertices[[#This Row],[Vertex]],Vertices[],MATCH("ID",Vertices[[#Headers],[Vertex]:[Vertex Content Word Count]],0),FALSE)</f>
        <v>85</v>
      </c>
    </row>
    <row r="35" spans="1:3" ht="15">
      <c r="A35" s="78" t="s">
        <v>2165</v>
      </c>
      <c r="B35" s="84" t="s">
        <v>298</v>
      </c>
      <c r="C35" s="78">
        <f>VLOOKUP(GroupVertices[[#This Row],[Vertex]],Vertices[],MATCH("ID",Vertices[[#Headers],[Vertex]:[Vertex Content Word Count]],0),FALSE)</f>
        <v>84</v>
      </c>
    </row>
    <row r="36" spans="1:3" ht="15">
      <c r="A36" s="78" t="s">
        <v>2165</v>
      </c>
      <c r="B36" s="84" t="s">
        <v>297</v>
      </c>
      <c r="C36" s="78">
        <f>VLOOKUP(GroupVertices[[#This Row],[Vertex]],Vertices[],MATCH("ID",Vertices[[#Headers],[Vertex]:[Vertex Content Word Count]],0),FALSE)</f>
        <v>83</v>
      </c>
    </row>
    <row r="37" spans="1:3" ht="15">
      <c r="A37" s="78" t="s">
        <v>2165</v>
      </c>
      <c r="B37" s="84" t="s">
        <v>296</v>
      </c>
      <c r="C37" s="78">
        <f>VLOOKUP(GroupVertices[[#This Row],[Vertex]],Vertices[],MATCH("ID",Vertices[[#Headers],[Vertex]:[Vertex Content Word Count]],0),FALSE)</f>
        <v>82</v>
      </c>
    </row>
    <row r="38" spans="1:3" ht="15">
      <c r="A38" s="78" t="s">
        <v>2165</v>
      </c>
      <c r="B38" s="84" t="s">
        <v>295</v>
      </c>
      <c r="C38" s="78">
        <f>VLOOKUP(GroupVertices[[#This Row],[Vertex]],Vertices[],MATCH("ID",Vertices[[#Headers],[Vertex]:[Vertex Content Word Count]],0),FALSE)</f>
        <v>81</v>
      </c>
    </row>
    <row r="39" spans="1:3" ht="15">
      <c r="A39" s="78" t="s">
        <v>2165</v>
      </c>
      <c r="B39" s="84" t="s">
        <v>294</v>
      </c>
      <c r="C39" s="78">
        <f>VLOOKUP(GroupVertices[[#This Row],[Vertex]],Vertices[],MATCH("ID",Vertices[[#Headers],[Vertex]:[Vertex Content Word Count]],0),FALSE)</f>
        <v>80</v>
      </c>
    </row>
    <row r="40" spans="1:3" ht="15">
      <c r="A40" s="78" t="s">
        <v>2165</v>
      </c>
      <c r="B40" s="84" t="s">
        <v>293</v>
      </c>
      <c r="C40" s="78">
        <f>VLOOKUP(GroupVertices[[#This Row],[Vertex]],Vertices[],MATCH("ID",Vertices[[#Headers],[Vertex]:[Vertex Content Word Count]],0),FALSE)</f>
        <v>79</v>
      </c>
    </row>
    <row r="41" spans="1:3" ht="15">
      <c r="A41" s="78" t="s">
        <v>2165</v>
      </c>
      <c r="B41" s="84" t="s">
        <v>292</v>
      </c>
      <c r="C41" s="78">
        <f>VLOOKUP(GroupVertices[[#This Row],[Vertex]],Vertices[],MATCH("ID",Vertices[[#Headers],[Vertex]:[Vertex Content Word Count]],0),FALSE)</f>
        <v>78</v>
      </c>
    </row>
    <row r="42" spans="1:3" ht="15">
      <c r="A42" s="78" t="s">
        <v>2165</v>
      </c>
      <c r="B42" s="84" t="s">
        <v>291</v>
      </c>
      <c r="C42" s="78">
        <f>VLOOKUP(GroupVertices[[#This Row],[Vertex]],Vertices[],MATCH("ID",Vertices[[#Headers],[Vertex]:[Vertex Content Word Count]],0),FALSE)</f>
        <v>77</v>
      </c>
    </row>
    <row r="43" spans="1:3" ht="15">
      <c r="A43" s="78" t="s">
        <v>2165</v>
      </c>
      <c r="B43" s="84" t="s">
        <v>290</v>
      </c>
      <c r="C43" s="78">
        <f>VLOOKUP(GroupVertices[[#This Row],[Vertex]],Vertices[],MATCH("ID",Vertices[[#Headers],[Vertex]:[Vertex Content Word Count]],0),FALSE)</f>
        <v>76</v>
      </c>
    </row>
    <row r="44" spans="1:3" ht="15">
      <c r="A44" s="78" t="s">
        <v>2165</v>
      </c>
      <c r="B44" s="84" t="s">
        <v>289</v>
      </c>
      <c r="C44" s="78">
        <f>VLOOKUP(GroupVertices[[#This Row],[Vertex]],Vertices[],MATCH("ID",Vertices[[#Headers],[Vertex]:[Vertex Content Word Count]],0),FALSE)</f>
        <v>75</v>
      </c>
    </row>
    <row r="45" spans="1:3" ht="15">
      <c r="A45" s="78" t="s">
        <v>2165</v>
      </c>
      <c r="B45" s="84" t="s">
        <v>288</v>
      </c>
      <c r="C45" s="78">
        <f>VLOOKUP(GroupVertices[[#This Row],[Vertex]],Vertices[],MATCH("ID",Vertices[[#Headers],[Vertex]:[Vertex Content Word Count]],0),FALSE)</f>
        <v>74</v>
      </c>
    </row>
    <row r="46" spans="1:3" ht="15">
      <c r="A46" s="78" t="s">
        <v>2165</v>
      </c>
      <c r="B46" s="84" t="s">
        <v>260</v>
      </c>
      <c r="C46" s="78">
        <f>VLOOKUP(GroupVertices[[#This Row],[Vertex]],Vertices[],MATCH("ID",Vertices[[#Headers],[Vertex]:[Vertex Content Word Count]],0),FALSE)</f>
        <v>73</v>
      </c>
    </row>
    <row r="47" spans="1:3" ht="15">
      <c r="A47" s="78" t="s">
        <v>2165</v>
      </c>
      <c r="B47" s="84" t="s">
        <v>287</v>
      </c>
      <c r="C47" s="78">
        <f>VLOOKUP(GroupVertices[[#This Row],[Vertex]],Vertices[],MATCH("ID",Vertices[[#Headers],[Vertex]:[Vertex Content Word Count]],0),FALSE)</f>
        <v>72</v>
      </c>
    </row>
    <row r="48" spans="1:3" ht="15">
      <c r="A48" s="78" t="s">
        <v>2165</v>
      </c>
      <c r="B48" s="84" t="s">
        <v>286</v>
      </c>
      <c r="C48" s="78">
        <f>VLOOKUP(GroupVertices[[#This Row],[Vertex]],Vertices[],MATCH("ID",Vertices[[#Headers],[Vertex]:[Vertex Content Word Count]],0),FALSE)</f>
        <v>71</v>
      </c>
    </row>
    <row r="49" spans="1:3" ht="15">
      <c r="A49" s="78" t="s">
        <v>2165</v>
      </c>
      <c r="B49" s="84" t="s">
        <v>235</v>
      </c>
      <c r="C49" s="78">
        <f>VLOOKUP(GroupVertices[[#This Row],[Vertex]],Vertices[],MATCH("ID",Vertices[[#Headers],[Vertex]:[Vertex Content Word Count]],0),FALSE)</f>
        <v>33</v>
      </c>
    </row>
    <row r="50" spans="1:3" ht="15">
      <c r="A50" s="78" t="s">
        <v>2165</v>
      </c>
      <c r="B50" s="84" t="s">
        <v>234</v>
      </c>
      <c r="C50" s="78">
        <f>VLOOKUP(GroupVertices[[#This Row],[Vertex]],Vertices[],MATCH("ID",Vertices[[#Headers],[Vertex]:[Vertex Content Word Count]],0),FALSE)</f>
        <v>32</v>
      </c>
    </row>
    <row r="51" spans="1:3" ht="15">
      <c r="A51" s="78" t="s">
        <v>2165</v>
      </c>
      <c r="B51" s="84" t="s">
        <v>231</v>
      </c>
      <c r="C51" s="78">
        <f>VLOOKUP(GroupVertices[[#This Row],[Vertex]],Vertices[],MATCH("ID",Vertices[[#Headers],[Vertex]:[Vertex Content Word Count]],0),FALSE)</f>
        <v>28</v>
      </c>
    </row>
    <row r="52" spans="1:3" ht="15">
      <c r="A52" s="78" t="s">
        <v>2165</v>
      </c>
      <c r="B52" s="84" t="s">
        <v>230</v>
      </c>
      <c r="C52" s="78">
        <f>VLOOKUP(GroupVertices[[#This Row],[Vertex]],Vertices[],MATCH("ID",Vertices[[#Headers],[Vertex]:[Vertex Content Word Count]],0),FALSE)</f>
        <v>27</v>
      </c>
    </row>
    <row r="53" spans="1:3" ht="15">
      <c r="A53" s="78" t="s">
        <v>2165</v>
      </c>
      <c r="B53" s="84" t="s">
        <v>229</v>
      </c>
      <c r="C53" s="78">
        <f>VLOOKUP(GroupVertices[[#This Row],[Vertex]],Vertices[],MATCH("ID",Vertices[[#Headers],[Vertex]:[Vertex Content Word Count]],0),FALSE)</f>
        <v>26</v>
      </c>
    </row>
    <row r="54" spans="1:3" ht="15">
      <c r="A54" s="78" t="s">
        <v>2165</v>
      </c>
      <c r="B54" s="84" t="s">
        <v>226</v>
      </c>
      <c r="C54" s="78">
        <f>VLOOKUP(GroupVertices[[#This Row],[Vertex]],Vertices[],MATCH("ID",Vertices[[#Headers],[Vertex]:[Vertex Content Word Count]],0),FALSE)</f>
        <v>22</v>
      </c>
    </row>
    <row r="55" spans="1:3" ht="15">
      <c r="A55" s="78" t="s">
        <v>2165</v>
      </c>
      <c r="B55" s="84" t="s">
        <v>225</v>
      </c>
      <c r="C55" s="78">
        <f>VLOOKUP(GroupVertices[[#This Row],[Vertex]],Vertices[],MATCH("ID",Vertices[[#Headers],[Vertex]:[Vertex Content Word Count]],0),FALSE)</f>
        <v>21</v>
      </c>
    </row>
    <row r="56" spans="1:3" ht="15">
      <c r="A56" s="78" t="s">
        <v>2165</v>
      </c>
      <c r="B56" s="84" t="s">
        <v>222</v>
      </c>
      <c r="C56" s="78">
        <f>VLOOKUP(GroupVertices[[#This Row],[Vertex]],Vertices[],MATCH("ID",Vertices[[#Headers],[Vertex]:[Vertex Content Word Count]],0),FALSE)</f>
        <v>17</v>
      </c>
    </row>
    <row r="57" spans="1:3" ht="15">
      <c r="A57" s="78" t="s">
        <v>2165</v>
      </c>
      <c r="B57" s="84" t="s">
        <v>219</v>
      </c>
      <c r="C57" s="78">
        <f>VLOOKUP(GroupVertices[[#This Row],[Vertex]],Vertices[],MATCH("ID",Vertices[[#Headers],[Vertex]:[Vertex Content Word Count]],0),FALSE)</f>
        <v>14</v>
      </c>
    </row>
    <row r="58" spans="1:3" ht="15">
      <c r="A58" s="78" t="s">
        <v>2165</v>
      </c>
      <c r="B58" s="84" t="s">
        <v>217</v>
      </c>
      <c r="C58" s="78">
        <f>VLOOKUP(GroupVertices[[#This Row],[Vertex]],Vertices[],MATCH("ID",Vertices[[#Headers],[Vertex]:[Vertex Content Word Count]],0),FALSE)</f>
        <v>9</v>
      </c>
    </row>
    <row r="59" spans="1:3" ht="15">
      <c r="A59" s="78" t="s">
        <v>2165</v>
      </c>
      <c r="B59" s="84" t="s">
        <v>216</v>
      </c>
      <c r="C59" s="78">
        <f>VLOOKUP(GroupVertices[[#This Row],[Vertex]],Vertices[],MATCH("ID",Vertices[[#Headers],[Vertex]:[Vertex Content Word Count]],0),FALSE)</f>
        <v>8</v>
      </c>
    </row>
    <row r="60" spans="1:3" ht="15">
      <c r="A60" s="78" t="s">
        <v>2165</v>
      </c>
      <c r="B60" s="84" t="s">
        <v>215</v>
      </c>
      <c r="C60" s="78">
        <f>VLOOKUP(GroupVertices[[#This Row],[Vertex]],Vertices[],MATCH("ID",Vertices[[#Headers],[Vertex]:[Vertex Content Word Count]],0),FALSE)</f>
        <v>7</v>
      </c>
    </row>
    <row r="61" spans="1:3" ht="15">
      <c r="A61" s="78" t="s">
        <v>2165</v>
      </c>
      <c r="B61" s="84" t="s">
        <v>214</v>
      </c>
      <c r="C61" s="78">
        <f>VLOOKUP(GroupVertices[[#This Row],[Vertex]],Vertices[],MATCH("ID",Vertices[[#Headers],[Vertex]:[Vertex Content Word Count]],0),FALSE)</f>
        <v>6</v>
      </c>
    </row>
    <row r="62" spans="1:3" ht="15">
      <c r="A62" s="78" t="s">
        <v>2165</v>
      </c>
      <c r="B62" s="84" t="s">
        <v>213</v>
      </c>
      <c r="C62" s="78">
        <f>VLOOKUP(GroupVertices[[#This Row],[Vertex]],Vertices[],MATCH("ID",Vertices[[#Headers],[Vertex]:[Vertex Content Word Count]],0),FALSE)</f>
        <v>5</v>
      </c>
    </row>
    <row r="63" spans="1:3" ht="15">
      <c r="A63" s="78" t="s">
        <v>2165</v>
      </c>
      <c r="B63" s="84" t="s">
        <v>212</v>
      </c>
      <c r="C63" s="78">
        <f>VLOOKUP(GroupVertices[[#This Row],[Vertex]],Vertices[],MATCH("ID",Vertices[[#Headers],[Vertex]:[Vertex Content Word Count]],0),FALSE)</f>
        <v>3</v>
      </c>
    </row>
    <row r="64" spans="1:3" ht="15">
      <c r="A64" s="78" t="s">
        <v>2166</v>
      </c>
      <c r="B64" s="84" t="s">
        <v>252</v>
      </c>
      <c r="C64" s="78">
        <f>VLOOKUP(GroupVertices[[#This Row],[Vertex]],Vertices[],MATCH("ID",Vertices[[#Headers],[Vertex]:[Vertex Content Word Count]],0),FALSE)</f>
        <v>60</v>
      </c>
    </row>
    <row r="65" spans="1:3" ht="15">
      <c r="A65" s="78" t="s">
        <v>2166</v>
      </c>
      <c r="B65" s="84" t="s">
        <v>280</v>
      </c>
      <c r="C65" s="78">
        <f>VLOOKUP(GroupVertices[[#This Row],[Vertex]],Vertices[],MATCH("ID",Vertices[[#Headers],[Vertex]:[Vertex Content Word Count]],0),FALSE)</f>
        <v>57</v>
      </c>
    </row>
    <row r="66" spans="1:3" ht="15">
      <c r="A66" s="78" t="s">
        <v>2166</v>
      </c>
      <c r="B66" s="84" t="s">
        <v>273</v>
      </c>
      <c r="C66" s="78">
        <f>VLOOKUP(GroupVertices[[#This Row],[Vertex]],Vertices[],MATCH("ID",Vertices[[#Headers],[Vertex]:[Vertex Content Word Count]],0),FALSE)</f>
        <v>49</v>
      </c>
    </row>
    <row r="67" spans="1:3" ht="15">
      <c r="A67" s="78" t="s">
        <v>2166</v>
      </c>
      <c r="B67" s="84" t="s">
        <v>279</v>
      </c>
      <c r="C67" s="78">
        <f>VLOOKUP(GroupVertices[[#This Row],[Vertex]],Vertices[],MATCH("ID",Vertices[[#Headers],[Vertex]:[Vertex Content Word Count]],0),FALSE)</f>
        <v>56</v>
      </c>
    </row>
    <row r="68" spans="1:3" ht="15">
      <c r="A68" s="78" t="s">
        <v>2166</v>
      </c>
      <c r="B68" s="84" t="s">
        <v>278</v>
      </c>
      <c r="C68" s="78">
        <f>VLOOKUP(GroupVertices[[#This Row],[Vertex]],Vertices[],MATCH("ID",Vertices[[#Headers],[Vertex]:[Vertex Content Word Count]],0),FALSE)</f>
        <v>55</v>
      </c>
    </row>
    <row r="69" spans="1:3" ht="15">
      <c r="A69" s="78" t="s">
        <v>2166</v>
      </c>
      <c r="B69" s="84" t="s">
        <v>277</v>
      </c>
      <c r="C69" s="78">
        <f>VLOOKUP(GroupVertices[[#This Row],[Vertex]],Vertices[],MATCH("ID",Vertices[[#Headers],[Vertex]:[Vertex Content Word Count]],0),FALSE)</f>
        <v>54</v>
      </c>
    </row>
    <row r="70" spans="1:3" ht="15">
      <c r="A70" s="78" t="s">
        <v>2166</v>
      </c>
      <c r="B70" s="84" t="s">
        <v>276</v>
      </c>
      <c r="C70" s="78">
        <f>VLOOKUP(GroupVertices[[#This Row],[Vertex]],Vertices[],MATCH("ID",Vertices[[#Headers],[Vertex]:[Vertex Content Word Count]],0),FALSE)</f>
        <v>53</v>
      </c>
    </row>
    <row r="71" spans="1:3" ht="15">
      <c r="A71" s="78" t="s">
        <v>2166</v>
      </c>
      <c r="B71" s="84" t="s">
        <v>275</v>
      </c>
      <c r="C71" s="78">
        <f>VLOOKUP(GroupVertices[[#This Row],[Vertex]],Vertices[],MATCH("ID",Vertices[[#Headers],[Vertex]:[Vertex Content Word Count]],0),FALSE)</f>
        <v>52</v>
      </c>
    </row>
    <row r="72" spans="1:3" ht="15">
      <c r="A72" s="78" t="s">
        <v>2166</v>
      </c>
      <c r="B72" s="84" t="s">
        <v>274</v>
      </c>
      <c r="C72" s="78">
        <f>VLOOKUP(GroupVertices[[#This Row],[Vertex]],Vertices[],MATCH("ID",Vertices[[#Headers],[Vertex]:[Vertex Content Word Count]],0),FALSE)</f>
        <v>51</v>
      </c>
    </row>
    <row r="73" spans="1:3" ht="15">
      <c r="A73" s="78" t="s">
        <v>2166</v>
      </c>
      <c r="B73" s="84" t="s">
        <v>249</v>
      </c>
      <c r="C73" s="78">
        <f>VLOOKUP(GroupVertices[[#This Row],[Vertex]],Vertices[],MATCH("ID",Vertices[[#Headers],[Vertex]:[Vertex Content Word Count]],0),FALSE)</f>
        <v>58</v>
      </c>
    </row>
    <row r="74" spans="1:3" ht="15">
      <c r="A74" s="78" t="s">
        <v>2166</v>
      </c>
      <c r="B74" s="84" t="s">
        <v>281</v>
      </c>
      <c r="C74" s="78">
        <f>VLOOKUP(GroupVertices[[#This Row],[Vertex]],Vertices[],MATCH("ID",Vertices[[#Headers],[Vertex]:[Vertex Content Word Count]],0),FALSE)</f>
        <v>59</v>
      </c>
    </row>
    <row r="75" spans="1:3" ht="15">
      <c r="A75" s="78" t="s">
        <v>2166</v>
      </c>
      <c r="B75" s="84" t="s">
        <v>251</v>
      </c>
      <c r="C75" s="78">
        <f>VLOOKUP(GroupVertices[[#This Row],[Vertex]],Vertices[],MATCH("ID",Vertices[[#Headers],[Vertex]:[Vertex Content Word Count]],0),FALSE)</f>
        <v>47</v>
      </c>
    </row>
    <row r="76" spans="1:3" ht="15">
      <c r="A76" s="78" t="s">
        <v>2166</v>
      </c>
      <c r="B76" s="84" t="s">
        <v>250</v>
      </c>
      <c r="C76" s="78">
        <f>VLOOKUP(GroupVertices[[#This Row],[Vertex]],Vertices[],MATCH("ID",Vertices[[#Headers],[Vertex]:[Vertex Content Word Count]],0),FALSE)</f>
        <v>46</v>
      </c>
    </row>
    <row r="77" spans="1:3" ht="15">
      <c r="A77" s="78" t="s">
        <v>2166</v>
      </c>
      <c r="B77" s="84" t="s">
        <v>268</v>
      </c>
      <c r="C77" s="78">
        <f>VLOOKUP(GroupVertices[[#This Row],[Vertex]],Vertices[],MATCH("ID",Vertices[[#Headers],[Vertex]:[Vertex Content Word Count]],0),FALSE)</f>
        <v>13</v>
      </c>
    </row>
    <row r="78" spans="1:3" ht="15">
      <c r="A78" s="78" t="s">
        <v>2166</v>
      </c>
      <c r="B78" s="84" t="s">
        <v>267</v>
      </c>
      <c r="C78" s="78">
        <f>VLOOKUP(GroupVertices[[#This Row],[Vertex]],Vertices[],MATCH("ID",Vertices[[#Headers],[Vertex]:[Vertex Content Word Count]],0),FALSE)</f>
        <v>12</v>
      </c>
    </row>
    <row r="79" spans="1:3" ht="15">
      <c r="A79" s="78" t="s">
        <v>2166</v>
      </c>
      <c r="B79" s="84" t="s">
        <v>266</v>
      </c>
      <c r="C79" s="78">
        <f>VLOOKUP(GroupVertices[[#This Row],[Vertex]],Vertices[],MATCH("ID",Vertices[[#Headers],[Vertex]:[Vertex Content Word Count]],0),FALSE)</f>
        <v>11</v>
      </c>
    </row>
    <row r="80" spans="1:3" ht="15">
      <c r="A80" s="78" t="s">
        <v>2166</v>
      </c>
      <c r="B80" s="84" t="s">
        <v>248</v>
      </c>
      <c r="C80" s="78">
        <f>VLOOKUP(GroupVertices[[#This Row],[Vertex]],Vertices[],MATCH("ID",Vertices[[#Headers],[Vertex]:[Vertex Content Word Count]],0),FALSE)</f>
        <v>50</v>
      </c>
    </row>
    <row r="81" spans="1:3" ht="15">
      <c r="A81" s="78" t="s">
        <v>2166</v>
      </c>
      <c r="B81" s="84" t="s">
        <v>247</v>
      </c>
      <c r="C81" s="78">
        <f>VLOOKUP(GroupVertices[[#This Row],[Vertex]],Vertices[],MATCH("ID",Vertices[[#Headers],[Vertex]:[Vertex Content Word Count]],0),FALSE)</f>
        <v>48</v>
      </c>
    </row>
    <row r="82" spans="1:3" ht="15">
      <c r="A82" s="78" t="s">
        <v>2166</v>
      </c>
      <c r="B82" s="84" t="s">
        <v>246</v>
      </c>
      <c r="C82" s="78">
        <f>VLOOKUP(GroupVertices[[#This Row],[Vertex]],Vertices[],MATCH("ID",Vertices[[#Headers],[Vertex]:[Vertex Content Word Count]],0),FALSE)</f>
        <v>45</v>
      </c>
    </row>
    <row r="83" spans="1:3" ht="15">
      <c r="A83" s="78" t="s">
        <v>2166</v>
      </c>
      <c r="B83" s="84" t="s">
        <v>245</v>
      </c>
      <c r="C83" s="78">
        <f>VLOOKUP(GroupVertices[[#This Row],[Vertex]],Vertices[],MATCH("ID",Vertices[[#Headers],[Vertex]:[Vertex Content Word Count]],0),FALSE)</f>
        <v>44</v>
      </c>
    </row>
    <row r="84" spans="1:3" ht="15">
      <c r="A84" s="78" t="s">
        <v>2166</v>
      </c>
      <c r="B84" s="84" t="s">
        <v>224</v>
      </c>
      <c r="C84" s="78">
        <f>VLOOKUP(GroupVertices[[#This Row],[Vertex]],Vertices[],MATCH("ID",Vertices[[#Headers],[Vertex]:[Vertex Content Word Count]],0),FALSE)</f>
        <v>19</v>
      </c>
    </row>
    <row r="85" spans="1:3" ht="15">
      <c r="A85" s="78" t="s">
        <v>2166</v>
      </c>
      <c r="B85" s="84" t="s">
        <v>223</v>
      </c>
      <c r="C85" s="78">
        <f>VLOOKUP(GroupVertices[[#This Row],[Vertex]],Vertices[],MATCH("ID",Vertices[[#Headers],[Vertex]:[Vertex Content Word Count]],0),FALSE)</f>
        <v>18</v>
      </c>
    </row>
    <row r="86" spans="1:3" ht="15">
      <c r="A86" s="78" t="s">
        <v>2166</v>
      </c>
      <c r="B86" s="84" t="s">
        <v>218</v>
      </c>
      <c r="C86" s="78">
        <f>VLOOKUP(GroupVertices[[#This Row],[Vertex]],Vertices[],MATCH("ID",Vertices[[#Headers],[Vertex]:[Vertex Content Word Count]],0),FALSE)</f>
        <v>10</v>
      </c>
    </row>
    <row r="87" spans="1:3" ht="15">
      <c r="A87" s="78" t="s">
        <v>2167</v>
      </c>
      <c r="B87" s="84" t="s">
        <v>263</v>
      </c>
      <c r="C87" s="78">
        <f>VLOOKUP(GroupVertices[[#This Row],[Vertex]],Vertices[],MATCH("ID",Vertices[[#Headers],[Vertex]:[Vertex Content Word Count]],0),FALSE)</f>
        <v>94</v>
      </c>
    </row>
    <row r="88" spans="1:3" ht="15">
      <c r="A88" s="78" t="s">
        <v>2167</v>
      </c>
      <c r="B88" s="84" t="s">
        <v>244</v>
      </c>
      <c r="C88" s="78">
        <f>VLOOKUP(GroupVertices[[#This Row],[Vertex]],Vertices[],MATCH("ID",Vertices[[#Headers],[Vertex]:[Vertex Content Word Count]],0),FALSE)</f>
        <v>43</v>
      </c>
    </row>
    <row r="89" spans="1:3" ht="15">
      <c r="A89" s="78" t="s">
        <v>2167</v>
      </c>
      <c r="B89" s="84" t="s">
        <v>243</v>
      </c>
      <c r="C89" s="78">
        <f>VLOOKUP(GroupVertices[[#This Row],[Vertex]],Vertices[],MATCH("ID",Vertices[[#Headers],[Vertex]:[Vertex Content Word Count]],0),FALSE)</f>
        <v>40</v>
      </c>
    </row>
    <row r="90" spans="1:3" ht="15">
      <c r="A90" s="78" t="s">
        <v>2167</v>
      </c>
      <c r="B90" s="84" t="s">
        <v>264</v>
      </c>
      <c r="C90" s="78">
        <f>VLOOKUP(GroupVertices[[#This Row],[Vertex]],Vertices[],MATCH("ID",Vertices[[#Headers],[Vertex]:[Vertex Content Word Count]],0),FALSE)</f>
        <v>93</v>
      </c>
    </row>
    <row r="91" spans="1:3" ht="15">
      <c r="A91" s="78" t="s">
        <v>2167</v>
      </c>
      <c r="B91" s="84" t="s">
        <v>241</v>
      </c>
      <c r="C91" s="78">
        <f>VLOOKUP(GroupVertices[[#This Row],[Vertex]],Vertices[],MATCH("ID",Vertices[[#Headers],[Vertex]:[Vertex Content Word Count]],0),FALSE)</f>
        <v>20</v>
      </c>
    </row>
    <row r="92" spans="1:3" ht="15">
      <c r="A92" s="78" t="s">
        <v>2167</v>
      </c>
      <c r="B92" s="84" t="s">
        <v>239</v>
      </c>
      <c r="C92" s="78">
        <f>VLOOKUP(GroupVertices[[#This Row],[Vertex]],Vertices[],MATCH("ID",Vertices[[#Headers],[Vertex]:[Vertex Content Word Count]],0),FALSE)</f>
        <v>37</v>
      </c>
    </row>
    <row r="93" spans="1:3" ht="15">
      <c r="A93" s="78" t="s">
        <v>2167</v>
      </c>
      <c r="B93" s="84" t="s">
        <v>240</v>
      </c>
      <c r="C93" s="78">
        <f>VLOOKUP(GroupVertices[[#This Row],[Vertex]],Vertices[],MATCH("ID",Vertices[[#Headers],[Vertex]:[Vertex Content Word Count]],0),FALSE)</f>
        <v>38</v>
      </c>
    </row>
    <row r="94" spans="1:3" ht="15">
      <c r="A94" s="78" t="s">
        <v>2167</v>
      </c>
      <c r="B94" s="84" t="s">
        <v>262</v>
      </c>
      <c r="C94" s="78">
        <f>VLOOKUP(GroupVertices[[#This Row],[Vertex]],Vertices[],MATCH("ID",Vertices[[#Headers],[Vertex]:[Vertex Content Word Count]],0),FALSE)</f>
        <v>91</v>
      </c>
    </row>
    <row r="95" spans="1:3" ht="15">
      <c r="A95" s="78" t="s">
        <v>2167</v>
      </c>
      <c r="B95" s="84" t="s">
        <v>261</v>
      </c>
      <c r="C95" s="78">
        <f>VLOOKUP(GroupVertices[[#This Row],[Vertex]],Vertices[],MATCH("ID",Vertices[[#Headers],[Vertex]:[Vertex Content Word Count]],0),FALSE)</f>
        <v>90</v>
      </c>
    </row>
    <row r="96" spans="1:3" ht="15">
      <c r="A96" s="78" t="s">
        <v>2167</v>
      </c>
      <c r="B96" s="84" t="s">
        <v>301</v>
      </c>
      <c r="C96" s="78">
        <f>VLOOKUP(GroupVertices[[#This Row],[Vertex]],Vertices[],MATCH("ID",Vertices[[#Headers],[Vertex]:[Vertex Content Word Count]],0),FALSE)</f>
        <v>87</v>
      </c>
    </row>
    <row r="97" spans="1:3" ht="15">
      <c r="A97" s="78" t="s">
        <v>2167</v>
      </c>
      <c r="B97" s="84" t="s">
        <v>238</v>
      </c>
      <c r="C97" s="78">
        <f>VLOOKUP(GroupVertices[[#This Row],[Vertex]],Vertices[],MATCH("ID",Vertices[[#Headers],[Vertex]:[Vertex Content Word Count]],0),FALSE)</f>
        <v>36</v>
      </c>
    </row>
    <row r="98" spans="1:3" ht="15">
      <c r="A98" s="78" t="s">
        <v>2167</v>
      </c>
      <c r="B98" s="84" t="s">
        <v>242</v>
      </c>
      <c r="C98" s="78">
        <f>VLOOKUP(GroupVertices[[#This Row],[Vertex]],Vertices[],MATCH("ID",Vertices[[#Headers],[Vertex]:[Vertex Content Word Count]],0),FALSE)</f>
        <v>39</v>
      </c>
    </row>
    <row r="99" spans="1:3" ht="15">
      <c r="A99" s="78" t="s">
        <v>2167</v>
      </c>
      <c r="B99" s="84" t="s">
        <v>272</v>
      </c>
      <c r="C99" s="78">
        <f>VLOOKUP(GroupVertices[[#This Row],[Vertex]],Vertices[],MATCH("ID",Vertices[[#Headers],[Vertex]:[Vertex Content Word Count]],0),FALSE)</f>
        <v>42</v>
      </c>
    </row>
    <row r="100" spans="1:3" ht="15">
      <c r="A100" s="78" t="s">
        <v>2167</v>
      </c>
      <c r="B100" s="84" t="s">
        <v>271</v>
      </c>
      <c r="C100" s="78">
        <f>VLOOKUP(GroupVertices[[#This Row],[Vertex]],Vertices[],MATCH("ID",Vertices[[#Headers],[Vertex]:[Vertex Content Word Count]],0),FALSE)</f>
        <v>41</v>
      </c>
    </row>
    <row r="101" spans="1:3" ht="15">
      <c r="A101" s="78" t="s">
        <v>2167</v>
      </c>
      <c r="B101" s="84" t="s">
        <v>269</v>
      </c>
      <c r="C101" s="78">
        <f>VLOOKUP(GroupVertices[[#This Row],[Vertex]],Vertices[],MATCH("ID",Vertices[[#Headers],[Vertex]:[Vertex Content Word Count]],0),FALSE)</f>
        <v>24</v>
      </c>
    </row>
    <row r="102" spans="1:3" ht="15">
      <c r="A102" s="78" t="s">
        <v>2167</v>
      </c>
      <c r="B102" s="84" t="s">
        <v>237</v>
      </c>
      <c r="C102" s="78">
        <f>VLOOKUP(GroupVertices[[#This Row],[Vertex]],Vertices[],MATCH("ID",Vertices[[#Headers],[Vertex]:[Vertex Content Word Count]],0),FALSE)</f>
        <v>35</v>
      </c>
    </row>
    <row r="103" spans="1:3" ht="15">
      <c r="A103" s="78" t="s">
        <v>2167</v>
      </c>
      <c r="B103" s="84" t="s">
        <v>236</v>
      </c>
      <c r="C103" s="78">
        <f>VLOOKUP(GroupVertices[[#This Row],[Vertex]],Vertices[],MATCH("ID",Vertices[[#Headers],[Vertex]:[Vertex Content Word Count]],0),FALSE)</f>
        <v>34</v>
      </c>
    </row>
    <row r="104" spans="1:3" ht="15">
      <c r="A104" s="78" t="s">
        <v>2167</v>
      </c>
      <c r="B104" s="84" t="s">
        <v>228</v>
      </c>
      <c r="C104" s="78">
        <f>VLOOKUP(GroupVertices[[#This Row],[Vertex]],Vertices[],MATCH("ID",Vertices[[#Headers],[Vertex]:[Vertex Content Word Count]],0),FALSE)</f>
        <v>25</v>
      </c>
    </row>
    <row r="105" spans="1:3" ht="15">
      <c r="A105" s="78" t="s">
        <v>2167</v>
      </c>
      <c r="B105" s="84" t="s">
        <v>227</v>
      </c>
      <c r="C105" s="78">
        <f>VLOOKUP(GroupVertices[[#This Row],[Vertex]],Vertices[],MATCH("ID",Vertices[[#Headers],[Vertex]:[Vertex Content Word Count]],0),FALSE)</f>
        <v>23</v>
      </c>
    </row>
    <row r="106" spans="1:3" ht="15">
      <c r="A106" s="78" t="s">
        <v>2168</v>
      </c>
      <c r="B106" s="84" t="s">
        <v>258</v>
      </c>
      <c r="C106" s="78">
        <f>VLOOKUP(GroupVertices[[#This Row],[Vertex]],Vertices[],MATCH("ID",Vertices[[#Headers],[Vertex]:[Vertex Content Word Count]],0),FALSE)</f>
        <v>70</v>
      </c>
    </row>
    <row r="107" spans="1:3" ht="15">
      <c r="A107" s="78" t="s">
        <v>2168</v>
      </c>
      <c r="B107" s="84" t="s">
        <v>285</v>
      </c>
      <c r="C107" s="78">
        <f>VLOOKUP(GroupVertices[[#This Row],[Vertex]],Vertices[],MATCH("ID",Vertices[[#Headers],[Vertex]:[Vertex Content Word Count]],0),FALSE)</f>
        <v>66</v>
      </c>
    </row>
    <row r="108" spans="1:3" ht="15">
      <c r="A108" s="78" t="s">
        <v>2168</v>
      </c>
      <c r="B108" s="84" t="s">
        <v>284</v>
      </c>
      <c r="C108" s="78">
        <f>VLOOKUP(GroupVertices[[#This Row],[Vertex]],Vertices[],MATCH("ID",Vertices[[#Headers],[Vertex]:[Vertex Content Word Count]],0),FALSE)</f>
        <v>65</v>
      </c>
    </row>
    <row r="109" spans="1:3" ht="15">
      <c r="A109" s="78" t="s">
        <v>2168</v>
      </c>
      <c r="B109" s="84" t="s">
        <v>283</v>
      </c>
      <c r="C109" s="78">
        <f>VLOOKUP(GroupVertices[[#This Row],[Vertex]],Vertices[],MATCH("ID",Vertices[[#Headers],[Vertex]:[Vertex Content Word Count]],0),FALSE)</f>
        <v>64</v>
      </c>
    </row>
    <row r="110" spans="1:3" ht="15">
      <c r="A110" s="78" t="s">
        <v>2168</v>
      </c>
      <c r="B110" s="84" t="s">
        <v>257</v>
      </c>
      <c r="C110" s="78">
        <f>VLOOKUP(GroupVertices[[#This Row],[Vertex]],Vertices[],MATCH("ID",Vertices[[#Headers],[Vertex]:[Vertex Content Word Count]],0),FALSE)</f>
        <v>69</v>
      </c>
    </row>
    <row r="111" spans="1:3" ht="15">
      <c r="A111" s="78" t="s">
        <v>2168</v>
      </c>
      <c r="B111" s="84" t="s">
        <v>282</v>
      </c>
      <c r="C111" s="78">
        <f>VLOOKUP(GroupVertices[[#This Row],[Vertex]],Vertices[],MATCH("ID",Vertices[[#Headers],[Vertex]:[Vertex Content Word Count]],0),FALSE)</f>
        <v>61</v>
      </c>
    </row>
    <row r="112" spans="1:3" ht="15">
      <c r="A112" s="78" t="s">
        <v>2168</v>
      </c>
      <c r="B112" s="84" t="s">
        <v>256</v>
      </c>
      <c r="C112" s="78">
        <f>VLOOKUP(GroupVertices[[#This Row],[Vertex]],Vertices[],MATCH("ID",Vertices[[#Headers],[Vertex]:[Vertex Content Word Count]],0),FALSE)</f>
        <v>68</v>
      </c>
    </row>
    <row r="113" spans="1:3" ht="15">
      <c r="A113" s="78" t="s">
        <v>2168</v>
      </c>
      <c r="B113" s="84" t="s">
        <v>255</v>
      </c>
      <c r="C113" s="78">
        <f>VLOOKUP(GroupVertices[[#This Row],[Vertex]],Vertices[],MATCH("ID",Vertices[[#Headers],[Vertex]:[Vertex Content Word Count]],0),FALSE)</f>
        <v>67</v>
      </c>
    </row>
    <row r="114" spans="1:3" ht="15">
      <c r="A114" s="78" t="s">
        <v>2168</v>
      </c>
      <c r="B114" s="84" t="s">
        <v>254</v>
      </c>
      <c r="C114" s="78">
        <f>VLOOKUP(GroupVertices[[#This Row],[Vertex]],Vertices[],MATCH("ID",Vertices[[#Headers],[Vertex]:[Vertex Content Word Count]],0),FALSE)</f>
        <v>63</v>
      </c>
    </row>
    <row r="115" spans="1:3" ht="15">
      <c r="A115" s="78" t="s">
        <v>2168</v>
      </c>
      <c r="B115" s="84" t="s">
        <v>253</v>
      </c>
      <c r="C115" s="78">
        <f>VLOOKUP(GroupVertices[[#This Row],[Vertex]],Vertices[],MATCH("ID",Vertices[[#Headers],[Vertex]:[Vertex Content Word Count]],0),FALSE)</f>
        <v>62</v>
      </c>
    </row>
    <row r="116" spans="1:3" ht="15">
      <c r="A116" s="78" t="s">
        <v>2169</v>
      </c>
      <c r="B116" s="84" t="s">
        <v>233</v>
      </c>
      <c r="C116" s="78">
        <f>VLOOKUP(GroupVertices[[#This Row],[Vertex]],Vertices[],MATCH("ID",Vertices[[#Headers],[Vertex]:[Vertex Content Word Count]],0),FALSE)</f>
        <v>31</v>
      </c>
    </row>
    <row r="117" spans="1:3" ht="15">
      <c r="A117" s="78" t="s">
        <v>2169</v>
      </c>
      <c r="B117" s="84" t="s">
        <v>270</v>
      </c>
      <c r="C117" s="78">
        <f>VLOOKUP(GroupVertices[[#This Row],[Vertex]],Vertices[],MATCH("ID",Vertices[[#Headers],[Vertex]:[Vertex Content Word Count]],0),FALSE)</f>
        <v>30</v>
      </c>
    </row>
    <row r="118" spans="1:3" ht="15">
      <c r="A118" s="78" t="s">
        <v>2169</v>
      </c>
      <c r="B118" s="84" t="s">
        <v>232</v>
      </c>
      <c r="C118" s="78">
        <f>VLOOKUP(GroupVertices[[#This Row],[Vertex]],Vertices[],MATCH("ID",Vertices[[#Headers],[Vertex]:[Vertex Content Word Count]],0),FALSE)</f>
        <v>29</v>
      </c>
    </row>
    <row r="119" spans="1:3" ht="15">
      <c r="A119" s="78" t="s">
        <v>2170</v>
      </c>
      <c r="B119" s="84" t="s">
        <v>221</v>
      </c>
      <c r="C119" s="78">
        <f>VLOOKUP(GroupVertices[[#This Row],[Vertex]],Vertices[],MATCH("ID",Vertices[[#Headers],[Vertex]:[Vertex Content Word Count]],0),FALSE)</f>
        <v>16</v>
      </c>
    </row>
    <row r="120" spans="1:3" ht="15">
      <c r="A120" s="78" t="s">
        <v>2170</v>
      </c>
      <c r="B120" s="84" t="s">
        <v>220</v>
      </c>
      <c r="C120"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2183</v>
      </c>
      <c r="B2" s="34" t="s">
        <v>2126</v>
      </c>
      <c r="D2" s="31">
        <f>MIN(Vertices[Degree])</f>
        <v>0</v>
      </c>
      <c r="E2" s="3">
        <f>COUNTIF(Vertices[Degree],"&gt;= "&amp;D2)-COUNTIF(Vertices[Degree],"&gt;="&amp;D3)</f>
        <v>0</v>
      </c>
      <c r="F2" s="37">
        <f>MIN(Vertices[In-Degree])</f>
        <v>0</v>
      </c>
      <c r="G2" s="38">
        <f>COUNTIF(Vertices[In-Degree],"&gt;= "&amp;F2)-COUNTIF(Vertices[In-Degree],"&gt;="&amp;F3)</f>
        <v>31</v>
      </c>
      <c r="H2" s="37">
        <f>MIN(Vertices[Out-Degree])</f>
        <v>0</v>
      </c>
      <c r="I2" s="38">
        <f>COUNTIF(Vertices[Out-Degree],"&gt;= "&amp;H2)-COUNTIF(Vertices[Out-Degree],"&gt;="&amp;H3)</f>
        <v>86</v>
      </c>
      <c r="J2" s="37">
        <f>MIN(Vertices[Betweenness Centrality])</f>
        <v>0</v>
      </c>
      <c r="K2" s="38">
        <f>COUNTIF(Vertices[Betweenness Centrality],"&gt;= "&amp;J2)-COUNTIF(Vertices[Betweenness Centrality],"&gt;="&amp;J3)</f>
        <v>117</v>
      </c>
      <c r="L2" s="37">
        <f>MIN(Vertices[Closeness Centrality])</f>
        <v>0.002849</v>
      </c>
      <c r="M2" s="38">
        <f>COUNTIF(Vertices[Closeness Centrality],"&gt;= "&amp;L2)-COUNTIF(Vertices[Closeness Centrality],"&gt;="&amp;L3)</f>
        <v>117</v>
      </c>
      <c r="N2" s="37">
        <f>MIN(Vertices[Eigenvector Centrality])</f>
        <v>0</v>
      </c>
      <c r="O2" s="38">
        <f>COUNTIF(Vertices[Eigenvector Centrality],"&gt;= "&amp;N2)-COUNTIF(Vertices[Eigenvector Centrality],"&gt;="&amp;N3)</f>
        <v>4</v>
      </c>
      <c r="P2" s="37">
        <f>MIN(Vertices[PageRank])</f>
        <v>0.382722</v>
      </c>
      <c r="Q2" s="38">
        <f>COUNTIF(Vertices[PageRank],"&gt;= "&amp;P2)-COUNTIF(Vertices[PageRank],"&gt;="&amp;P3)</f>
        <v>80</v>
      </c>
      <c r="R2" s="37">
        <f>MIN(Vertices[Clustering Coefficient])</f>
        <v>0</v>
      </c>
      <c r="S2" s="43">
        <f>COUNTIF(Vertices[Clustering Coefficient],"&gt;= "&amp;R2)-COUNTIF(Vertices[Clustering Coefficient],"&gt;="&amp;R3)</f>
        <v>74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0.9272727272727272</v>
      </c>
      <c r="G3" s="40">
        <f>COUNTIF(Vertices[In-Degree],"&gt;= "&amp;F3)-COUNTIF(Vertices[In-Degree],"&gt;="&amp;F4)</f>
        <v>55</v>
      </c>
      <c r="H3" s="39">
        <f aca="true" t="shared" si="3" ref="H3:H26">H2+($H$57-$H$2)/BinDivisor</f>
        <v>1.3818181818181818</v>
      </c>
      <c r="I3" s="40">
        <f>COUNTIF(Vertices[Out-Degree],"&gt;= "&amp;H3)-COUNTIF(Vertices[Out-Degree],"&gt;="&amp;H4)</f>
        <v>9</v>
      </c>
      <c r="J3" s="39">
        <f aca="true" t="shared" si="4" ref="J3:J26">J2+($J$57-$J$2)/BinDivisor</f>
        <v>230.4518688</v>
      </c>
      <c r="K3" s="40">
        <f>COUNTIF(Vertices[Betweenness Centrality],"&gt;= "&amp;J3)-COUNTIF(Vertices[Betweenness Centrality],"&gt;="&amp;J4)</f>
        <v>1</v>
      </c>
      <c r="L3" s="39">
        <f aca="true" t="shared" si="5" ref="L3:L26">L2+($L$57-$L$2)/BinDivisor</f>
        <v>0.020979018181818184</v>
      </c>
      <c r="M3" s="40">
        <f>COUNTIF(Vertices[Closeness Centrality],"&gt;= "&amp;L3)-COUNTIF(Vertices[Closeness Centrality],"&gt;="&amp;L4)</f>
        <v>0</v>
      </c>
      <c r="N3" s="39">
        <f aca="true" t="shared" si="6" ref="N3:N26">N2+($N$57-$N$2)/BinDivisor</f>
        <v>0.0014006727272727272</v>
      </c>
      <c r="O3" s="40">
        <f>COUNTIF(Vertices[Eigenvector Centrality],"&gt;= "&amp;N3)-COUNTIF(Vertices[Eigenvector Centrality],"&gt;="&amp;N4)</f>
        <v>2</v>
      </c>
      <c r="P3" s="39">
        <f aca="true" t="shared" si="7" ref="P3:P26">P2+($P$57-$P$2)/BinDivisor</f>
        <v>0.9133884</v>
      </c>
      <c r="Q3" s="40">
        <f>COUNTIF(Vertices[PageRank],"&gt;= "&amp;P3)-COUNTIF(Vertices[PageRank],"&gt;="&amp;P4)</f>
        <v>26</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119</v>
      </c>
      <c r="D4" s="32">
        <f t="shared" si="1"/>
        <v>0</v>
      </c>
      <c r="E4" s="3">
        <f>COUNTIF(Vertices[Degree],"&gt;= "&amp;D4)-COUNTIF(Vertices[Degree],"&gt;="&amp;D5)</f>
        <v>0</v>
      </c>
      <c r="F4" s="37">
        <f t="shared" si="2"/>
        <v>1.8545454545454545</v>
      </c>
      <c r="G4" s="38">
        <f>COUNTIF(Vertices[In-Degree],"&gt;= "&amp;F4)-COUNTIF(Vertices[In-Degree],"&gt;="&amp;F5)</f>
        <v>4</v>
      </c>
      <c r="H4" s="37">
        <f t="shared" si="3"/>
        <v>2.7636363636363637</v>
      </c>
      <c r="I4" s="38">
        <f>COUNTIF(Vertices[Out-Degree],"&gt;= "&amp;H4)-COUNTIF(Vertices[Out-Degree],"&gt;="&amp;H5)</f>
        <v>10</v>
      </c>
      <c r="J4" s="37">
        <f t="shared" si="4"/>
        <v>460.9037376</v>
      </c>
      <c r="K4" s="38">
        <f>COUNTIF(Vertices[Betweenness Centrality],"&gt;= "&amp;J4)-COUNTIF(Vertices[Betweenness Centrality],"&gt;="&amp;J5)</f>
        <v>0</v>
      </c>
      <c r="L4" s="37">
        <f t="shared" si="5"/>
        <v>0.03910903636363637</v>
      </c>
      <c r="M4" s="38">
        <f>COUNTIF(Vertices[Closeness Centrality],"&gt;= "&amp;L4)-COUNTIF(Vertices[Closeness Centrality],"&gt;="&amp;L5)</f>
        <v>0</v>
      </c>
      <c r="N4" s="37">
        <f t="shared" si="6"/>
        <v>0.0028013454545454545</v>
      </c>
      <c r="O4" s="38">
        <f>COUNTIF(Vertices[Eigenvector Centrality],"&gt;= "&amp;N4)-COUNTIF(Vertices[Eigenvector Centrality],"&gt;="&amp;N5)</f>
        <v>2</v>
      </c>
      <c r="P4" s="37">
        <f t="shared" si="7"/>
        <v>1.4440548</v>
      </c>
      <c r="Q4" s="38">
        <f>COUNTIF(Vertices[PageRank],"&gt;= "&amp;P4)-COUNTIF(Vertices[PageRank],"&gt;="&amp;P5)</f>
        <v>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2.7818181818181817</v>
      </c>
      <c r="G5" s="40">
        <f>COUNTIF(Vertices[In-Degree],"&gt;= "&amp;F5)-COUNTIF(Vertices[In-Degree],"&gt;="&amp;F6)</f>
        <v>5</v>
      </c>
      <c r="H5" s="39">
        <f t="shared" si="3"/>
        <v>4.1454545454545455</v>
      </c>
      <c r="I5" s="40">
        <f>COUNTIF(Vertices[Out-Degree],"&gt;= "&amp;H5)-COUNTIF(Vertices[Out-Degree],"&gt;="&amp;H6)</f>
        <v>3</v>
      </c>
      <c r="J5" s="39">
        <f t="shared" si="4"/>
        <v>691.3556063999999</v>
      </c>
      <c r="K5" s="40">
        <f>COUNTIF(Vertices[Betweenness Centrality],"&gt;= "&amp;J5)-COUNTIF(Vertices[Betweenness Centrality],"&gt;="&amp;J6)</f>
        <v>0</v>
      </c>
      <c r="L5" s="39">
        <f t="shared" si="5"/>
        <v>0.057239054545454554</v>
      </c>
      <c r="M5" s="40">
        <f>COUNTIF(Vertices[Closeness Centrality],"&gt;= "&amp;L5)-COUNTIF(Vertices[Closeness Centrality],"&gt;="&amp;L6)</f>
        <v>0</v>
      </c>
      <c r="N5" s="39">
        <f t="shared" si="6"/>
        <v>0.004202018181818182</v>
      </c>
      <c r="O5" s="40">
        <f>COUNTIF(Vertices[Eigenvector Centrality],"&gt;= "&amp;N5)-COUNTIF(Vertices[Eigenvector Centrality],"&gt;="&amp;N6)</f>
        <v>0</v>
      </c>
      <c r="P5" s="39">
        <f t="shared" si="7"/>
        <v>1.9747211999999998</v>
      </c>
      <c r="Q5" s="40">
        <f>COUNTIF(Vertices[PageRank],"&gt;= "&amp;P5)-COUNTIF(Vertices[PageRank],"&gt;="&amp;P6)</f>
        <v>4</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176</v>
      </c>
      <c r="D6" s="32">
        <f t="shared" si="1"/>
        <v>0</v>
      </c>
      <c r="E6" s="3">
        <f>COUNTIF(Vertices[Degree],"&gt;= "&amp;D6)-COUNTIF(Vertices[Degree],"&gt;="&amp;D7)</f>
        <v>0</v>
      </c>
      <c r="F6" s="37">
        <f t="shared" si="2"/>
        <v>3.709090909090909</v>
      </c>
      <c r="G6" s="38">
        <f>COUNTIF(Vertices[In-Degree],"&gt;= "&amp;F6)-COUNTIF(Vertices[In-Degree],"&gt;="&amp;F7)</f>
        <v>9</v>
      </c>
      <c r="H6" s="37">
        <f t="shared" si="3"/>
        <v>5.527272727272727</v>
      </c>
      <c r="I6" s="38">
        <f>COUNTIF(Vertices[Out-Degree],"&gt;= "&amp;H6)-COUNTIF(Vertices[Out-Degree],"&gt;="&amp;H7)</f>
        <v>1</v>
      </c>
      <c r="J6" s="37">
        <f t="shared" si="4"/>
        <v>921.8074752</v>
      </c>
      <c r="K6" s="38">
        <f>COUNTIF(Vertices[Betweenness Centrality],"&gt;= "&amp;J6)-COUNTIF(Vertices[Betweenness Centrality],"&gt;="&amp;J7)</f>
        <v>0</v>
      </c>
      <c r="L6" s="37">
        <f t="shared" si="5"/>
        <v>0.07536907272727274</v>
      </c>
      <c r="M6" s="38">
        <f>COUNTIF(Vertices[Closeness Centrality],"&gt;= "&amp;L6)-COUNTIF(Vertices[Closeness Centrality],"&gt;="&amp;L7)</f>
        <v>0</v>
      </c>
      <c r="N6" s="37">
        <f t="shared" si="6"/>
        <v>0.005602690909090909</v>
      </c>
      <c r="O6" s="38">
        <f>COUNTIF(Vertices[Eigenvector Centrality],"&gt;= "&amp;N6)-COUNTIF(Vertices[Eigenvector Centrality],"&gt;="&amp;N7)</f>
        <v>69</v>
      </c>
      <c r="P6" s="37">
        <f t="shared" si="7"/>
        <v>2.5053875999999997</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344</v>
      </c>
      <c r="D7" s="32">
        <f t="shared" si="1"/>
        <v>0</v>
      </c>
      <c r="E7" s="3">
        <f>COUNTIF(Vertices[Degree],"&gt;= "&amp;D7)-COUNTIF(Vertices[Degree],"&gt;="&amp;D8)</f>
        <v>0</v>
      </c>
      <c r="F7" s="39">
        <f t="shared" si="2"/>
        <v>4.636363636363637</v>
      </c>
      <c r="G7" s="40">
        <f>COUNTIF(Vertices[In-Degree],"&gt;= "&amp;F7)-COUNTIF(Vertices[In-Degree],"&gt;="&amp;F8)</f>
        <v>4</v>
      </c>
      <c r="H7" s="39">
        <f t="shared" si="3"/>
        <v>6.909090909090909</v>
      </c>
      <c r="I7" s="40">
        <f>COUNTIF(Vertices[Out-Degree],"&gt;= "&amp;H7)-COUNTIF(Vertices[Out-Degree],"&gt;="&amp;H8)</f>
        <v>2</v>
      </c>
      <c r="J7" s="39">
        <f t="shared" si="4"/>
        <v>1152.259344</v>
      </c>
      <c r="K7" s="40">
        <f>COUNTIF(Vertices[Betweenness Centrality],"&gt;= "&amp;J7)-COUNTIF(Vertices[Betweenness Centrality],"&gt;="&amp;J8)</f>
        <v>0</v>
      </c>
      <c r="L7" s="39">
        <f t="shared" si="5"/>
        <v>0.09349909090909092</v>
      </c>
      <c r="M7" s="40">
        <f>COUNTIF(Vertices[Closeness Centrality],"&gt;= "&amp;L7)-COUNTIF(Vertices[Closeness Centrality],"&gt;="&amp;L8)</f>
        <v>0</v>
      </c>
      <c r="N7" s="39">
        <f t="shared" si="6"/>
        <v>0.007003363636363636</v>
      </c>
      <c r="O7" s="40">
        <f>COUNTIF(Vertices[Eigenvector Centrality],"&gt;= "&amp;N7)-COUNTIF(Vertices[Eigenvector Centrality],"&gt;="&amp;N8)</f>
        <v>11</v>
      </c>
      <c r="P7" s="39">
        <f t="shared" si="7"/>
        <v>3.0360539999999996</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520</v>
      </c>
      <c r="D8" s="32">
        <f t="shared" si="1"/>
        <v>0</v>
      </c>
      <c r="E8" s="3">
        <f>COUNTIF(Vertices[Degree],"&gt;= "&amp;D8)-COUNTIF(Vertices[Degree],"&gt;="&amp;D9)</f>
        <v>0</v>
      </c>
      <c r="F8" s="37">
        <f t="shared" si="2"/>
        <v>5.563636363636364</v>
      </c>
      <c r="G8" s="38">
        <f>COUNTIF(Vertices[In-Degree],"&gt;= "&amp;F8)-COUNTIF(Vertices[In-Degree],"&gt;="&amp;F9)</f>
        <v>4</v>
      </c>
      <c r="H8" s="37">
        <f t="shared" si="3"/>
        <v>8.290909090909091</v>
      </c>
      <c r="I8" s="38">
        <f>COUNTIF(Vertices[Out-Degree],"&gt;= "&amp;H8)-COUNTIF(Vertices[Out-Degree],"&gt;="&amp;H9)</f>
        <v>2</v>
      </c>
      <c r="J8" s="37">
        <f t="shared" si="4"/>
        <v>1382.7112128</v>
      </c>
      <c r="K8" s="38">
        <f>COUNTIF(Vertices[Betweenness Centrality],"&gt;= "&amp;J8)-COUNTIF(Vertices[Betweenness Centrality],"&gt;="&amp;J9)</f>
        <v>0</v>
      </c>
      <c r="L8" s="37">
        <f t="shared" si="5"/>
        <v>0.1116291090909091</v>
      </c>
      <c r="M8" s="38">
        <f>COUNTIF(Vertices[Closeness Centrality],"&gt;= "&amp;L8)-COUNTIF(Vertices[Closeness Centrality],"&gt;="&amp;L9)</f>
        <v>0</v>
      </c>
      <c r="N8" s="37">
        <f t="shared" si="6"/>
        <v>0.008404036363636362</v>
      </c>
      <c r="O8" s="38">
        <f>COUNTIF(Vertices[Eigenvector Centrality],"&gt;= "&amp;N8)-COUNTIF(Vertices[Eigenvector Centrality],"&gt;="&amp;N9)</f>
        <v>12</v>
      </c>
      <c r="P8" s="37">
        <f t="shared" si="7"/>
        <v>3.5667203999999995</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6.490909090909092</v>
      </c>
      <c r="G9" s="40">
        <f>COUNTIF(Vertices[In-Degree],"&gt;= "&amp;F9)-COUNTIF(Vertices[In-Degree],"&gt;="&amp;F10)</f>
        <v>3</v>
      </c>
      <c r="H9" s="39">
        <f t="shared" si="3"/>
        <v>9.672727272727272</v>
      </c>
      <c r="I9" s="40">
        <f>COUNTIF(Vertices[Out-Degree],"&gt;= "&amp;H9)-COUNTIF(Vertices[Out-Degree],"&gt;="&amp;H10)</f>
        <v>3</v>
      </c>
      <c r="J9" s="39">
        <f t="shared" si="4"/>
        <v>1613.1630816000002</v>
      </c>
      <c r="K9" s="40">
        <f>COUNTIF(Vertices[Betweenness Centrality],"&gt;= "&amp;J9)-COUNTIF(Vertices[Betweenness Centrality],"&gt;="&amp;J10)</f>
        <v>0</v>
      </c>
      <c r="L9" s="39">
        <f t="shared" si="5"/>
        <v>0.1297591272727273</v>
      </c>
      <c r="M9" s="40">
        <f>COUNTIF(Vertices[Closeness Centrality],"&gt;= "&amp;L9)-COUNTIF(Vertices[Closeness Centrality],"&gt;="&amp;L10)</f>
        <v>0</v>
      </c>
      <c r="N9" s="39">
        <f t="shared" si="6"/>
        <v>0.00980470909090909</v>
      </c>
      <c r="O9" s="40">
        <f>COUNTIF(Vertices[Eigenvector Centrality],"&gt;= "&amp;N9)-COUNTIF(Vertices[Eigenvector Centrality],"&gt;="&amp;N10)</f>
        <v>3</v>
      </c>
      <c r="P9" s="39">
        <f t="shared" si="7"/>
        <v>4.0973868</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81</v>
      </c>
      <c r="D10" s="32">
        <f t="shared" si="1"/>
        <v>0</v>
      </c>
      <c r="E10" s="3">
        <f>COUNTIF(Vertices[Degree],"&gt;= "&amp;D10)-COUNTIF(Vertices[Degree],"&gt;="&amp;D11)</f>
        <v>0</v>
      </c>
      <c r="F10" s="37">
        <f t="shared" si="2"/>
        <v>7.41818181818182</v>
      </c>
      <c r="G10" s="38">
        <f>COUNTIF(Vertices[In-Degree],"&gt;= "&amp;F10)-COUNTIF(Vertices[In-Degree],"&gt;="&amp;F11)</f>
        <v>1</v>
      </c>
      <c r="H10" s="37">
        <f t="shared" si="3"/>
        <v>11.054545454545455</v>
      </c>
      <c r="I10" s="38">
        <f>COUNTIF(Vertices[Out-Degree],"&gt;= "&amp;H10)-COUNTIF(Vertices[Out-Degree],"&gt;="&amp;H11)</f>
        <v>1</v>
      </c>
      <c r="J10" s="37">
        <f t="shared" si="4"/>
        <v>1843.6149504000002</v>
      </c>
      <c r="K10" s="38">
        <f>COUNTIF(Vertices[Betweenness Centrality],"&gt;= "&amp;J10)-COUNTIF(Vertices[Betweenness Centrality],"&gt;="&amp;J11)</f>
        <v>0</v>
      </c>
      <c r="L10" s="37">
        <f t="shared" si="5"/>
        <v>0.14788914545454546</v>
      </c>
      <c r="M10" s="38">
        <f>COUNTIF(Vertices[Closeness Centrality],"&gt;= "&amp;L10)-COUNTIF(Vertices[Closeness Centrality],"&gt;="&amp;L11)</f>
        <v>0</v>
      </c>
      <c r="N10" s="37">
        <f t="shared" si="6"/>
        <v>0.011205381818181816</v>
      </c>
      <c r="O10" s="38">
        <f>COUNTIF(Vertices[Eigenvector Centrality],"&gt;= "&amp;N10)-COUNTIF(Vertices[Eigenvector Centrality],"&gt;="&amp;N11)</f>
        <v>2</v>
      </c>
      <c r="P10" s="37">
        <f t="shared" si="7"/>
        <v>4.6280532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8.345454545454547</v>
      </c>
      <c r="G11" s="40">
        <f>COUNTIF(Vertices[In-Degree],"&gt;= "&amp;F11)-COUNTIF(Vertices[In-Degree],"&gt;="&amp;F12)</f>
        <v>1</v>
      </c>
      <c r="H11" s="39">
        <f t="shared" si="3"/>
        <v>12.436363636363637</v>
      </c>
      <c r="I11" s="40">
        <f>COUNTIF(Vertices[Out-Degree],"&gt;= "&amp;H11)-COUNTIF(Vertices[Out-Degree],"&gt;="&amp;H12)</f>
        <v>0</v>
      </c>
      <c r="J11" s="39">
        <f t="shared" si="4"/>
        <v>2074.0668192000003</v>
      </c>
      <c r="K11" s="40">
        <f>COUNTIF(Vertices[Betweenness Centrality],"&gt;= "&amp;J11)-COUNTIF(Vertices[Betweenness Centrality],"&gt;="&amp;J12)</f>
        <v>0</v>
      </c>
      <c r="L11" s="39">
        <f t="shared" si="5"/>
        <v>0.16601916363636365</v>
      </c>
      <c r="M11" s="40">
        <f>COUNTIF(Vertices[Closeness Centrality],"&gt;= "&amp;L11)-COUNTIF(Vertices[Closeness Centrality],"&gt;="&amp;L12)</f>
        <v>0</v>
      </c>
      <c r="N11" s="39">
        <f t="shared" si="6"/>
        <v>0.012606054545454543</v>
      </c>
      <c r="O11" s="40">
        <f>COUNTIF(Vertices[Eigenvector Centrality],"&gt;= "&amp;N11)-COUNTIF(Vertices[Eigenvector Centrality],"&gt;="&amp;N12)</f>
        <v>2</v>
      </c>
      <c r="P11" s="39">
        <f t="shared" si="7"/>
        <v>5.1587196</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170</v>
      </c>
      <c r="B12" s="34">
        <v>0.12173913043478261</v>
      </c>
      <c r="D12" s="32">
        <f t="shared" si="1"/>
        <v>0</v>
      </c>
      <c r="E12" s="3">
        <f>COUNTIF(Vertices[Degree],"&gt;= "&amp;D12)-COUNTIF(Vertices[Degree],"&gt;="&amp;D13)</f>
        <v>0</v>
      </c>
      <c r="F12" s="37">
        <f t="shared" si="2"/>
        <v>9.272727272727275</v>
      </c>
      <c r="G12" s="38">
        <f>COUNTIF(Vertices[In-Degree],"&gt;= "&amp;F12)-COUNTIF(Vertices[In-Degree],"&gt;="&amp;F13)</f>
        <v>0</v>
      </c>
      <c r="H12" s="37">
        <f t="shared" si="3"/>
        <v>13.81818181818182</v>
      </c>
      <c r="I12" s="38">
        <f>COUNTIF(Vertices[Out-Degree],"&gt;= "&amp;H12)-COUNTIF(Vertices[Out-Degree],"&gt;="&amp;H13)</f>
        <v>1</v>
      </c>
      <c r="J12" s="37">
        <f t="shared" si="4"/>
        <v>2304.518688</v>
      </c>
      <c r="K12" s="38">
        <f>COUNTIF(Vertices[Betweenness Centrality],"&gt;= "&amp;J12)-COUNTIF(Vertices[Betweenness Centrality],"&gt;="&amp;J13)</f>
        <v>0</v>
      </c>
      <c r="L12" s="37">
        <f t="shared" si="5"/>
        <v>0.18414918181818185</v>
      </c>
      <c r="M12" s="38">
        <f>COUNTIF(Vertices[Closeness Centrality],"&gt;= "&amp;L12)-COUNTIF(Vertices[Closeness Centrality],"&gt;="&amp;L13)</f>
        <v>0</v>
      </c>
      <c r="N12" s="37">
        <f t="shared" si="6"/>
        <v>0.01400672727272727</v>
      </c>
      <c r="O12" s="38">
        <f>COUNTIF(Vertices[Eigenvector Centrality],"&gt;= "&amp;N12)-COUNTIF(Vertices[Eigenvector Centrality],"&gt;="&amp;N13)</f>
        <v>3</v>
      </c>
      <c r="P12" s="37">
        <f t="shared" si="7"/>
        <v>5.689386000000001</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0.21705426356589147</v>
      </c>
      <c r="D13" s="32">
        <f t="shared" si="1"/>
        <v>0</v>
      </c>
      <c r="E13" s="3">
        <f>COUNTIF(Vertices[Degree],"&gt;= "&amp;D13)-COUNTIF(Vertices[Degree],"&gt;="&amp;D14)</f>
        <v>0</v>
      </c>
      <c r="F13" s="39">
        <f t="shared" si="2"/>
        <v>10.200000000000003</v>
      </c>
      <c r="G13" s="40">
        <f>COUNTIF(Vertices[In-Degree],"&gt;= "&amp;F13)-COUNTIF(Vertices[In-Degree],"&gt;="&amp;F14)</f>
        <v>0</v>
      </c>
      <c r="H13" s="39">
        <f t="shared" si="3"/>
        <v>15.200000000000003</v>
      </c>
      <c r="I13" s="40">
        <f>COUNTIF(Vertices[Out-Degree],"&gt;= "&amp;H13)-COUNTIF(Vertices[Out-Degree],"&gt;="&amp;H14)</f>
        <v>0</v>
      </c>
      <c r="J13" s="39">
        <f t="shared" si="4"/>
        <v>2534.9705568</v>
      </c>
      <c r="K13" s="40">
        <f>COUNTIF(Vertices[Betweenness Centrality],"&gt;= "&amp;J13)-COUNTIF(Vertices[Betweenness Centrality],"&gt;="&amp;J14)</f>
        <v>0</v>
      </c>
      <c r="L13" s="39">
        <f t="shared" si="5"/>
        <v>0.20227920000000005</v>
      </c>
      <c r="M13" s="40">
        <f>COUNTIF(Vertices[Closeness Centrality],"&gt;= "&amp;L13)-COUNTIF(Vertices[Closeness Centrality],"&gt;="&amp;L14)</f>
        <v>0</v>
      </c>
      <c r="N13" s="39">
        <f t="shared" si="6"/>
        <v>0.015407399999999996</v>
      </c>
      <c r="O13" s="40">
        <f>COUNTIF(Vertices[Eigenvector Centrality],"&gt;= "&amp;N13)-COUNTIF(Vertices[Eigenvector Centrality],"&gt;="&amp;N14)</f>
        <v>1</v>
      </c>
      <c r="P13" s="39">
        <f t="shared" si="7"/>
        <v>6.220052400000001</v>
      </c>
      <c r="Q13" s="40">
        <f>COUNTIF(Vertices[PageRank],"&gt;= "&amp;P13)-COUNTIF(Vertices[PageRank],"&gt;="&amp;P14)</f>
        <v>0</v>
      </c>
      <c r="R13" s="39">
        <f t="shared" si="8"/>
        <v>0.20000000000000004</v>
      </c>
      <c r="S13" s="44">
        <f>COUNTIF(Vertices[Clustering Coefficient],"&gt;= "&amp;R13)-COUNTIF(Vertices[Clustering Coefficient],"&gt;="&amp;R14)</f>
        <v>5</v>
      </c>
      <c r="T13" s="39" t="e">
        <f ca="1" t="shared" si="9"/>
        <v>#REF!</v>
      </c>
      <c r="U13" s="40" t="e">
        <f ca="1" t="shared" si="0"/>
        <v>#REF!</v>
      </c>
    </row>
    <row r="14" spans="1:21" ht="15">
      <c r="A14" s="119"/>
      <c r="B14" s="119"/>
      <c r="D14" s="32">
        <f t="shared" si="1"/>
        <v>0</v>
      </c>
      <c r="E14" s="3">
        <f>COUNTIF(Vertices[Degree],"&gt;= "&amp;D14)-COUNTIF(Vertices[Degree],"&gt;="&amp;D15)</f>
        <v>0</v>
      </c>
      <c r="F14" s="37">
        <f t="shared" si="2"/>
        <v>11.12727272727273</v>
      </c>
      <c r="G14" s="38">
        <f>COUNTIF(Vertices[In-Degree],"&gt;= "&amp;F14)-COUNTIF(Vertices[In-Degree],"&gt;="&amp;F15)</f>
        <v>0</v>
      </c>
      <c r="H14" s="37">
        <f t="shared" si="3"/>
        <v>16.581818181818186</v>
      </c>
      <c r="I14" s="38">
        <f>COUNTIF(Vertices[Out-Degree],"&gt;= "&amp;H14)-COUNTIF(Vertices[Out-Degree],"&gt;="&amp;H15)</f>
        <v>0</v>
      </c>
      <c r="J14" s="37">
        <f t="shared" si="4"/>
        <v>2765.4224255999998</v>
      </c>
      <c r="K14" s="38">
        <f>COUNTIF(Vertices[Betweenness Centrality],"&gt;= "&amp;J14)-COUNTIF(Vertices[Betweenness Centrality],"&gt;="&amp;J15)</f>
        <v>0</v>
      </c>
      <c r="L14" s="37">
        <f t="shared" si="5"/>
        <v>0.22040921818181824</v>
      </c>
      <c r="M14" s="38">
        <f>COUNTIF(Vertices[Closeness Centrality],"&gt;= "&amp;L14)-COUNTIF(Vertices[Closeness Centrality],"&gt;="&amp;L15)</f>
        <v>0</v>
      </c>
      <c r="N14" s="37">
        <f t="shared" si="6"/>
        <v>0.016808072727272725</v>
      </c>
      <c r="O14" s="38">
        <f>COUNTIF(Vertices[Eigenvector Centrality],"&gt;= "&amp;N14)-COUNTIF(Vertices[Eigenvector Centrality],"&gt;="&amp;N15)</f>
        <v>3</v>
      </c>
      <c r="P14" s="37">
        <f t="shared" si="7"/>
        <v>6.750718800000001</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12.054545454545458</v>
      </c>
      <c r="G15" s="40">
        <f>COUNTIF(Vertices[In-Degree],"&gt;= "&amp;F15)-COUNTIF(Vertices[In-Degree],"&gt;="&amp;F16)</f>
        <v>0</v>
      </c>
      <c r="H15" s="39">
        <f t="shared" si="3"/>
        <v>17.96363636363637</v>
      </c>
      <c r="I15" s="40">
        <f>COUNTIF(Vertices[Out-Degree],"&gt;= "&amp;H15)-COUNTIF(Vertices[Out-Degree],"&gt;="&amp;H16)</f>
        <v>0</v>
      </c>
      <c r="J15" s="39">
        <f t="shared" si="4"/>
        <v>2995.8742943999996</v>
      </c>
      <c r="K15" s="40">
        <f>COUNTIF(Vertices[Betweenness Centrality],"&gt;= "&amp;J15)-COUNTIF(Vertices[Betweenness Centrality],"&gt;="&amp;J16)</f>
        <v>0</v>
      </c>
      <c r="L15" s="39">
        <f t="shared" si="5"/>
        <v>0.23853923636363644</v>
      </c>
      <c r="M15" s="40">
        <f>COUNTIF(Vertices[Closeness Centrality],"&gt;= "&amp;L15)-COUNTIF(Vertices[Closeness Centrality],"&gt;="&amp;L16)</f>
        <v>0</v>
      </c>
      <c r="N15" s="39">
        <f t="shared" si="6"/>
        <v>0.018208745454545452</v>
      </c>
      <c r="O15" s="40">
        <f>COUNTIF(Vertices[Eigenvector Centrality],"&gt;= "&amp;N15)-COUNTIF(Vertices[Eigenvector Centrality],"&gt;="&amp;N16)</f>
        <v>0</v>
      </c>
      <c r="P15" s="39">
        <f t="shared" si="7"/>
        <v>7.281385200000002</v>
      </c>
      <c r="Q15" s="40">
        <f>COUNTIF(Vertices[PageRank],"&gt;= "&amp;P15)-COUNTIF(Vertices[PageRank],"&gt;="&amp;P16)</f>
        <v>0</v>
      </c>
      <c r="R15" s="39">
        <f t="shared" si="8"/>
        <v>0.23636363636363641</v>
      </c>
      <c r="S15" s="44">
        <f>COUNTIF(Vertices[Clustering Coefficient],"&gt;= "&amp;R15)-COUNTIF(Vertices[Clustering Coefficient],"&gt;="&amp;R16)</f>
        <v>7</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12.981818181818186</v>
      </c>
      <c r="G16" s="38">
        <f>COUNTIF(Vertices[In-Degree],"&gt;= "&amp;F16)-COUNTIF(Vertices[In-Degree],"&gt;="&amp;F17)</f>
        <v>0</v>
      </c>
      <c r="H16" s="37">
        <f t="shared" si="3"/>
        <v>19.34545454545455</v>
      </c>
      <c r="I16" s="38">
        <f>COUNTIF(Vertices[Out-Degree],"&gt;= "&amp;H16)-COUNTIF(Vertices[Out-Degree],"&gt;="&amp;H17)</f>
        <v>0</v>
      </c>
      <c r="J16" s="37">
        <f t="shared" si="4"/>
        <v>3226.3261631999994</v>
      </c>
      <c r="K16" s="38">
        <f>COUNTIF(Vertices[Betweenness Centrality],"&gt;= "&amp;J16)-COUNTIF(Vertices[Betweenness Centrality],"&gt;="&amp;J17)</f>
        <v>0</v>
      </c>
      <c r="L16" s="37">
        <f t="shared" si="5"/>
        <v>0.25666925454545464</v>
      </c>
      <c r="M16" s="38">
        <f>COUNTIF(Vertices[Closeness Centrality],"&gt;= "&amp;L16)-COUNTIF(Vertices[Closeness Centrality],"&gt;="&amp;L17)</f>
        <v>0</v>
      </c>
      <c r="N16" s="37">
        <f t="shared" si="6"/>
        <v>0.01960941818181818</v>
      </c>
      <c r="O16" s="38">
        <f>COUNTIF(Vertices[Eigenvector Centrality],"&gt;= "&amp;N16)-COUNTIF(Vertices[Eigenvector Centrality],"&gt;="&amp;N17)</f>
        <v>1</v>
      </c>
      <c r="P16" s="37">
        <f t="shared" si="7"/>
        <v>7.812051600000002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117</v>
      </c>
      <c r="D17" s="32">
        <f t="shared" si="1"/>
        <v>0</v>
      </c>
      <c r="E17" s="3">
        <f>COUNTIF(Vertices[Degree],"&gt;= "&amp;D17)-COUNTIF(Vertices[Degree],"&gt;="&amp;D18)</f>
        <v>0</v>
      </c>
      <c r="F17" s="39">
        <f t="shared" si="2"/>
        <v>13.909090909090914</v>
      </c>
      <c r="G17" s="40">
        <f>COUNTIF(Vertices[In-Degree],"&gt;= "&amp;F17)-COUNTIF(Vertices[In-Degree],"&gt;="&amp;F18)</f>
        <v>1</v>
      </c>
      <c r="H17" s="39">
        <f t="shared" si="3"/>
        <v>20.727272727272734</v>
      </c>
      <c r="I17" s="40">
        <f>COUNTIF(Vertices[Out-Degree],"&gt;= "&amp;H17)-COUNTIF(Vertices[Out-Degree],"&gt;="&amp;H18)</f>
        <v>0</v>
      </c>
      <c r="J17" s="39">
        <f t="shared" si="4"/>
        <v>3456.7780319999993</v>
      </c>
      <c r="K17" s="40">
        <f>COUNTIF(Vertices[Betweenness Centrality],"&gt;= "&amp;J17)-COUNTIF(Vertices[Betweenness Centrality],"&gt;="&amp;J18)</f>
        <v>0</v>
      </c>
      <c r="L17" s="39">
        <f t="shared" si="5"/>
        <v>0.27479927272727284</v>
      </c>
      <c r="M17" s="40">
        <f>COUNTIF(Vertices[Closeness Centrality],"&gt;= "&amp;L17)-COUNTIF(Vertices[Closeness Centrality],"&gt;="&amp;L18)</f>
        <v>0</v>
      </c>
      <c r="N17" s="39">
        <f t="shared" si="6"/>
        <v>0.021010090909090905</v>
      </c>
      <c r="O17" s="40">
        <f>COUNTIF(Vertices[Eigenvector Centrality],"&gt;= "&amp;N17)-COUNTIF(Vertices[Eigenvector Centrality],"&gt;="&amp;N18)</f>
        <v>1</v>
      </c>
      <c r="P17" s="39">
        <f t="shared" si="7"/>
        <v>8.342718000000001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518</v>
      </c>
      <c r="D18" s="32">
        <f t="shared" si="1"/>
        <v>0</v>
      </c>
      <c r="E18" s="3">
        <f>COUNTIF(Vertices[Degree],"&gt;= "&amp;D18)-COUNTIF(Vertices[Degree],"&gt;="&amp;D19)</f>
        <v>0</v>
      </c>
      <c r="F18" s="37">
        <f t="shared" si="2"/>
        <v>14.836363636363641</v>
      </c>
      <c r="G18" s="38">
        <f>COUNTIF(Vertices[In-Degree],"&gt;= "&amp;F18)-COUNTIF(Vertices[In-Degree],"&gt;="&amp;F19)</f>
        <v>0</v>
      </c>
      <c r="H18" s="37">
        <f t="shared" si="3"/>
        <v>22.109090909090916</v>
      </c>
      <c r="I18" s="38">
        <f>COUNTIF(Vertices[Out-Degree],"&gt;= "&amp;H18)-COUNTIF(Vertices[Out-Degree],"&gt;="&amp;H19)</f>
        <v>0</v>
      </c>
      <c r="J18" s="37">
        <f t="shared" si="4"/>
        <v>3687.229900799999</v>
      </c>
      <c r="K18" s="38">
        <f>COUNTIF(Vertices[Betweenness Centrality],"&gt;= "&amp;J18)-COUNTIF(Vertices[Betweenness Centrality],"&gt;="&amp;J19)</f>
        <v>0</v>
      </c>
      <c r="L18" s="37">
        <f t="shared" si="5"/>
        <v>0.29292929090909103</v>
      </c>
      <c r="M18" s="38">
        <f>COUNTIF(Vertices[Closeness Centrality],"&gt;= "&amp;L18)-COUNTIF(Vertices[Closeness Centrality],"&gt;="&amp;L19)</f>
        <v>0</v>
      </c>
      <c r="N18" s="37">
        <f t="shared" si="6"/>
        <v>0.022410763636363632</v>
      </c>
      <c r="O18" s="38">
        <f>COUNTIF(Vertices[Eigenvector Centrality],"&gt;= "&amp;N18)-COUNTIF(Vertices[Eigenvector Centrality],"&gt;="&amp;N19)</f>
        <v>1</v>
      </c>
      <c r="P18" s="37">
        <f t="shared" si="7"/>
        <v>8.8733844</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15.763636363636369</v>
      </c>
      <c r="G19" s="40">
        <f>COUNTIF(Vertices[In-Degree],"&gt;= "&amp;F19)-COUNTIF(Vertices[In-Degree],"&gt;="&amp;F20)</f>
        <v>0</v>
      </c>
      <c r="H19" s="39">
        <f t="shared" si="3"/>
        <v>23.4909090909091</v>
      </c>
      <c r="I19" s="40">
        <f>COUNTIF(Vertices[Out-Degree],"&gt;= "&amp;H19)-COUNTIF(Vertices[Out-Degree],"&gt;="&amp;H20)</f>
        <v>0</v>
      </c>
      <c r="J19" s="39">
        <f t="shared" si="4"/>
        <v>3917.681769599999</v>
      </c>
      <c r="K19" s="40">
        <f>COUNTIF(Vertices[Betweenness Centrality],"&gt;= "&amp;J19)-COUNTIF(Vertices[Betweenness Centrality],"&gt;="&amp;J20)</f>
        <v>0</v>
      </c>
      <c r="L19" s="39">
        <f t="shared" si="5"/>
        <v>0.31105930909090923</v>
      </c>
      <c r="M19" s="40">
        <f>COUNTIF(Vertices[Closeness Centrality],"&gt;= "&amp;L19)-COUNTIF(Vertices[Closeness Centrality],"&gt;="&amp;L20)</f>
        <v>0</v>
      </c>
      <c r="N19" s="39">
        <f t="shared" si="6"/>
        <v>0.02381143636363636</v>
      </c>
      <c r="O19" s="40">
        <f>COUNTIF(Vertices[Eigenvector Centrality],"&gt;= "&amp;N19)-COUNTIF(Vertices[Eigenvector Centrality],"&gt;="&amp;N20)</f>
        <v>0</v>
      </c>
      <c r="P19" s="39">
        <f t="shared" si="7"/>
        <v>9.4040508</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16.690909090909095</v>
      </c>
      <c r="G20" s="38">
        <f>COUNTIF(Vertices[In-Degree],"&gt;= "&amp;F20)-COUNTIF(Vertices[In-Degree],"&gt;="&amp;F21)</f>
        <v>0</v>
      </c>
      <c r="H20" s="37">
        <f t="shared" si="3"/>
        <v>24.872727272727282</v>
      </c>
      <c r="I20" s="38">
        <f>COUNTIF(Vertices[Out-Degree],"&gt;= "&amp;H20)-COUNTIF(Vertices[Out-Degree],"&gt;="&amp;H21)</f>
        <v>0</v>
      </c>
      <c r="J20" s="37">
        <f t="shared" si="4"/>
        <v>4148.133638399999</v>
      </c>
      <c r="K20" s="38">
        <f>COUNTIF(Vertices[Betweenness Centrality],"&gt;= "&amp;J20)-COUNTIF(Vertices[Betweenness Centrality],"&gt;="&amp;J21)</f>
        <v>0</v>
      </c>
      <c r="L20" s="37">
        <f t="shared" si="5"/>
        <v>0.32918932727272743</v>
      </c>
      <c r="M20" s="38">
        <f>COUNTIF(Vertices[Closeness Centrality],"&gt;= "&amp;L20)-COUNTIF(Vertices[Closeness Centrality],"&gt;="&amp;L21)</f>
        <v>0</v>
      </c>
      <c r="N20" s="37">
        <f t="shared" si="6"/>
        <v>0.025212109090909086</v>
      </c>
      <c r="O20" s="38">
        <f>COUNTIF(Vertices[Eigenvector Centrality],"&gt;= "&amp;N20)-COUNTIF(Vertices[Eigenvector Centrality],"&gt;="&amp;N21)</f>
        <v>0</v>
      </c>
      <c r="P20" s="37">
        <f t="shared" si="7"/>
        <v>9.9347172</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2.08194</v>
      </c>
      <c r="D21" s="32">
        <f t="shared" si="1"/>
        <v>0</v>
      </c>
      <c r="E21" s="3">
        <f>COUNTIF(Vertices[Degree],"&gt;= "&amp;D21)-COUNTIF(Vertices[Degree],"&gt;="&amp;D22)</f>
        <v>0</v>
      </c>
      <c r="F21" s="39">
        <f t="shared" si="2"/>
        <v>17.61818181818182</v>
      </c>
      <c r="G21" s="40">
        <f>COUNTIF(Vertices[In-Degree],"&gt;= "&amp;F21)-COUNTIF(Vertices[In-Degree],"&gt;="&amp;F22)</f>
        <v>0</v>
      </c>
      <c r="H21" s="39">
        <f t="shared" si="3"/>
        <v>26.254545454545465</v>
      </c>
      <c r="I21" s="40">
        <f>COUNTIF(Vertices[Out-Degree],"&gt;= "&amp;H21)-COUNTIF(Vertices[Out-Degree],"&gt;="&amp;H22)</f>
        <v>0</v>
      </c>
      <c r="J21" s="39">
        <f t="shared" si="4"/>
        <v>4378.585507199999</v>
      </c>
      <c r="K21" s="40">
        <f>COUNTIF(Vertices[Betweenness Centrality],"&gt;= "&amp;J21)-COUNTIF(Vertices[Betweenness Centrality],"&gt;="&amp;J22)</f>
        <v>0</v>
      </c>
      <c r="L21" s="39">
        <f t="shared" si="5"/>
        <v>0.3473193454545456</v>
      </c>
      <c r="M21" s="40">
        <f>COUNTIF(Vertices[Closeness Centrality],"&gt;= "&amp;L21)-COUNTIF(Vertices[Closeness Centrality],"&gt;="&amp;L22)</f>
        <v>0</v>
      </c>
      <c r="N21" s="39">
        <f t="shared" si="6"/>
        <v>0.026612781818181813</v>
      </c>
      <c r="O21" s="40">
        <f>COUNTIF(Vertices[Eigenvector Centrality],"&gt;= "&amp;N21)-COUNTIF(Vertices[Eigenvector Centrality],"&gt;="&amp;N22)</f>
        <v>1</v>
      </c>
      <c r="P21" s="39">
        <f t="shared" si="7"/>
        <v>10.4653836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19"/>
      <c r="B22" s="119"/>
      <c r="D22" s="32">
        <f t="shared" si="1"/>
        <v>0</v>
      </c>
      <c r="E22" s="3">
        <f>COUNTIF(Vertices[Degree],"&gt;= "&amp;D22)-COUNTIF(Vertices[Degree],"&gt;="&amp;D23)</f>
        <v>0</v>
      </c>
      <c r="F22" s="37">
        <f t="shared" si="2"/>
        <v>18.545454545454547</v>
      </c>
      <c r="G22" s="38">
        <f>COUNTIF(Vertices[In-Degree],"&gt;= "&amp;F22)-COUNTIF(Vertices[In-Degree],"&gt;="&amp;F23)</f>
        <v>0</v>
      </c>
      <c r="H22" s="37">
        <f t="shared" si="3"/>
        <v>27.636363636363647</v>
      </c>
      <c r="I22" s="38">
        <f>COUNTIF(Vertices[Out-Degree],"&gt;= "&amp;H22)-COUNTIF(Vertices[Out-Degree],"&gt;="&amp;H23)</f>
        <v>0</v>
      </c>
      <c r="J22" s="37">
        <f t="shared" si="4"/>
        <v>4609.037375999998</v>
      </c>
      <c r="K22" s="38">
        <f>COUNTIF(Vertices[Betweenness Centrality],"&gt;= "&amp;J22)-COUNTIF(Vertices[Betweenness Centrality],"&gt;="&amp;J23)</f>
        <v>0</v>
      </c>
      <c r="L22" s="37">
        <f t="shared" si="5"/>
        <v>0.3654493636363638</v>
      </c>
      <c r="M22" s="38">
        <f>COUNTIF(Vertices[Closeness Centrality],"&gt;= "&amp;L22)-COUNTIF(Vertices[Closeness Centrality],"&gt;="&amp;L23)</f>
        <v>0</v>
      </c>
      <c r="N22" s="37">
        <f t="shared" si="6"/>
        <v>0.02801345454545454</v>
      </c>
      <c r="O22" s="38">
        <f>COUNTIF(Vertices[Eigenvector Centrality],"&gt;= "&amp;N22)-COUNTIF(Vertices[Eigenvector Centrality],"&gt;="&amp;N23)</f>
        <v>0</v>
      </c>
      <c r="P22" s="37">
        <f t="shared" si="7"/>
        <v>10.996049999999999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0.018373451075345392</v>
      </c>
      <c r="D23" s="32">
        <f t="shared" si="1"/>
        <v>0</v>
      </c>
      <c r="E23" s="3">
        <f>COUNTIF(Vertices[Degree],"&gt;= "&amp;D23)-COUNTIF(Vertices[Degree],"&gt;="&amp;D24)</f>
        <v>0</v>
      </c>
      <c r="F23" s="39">
        <f t="shared" si="2"/>
        <v>19.472727272727273</v>
      </c>
      <c r="G23" s="40">
        <f>COUNTIF(Vertices[In-Degree],"&gt;= "&amp;F23)-COUNTIF(Vertices[In-Degree],"&gt;="&amp;F24)</f>
        <v>0</v>
      </c>
      <c r="H23" s="39">
        <f t="shared" si="3"/>
        <v>29.01818181818183</v>
      </c>
      <c r="I23" s="40">
        <f>COUNTIF(Vertices[Out-Degree],"&gt;= "&amp;H23)-COUNTIF(Vertices[Out-Degree],"&gt;="&amp;H24)</f>
        <v>0</v>
      </c>
      <c r="J23" s="39">
        <f t="shared" si="4"/>
        <v>4839.489244799998</v>
      </c>
      <c r="K23" s="40">
        <f>COUNTIF(Vertices[Betweenness Centrality],"&gt;= "&amp;J23)-COUNTIF(Vertices[Betweenness Centrality],"&gt;="&amp;J24)</f>
        <v>0</v>
      </c>
      <c r="L23" s="39">
        <f t="shared" si="5"/>
        <v>0.383579381818182</v>
      </c>
      <c r="M23" s="40">
        <f>COUNTIF(Vertices[Closeness Centrality],"&gt;= "&amp;L23)-COUNTIF(Vertices[Closeness Centrality],"&gt;="&amp;L24)</f>
        <v>0</v>
      </c>
      <c r="N23" s="39">
        <f t="shared" si="6"/>
        <v>0.029414127272727266</v>
      </c>
      <c r="O23" s="40">
        <f>COUNTIF(Vertices[Eigenvector Centrality],"&gt;= "&amp;N23)-COUNTIF(Vertices[Eigenvector Centrality],"&gt;="&amp;N24)</f>
        <v>0</v>
      </c>
      <c r="P23" s="39">
        <f t="shared" si="7"/>
        <v>11.526716399999998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2184</v>
      </c>
      <c r="B24" s="34">
        <v>0.293233</v>
      </c>
      <c r="D24" s="32">
        <f t="shared" si="1"/>
        <v>0</v>
      </c>
      <c r="E24" s="3">
        <f>COUNTIF(Vertices[Degree],"&gt;= "&amp;D24)-COUNTIF(Vertices[Degree],"&gt;="&amp;D25)</f>
        <v>0</v>
      </c>
      <c r="F24" s="37">
        <f t="shared" si="2"/>
        <v>20.4</v>
      </c>
      <c r="G24" s="38">
        <f>COUNTIF(Vertices[In-Degree],"&gt;= "&amp;F24)-COUNTIF(Vertices[In-Degree],"&gt;="&amp;F25)</f>
        <v>0</v>
      </c>
      <c r="H24" s="37">
        <f t="shared" si="3"/>
        <v>30.400000000000013</v>
      </c>
      <c r="I24" s="38">
        <f>COUNTIF(Vertices[Out-Degree],"&gt;= "&amp;H24)-COUNTIF(Vertices[Out-Degree],"&gt;="&amp;H25)</f>
        <v>0</v>
      </c>
      <c r="J24" s="37">
        <f t="shared" si="4"/>
        <v>5069.941113599998</v>
      </c>
      <c r="K24" s="38">
        <f>COUNTIF(Vertices[Betweenness Centrality],"&gt;= "&amp;J24)-COUNTIF(Vertices[Betweenness Centrality],"&gt;="&amp;J25)</f>
        <v>0</v>
      </c>
      <c r="L24" s="37">
        <f t="shared" si="5"/>
        <v>0.4017094000000002</v>
      </c>
      <c r="M24" s="38">
        <f>COUNTIF(Vertices[Closeness Centrality],"&gt;= "&amp;L24)-COUNTIF(Vertices[Closeness Centrality],"&gt;="&amp;L25)</f>
        <v>0</v>
      </c>
      <c r="N24" s="37">
        <f t="shared" si="6"/>
        <v>0.030814799999999993</v>
      </c>
      <c r="O24" s="38">
        <f>COUNTIF(Vertices[Eigenvector Centrality],"&gt;= "&amp;N24)-COUNTIF(Vertices[Eigenvector Centrality],"&gt;="&amp;N25)</f>
        <v>0</v>
      </c>
      <c r="P24" s="37">
        <f t="shared" si="7"/>
        <v>12.057382799999997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21.327272727272724</v>
      </c>
      <c r="G25" s="40">
        <f>COUNTIF(Vertices[In-Degree],"&gt;= "&amp;F25)-COUNTIF(Vertices[In-Degree],"&gt;="&amp;F26)</f>
        <v>0</v>
      </c>
      <c r="H25" s="39">
        <f t="shared" si="3"/>
        <v>31.781818181818196</v>
      </c>
      <c r="I25" s="40">
        <f>COUNTIF(Vertices[Out-Degree],"&gt;= "&amp;H25)-COUNTIF(Vertices[Out-Degree],"&gt;="&amp;H26)</f>
        <v>0</v>
      </c>
      <c r="J25" s="39">
        <f t="shared" si="4"/>
        <v>5300.392982399998</v>
      </c>
      <c r="K25" s="40">
        <f>COUNTIF(Vertices[Betweenness Centrality],"&gt;= "&amp;J25)-COUNTIF(Vertices[Betweenness Centrality],"&gt;="&amp;J26)</f>
        <v>0</v>
      </c>
      <c r="L25" s="39">
        <f t="shared" si="5"/>
        <v>0.4198394181818184</v>
      </c>
      <c r="M25" s="40">
        <f>COUNTIF(Vertices[Closeness Centrality],"&gt;= "&amp;L25)-COUNTIF(Vertices[Closeness Centrality],"&gt;="&amp;L26)</f>
        <v>0</v>
      </c>
      <c r="N25" s="39">
        <f t="shared" si="6"/>
        <v>0.03221547272727272</v>
      </c>
      <c r="O25" s="40">
        <f>COUNTIF(Vertices[Eigenvector Centrality],"&gt;= "&amp;N25)-COUNTIF(Vertices[Eigenvector Centrality],"&gt;="&amp;N26)</f>
        <v>0</v>
      </c>
      <c r="P25" s="39">
        <f t="shared" si="7"/>
        <v>12.588049199999997</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2185</v>
      </c>
      <c r="B26" s="34" t="s">
        <v>2186</v>
      </c>
      <c r="D26" s="32">
        <f t="shared" si="1"/>
        <v>0</v>
      </c>
      <c r="E26" s="3">
        <f>COUNTIF(Vertices[Degree],"&gt;= "&amp;D26)-COUNTIF(Vertices[Degree],"&gt;="&amp;D28)</f>
        <v>0</v>
      </c>
      <c r="F26" s="37">
        <f t="shared" si="2"/>
        <v>22.25454545454545</v>
      </c>
      <c r="G26" s="38">
        <f>COUNTIF(Vertices[In-Degree],"&gt;= "&amp;F26)-COUNTIF(Vertices[In-Degree],"&gt;="&amp;F28)</f>
        <v>0</v>
      </c>
      <c r="H26" s="37">
        <f t="shared" si="3"/>
        <v>33.16363636363638</v>
      </c>
      <c r="I26" s="38">
        <f>COUNTIF(Vertices[Out-Degree],"&gt;= "&amp;H26)-COUNTIF(Vertices[Out-Degree],"&gt;="&amp;H28)</f>
        <v>0</v>
      </c>
      <c r="J26" s="37">
        <f t="shared" si="4"/>
        <v>5530.844851199998</v>
      </c>
      <c r="K26" s="38">
        <f>COUNTIF(Vertices[Betweenness Centrality],"&gt;= "&amp;J26)-COUNTIF(Vertices[Betweenness Centrality],"&gt;="&amp;J28)</f>
        <v>0</v>
      </c>
      <c r="L26" s="37">
        <f t="shared" si="5"/>
        <v>0.4379694363636366</v>
      </c>
      <c r="M26" s="38">
        <f>COUNTIF(Vertices[Closeness Centrality],"&gt;= "&amp;L26)-COUNTIF(Vertices[Closeness Centrality],"&gt;="&amp;L28)</f>
        <v>0</v>
      </c>
      <c r="N26" s="37">
        <f t="shared" si="6"/>
        <v>0.03361614545454545</v>
      </c>
      <c r="O26" s="38">
        <f>COUNTIF(Vertices[Eigenvector Centrality],"&gt;= "&amp;N26)-COUNTIF(Vertices[Eigenvector Centrality],"&gt;="&amp;N28)</f>
        <v>0</v>
      </c>
      <c r="P26" s="37">
        <f t="shared" si="7"/>
        <v>13.118715599999996</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23.181818181818176</v>
      </c>
      <c r="G28" s="40">
        <f>COUNTIF(Vertices[In-Degree],"&gt;= "&amp;F28)-COUNTIF(Vertices[In-Degree],"&gt;="&amp;F40)</f>
        <v>0</v>
      </c>
      <c r="H28" s="39">
        <f>H26+($H$57-$H$2)/BinDivisor</f>
        <v>34.54545454545456</v>
      </c>
      <c r="I28" s="40">
        <f>COUNTIF(Vertices[Out-Degree],"&gt;= "&amp;H28)-COUNTIF(Vertices[Out-Degree],"&gt;="&amp;H40)</f>
        <v>0</v>
      </c>
      <c r="J28" s="39">
        <f>J26+($J$57-$J$2)/BinDivisor</f>
        <v>5761.296719999998</v>
      </c>
      <c r="K28" s="40">
        <f>COUNTIF(Vertices[Betweenness Centrality],"&gt;= "&amp;J28)-COUNTIF(Vertices[Betweenness Centrality],"&gt;="&amp;J40)</f>
        <v>0</v>
      </c>
      <c r="L28" s="39">
        <f>L26+($L$57-$L$2)/BinDivisor</f>
        <v>0.4560994545454548</v>
      </c>
      <c r="M28" s="40">
        <f>COUNTIF(Vertices[Closeness Centrality],"&gt;= "&amp;L28)-COUNTIF(Vertices[Closeness Centrality],"&gt;="&amp;L40)</f>
        <v>0</v>
      </c>
      <c r="N28" s="39">
        <f>N26+($N$57-$N$2)/BinDivisor</f>
        <v>0.03501681818181818</v>
      </c>
      <c r="O28" s="40">
        <f>COUNTIF(Vertices[Eigenvector Centrality],"&gt;= "&amp;N28)-COUNTIF(Vertices[Eigenvector Centrality],"&gt;="&amp;N40)</f>
        <v>0</v>
      </c>
      <c r="P28" s="39">
        <f>P26+($P$57-$P$2)/BinDivisor</f>
        <v>13.649381999999996</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24.109090909090902</v>
      </c>
      <c r="G40" s="38">
        <f>COUNTIF(Vertices[In-Degree],"&gt;= "&amp;F40)-COUNTIF(Vertices[In-Degree],"&gt;="&amp;F41)</f>
        <v>0</v>
      </c>
      <c r="H40" s="37">
        <f>H28+($H$57-$H$2)/BinDivisor</f>
        <v>35.927272727272744</v>
      </c>
      <c r="I40" s="38">
        <f>COUNTIF(Vertices[Out-Degree],"&gt;= "&amp;H40)-COUNTIF(Vertices[Out-Degree],"&gt;="&amp;H41)</f>
        <v>0</v>
      </c>
      <c r="J40" s="37">
        <f>J28+($J$57-$J$2)/BinDivisor</f>
        <v>5991.748588799997</v>
      </c>
      <c r="K40" s="38">
        <f>COUNTIF(Vertices[Betweenness Centrality],"&gt;= "&amp;J40)-COUNTIF(Vertices[Betweenness Centrality],"&gt;="&amp;J41)</f>
        <v>0</v>
      </c>
      <c r="L40" s="37">
        <f>L28+($L$57-$L$2)/BinDivisor</f>
        <v>0.474229472727273</v>
      </c>
      <c r="M40" s="38">
        <f>COUNTIF(Vertices[Closeness Centrality],"&gt;= "&amp;L40)-COUNTIF(Vertices[Closeness Centrality],"&gt;="&amp;L41)</f>
        <v>0</v>
      </c>
      <c r="N40" s="37">
        <f>N28+($N$57-$N$2)/BinDivisor</f>
        <v>0.036417490909090904</v>
      </c>
      <c r="O40" s="38">
        <f>COUNTIF(Vertices[Eigenvector Centrality],"&gt;= "&amp;N40)-COUNTIF(Vertices[Eigenvector Centrality],"&gt;="&amp;N41)</f>
        <v>0</v>
      </c>
      <c r="P40" s="37">
        <f>P28+($P$57-$P$2)/BinDivisor</f>
        <v>14.180048399999995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25.036363636363628</v>
      </c>
      <c r="G41" s="40">
        <f>COUNTIF(Vertices[In-Degree],"&gt;= "&amp;F41)-COUNTIF(Vertices[In-Degree],"&gt;="&amp;F42)</f>
        <v>0</v>
      </c>
      <c r="H41" s="39">
        <f aca="true" t="shared" si="12" ref="H41:H56">H40+($H$57-$H$2)/BinDivisor</f>
        <v>37.309090909090926</v>
      </c>
      <c r="I41" s="40">
        <f>COUNTIF(Vertices[Out-Degree],"&gt;= "&amp;H41)-COUNTIF(Vertices[Out-Degree],"&gt;="&amp;H42)</f>
        <v>0</v>
      </c>
      <c r="J41" s="39">
        <f aca="true" t="shared" si="13" ref="J41:J56">J40+($J$57-$J$2)/BinDivisor</f>
        <v>6222.200457599997</v>
      </c>
      <c r="K41" s="40">
        <f>COUNTIF(Vertices[Betweenness Centrality],"&gt;= "&amp;J41)-COUNTIF(Vertices[Betweenness Centrality],"&gt;="&amp;J42)</f>
        <v>0</v>
      </c>
      <c r="L41" s="39">
        <f aca="true" t="shared" si="14" ref="L41:L56">L40+($L$57-$L$2)/BinDivisor</f>
        <v>0.4923594909090912</v>
      </c>
      <c r="M41" s="40">
        <f>COUNTIF(Vertices[Closeness Centrality],"&gt;= "&amp;L41)-COUNTIF(Vertices[Closeness Centrality],"&gt;="&amp;L42)</f>
        <v>0</v>
      </c>
      <c r="N41" s="39">
        <f aca="true" t="shared" si="15" ref="N41:N56">N40+($N$57-$N$2)/BinDivisor</f>
        <v>0.03781816363636363</v>
      </c>
      <c r="O41" s="40">
        <f>COUNTIF(Vertices[Eigenvector Centrality],"&gt;= "&amp;N41)-COUNTIF(Vertices[Eigenvector Centrality],"&gt;="&amp;N42)</f>
        <v>0</v>
      </c>
      <c r="P41" s="39">
        <f aca="true" t="shared" si="16" ref="P41:P56">P40+($P$57-$P$2)/BinDivisor</f>
        <v>14.710714799999995</v>
      </c>
      <c r="Q41" s="40">
        <f>COUNTIF(Vertices[PageRank],"&gt;= "&amp;P41)-COUNTIF(Vertices[PageRank],"&gt;="&amp;P42)</f>
        <v>0</v>
      </c>
      <c r="R41" s="39">
        <f aca="true" t="shared" si="17" ref="R41:R56">R40+($R$57-$R$2)/BinDivisor</f>
        <v>0.490909090909091</v>
      </c>
      <c r="S41" s="44">
        <f>COUNTIF(Vertices[Clustering Coefficient],"&gt;= "&amp;R41)-COUNTIF(Vertices[Clustering Coefficient],"&gt;="&amp;R42)</f>
        <v>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25.963636363636354</v>
      </c>
      <c r="G42" s="38">
        <f>COUNTIF(Vertices[In-Degree],"&gt;= "&amp;F42)-COUNTIF(Vertices[In-Degree],"&gt;="&amp;F43)</f>
        <v>0</v>
      </c>
      <c r="H42" s="37">
        <f t="shared" si="12"/>
        <v>38.69090909090911</v>
      </c>
      <c r="I42" s="38">
        <f>COUNTIF(Vertices[Out-Degree],"&gt;= "&amp;H42)-COUNTIF(Vertices[Out-Degree],"&gt;="&amp;H43)</f>
        <v>0</v>
      </c>
      <c r="J42" s="37">
        <f t="shared" si="13"/>
        <v>6452.652326399997</v>
      </c>
      <c r="K42" s="38">
        <f>COUNTIF(Vertices[Betweenness Centrality],"&gt;= "&amp;J42)-COUNTIF(Vertices[Betweenness Centrality],"&gt;="&amp;J43)</f>
        <v>0</v>
      </c>
      <c r="L42" s="37">
        <f t="shared" si="14"/>
        <v>0.5104895090909094</v>
      </c>
      <c r="M42" s="38">
        <f>COUNTIF(Vertices[Closeness Centrality],"&gt;= "&amp;L42)-COUNTIF(Vertices[Closeness Centrality],"&gt;="&amp;L43)</f>
        <v>0</v>
      </c>
      <c r="N42" s="37">
        <f t="shared" si="15"/>
        <v>0.03921883636363636</v>
      </c>
      <c r="O42" s="38">
        <f>COUNTIF(Vertices[Eigenvector Centrality],"&gt;= "&amp;N42)-COUNTIF(Vertices[Eigenvector Centrality],"&gt;="&amp;N43)</f>
        <v>0</v>
      </c>
      <c r="P42" s="37">
        <f t="shared" si="16"/>
        <v>15.241381199999994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26.89090909090908</v>
      </c>
      <c r="G43" s="40">
        <f>COUNTIF(Vertices[In-Degree],"&gt;= "&amp;F43)-COUNTIF(Vertices[In-Degree],"&gt;="&amp;F44)</f>
        <v>0</v>
      </c>
      <c r="H43" s="39">
        <f t="shared" si="12"/>
        <v>40.07272727272729</v>
      </c>
      <c r="I43" s="40">
        <f>COUNTIF(Vertices[Out-Degree],"&gt;= "&amp;H43)-COUNTIF(Vertices[Out-Degree],"&gt;="&amp;H44)</f>
        <v>0</v>
      </c>
      <c r="J43" s="39">
        <f t="shared" si="13"/>
        <v>6683.104195199997</v>
      </c>
      <c r="K43" s="40">
        <f>COUNTIF(Vertices[Betweenness Centrality],"&gt;= "&amp;J43)-COUNTIF(Vertices[Betweenness Centrality],"&gt;="&amp;J44)</f>
        <v>0</v>
      </c>
      <c r="L43" s="39">
        <f t="shared" si="14"/>
        <v>0.5286195272727275</v>
      </c>
      <c r="M43" s="40">
        <f>COUNTIF(Vertices[Closeness Centrality],"&gt;= "&amp;L43)-COUNTIF(Vertices[Closeness Centrality],"&gt;="&amp;L44)</f>
        <v>0</v>
      </c>
      <c r="N43" s="39">
        <f t="shared" si="15"/>
        <v>0.040619509090909084</v>
      </c>
      <c r="O43" s="40">
        <f>COUNTIF(Vertices[Eigenvector Centrality],"&gt;= "&amp;N43)-COUNTIF(Vertices[Eigenvector Centrality],"&gt;="&amp;N44)</f>
        <v>0</v>
      </c>
      <c r="P43" s="39">
        <f t="shared" si="16"/>
        <v>15.772047599999993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27.818181818181806</v>
      </c>
      <c r="G44" s="38">
        <f>COUNTIF(Vertices[In-Degree],"&gt;= "&amp;F44)-COUNTIF(Vertices[In-Degree],"&gt;="&amp;F45)</f>
        <v>0</v>
      </c>
      <c r="H44" s="37">
        <f t="shared" si="12"/>
        <v>41.454545454545475</v>
      </c>
      <c r="I44" s="38">
        <f>COUNTIF(Vertices[Out-Degree],"&gt;= "&amp;H44)-COUNTIF(Vertices[Out-Degree],"&gt;="&amp;H45)</f>
        <v>0</v>
      </c>
      <c r="J44" s="37">
        <f t="shared" si="13"/>
        <v>6913.556063999997</v>
      </c>
      <c r="K44" s="38">
        <f>COUNTIF(Vertices[Betweenness Centrality],"&gt;= "&amp;J44)-COUNTIF(Vertices[Betweenness Centrality],"&gt;="&amp;J45)</f>
        <v>0</v>
      </c>
      <c r="L44" s="37">
        <f t="shared" si="14"/>
        <v>0.5467495454545457</v>
      </c>
      <c r="M44" s="38">
        <f>COUNTIF(Vertices[Closeness Centrality],"&gt;= "&amp;L44)-COUNTIF(Vertices[Closeness Centrality],"&gt;="&amp;L45)</f>
        <v>0</v>
      </c>
      <c r="N44" s="37">
        <f t="shared" si="15"/>
        <v>0.04202018181818181</v>
      </c>
      <c r="O44" s="38">
        <f>COUNTIF(Vertices[Eigenvector Centrality],"&gt;= "&amp;N44)-COUNTIF(Vertices[Eigenvector Centrality],"&gt;="&amp;N45)</f>
        <v>0</v>
      </c>
      <c r="P44" s="37">
        <f t="shared" si="16"/>
        <v>16.302713999999995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28.745454545454532</v>
      </c>
      <c r="G45" s="40">
        <f>COUNTIF(Vertices[In-Degree],"&gt;= "&amp;F45)-COUNTIF(Vertices[In-Degree],"&gt;="&amp;F46)</f>
        <v>0</v>
      </c>
      <c r="H45" s="39">
        <f t="shared" si="12"/>
        <v>42.83636363636366</v>
      </c>
      <c r="I45" s="40">
        <f>COUNTIF(Vertices[Out-Degree],"&gt;= "&amp;H45)-COUNTIF(Vertices[Out-Degree],"&gt;="&amp;H46)</f>
        <v>0</v>
      </c>
      <c r="J45" s="39">
        <f t="shared" si="13"/>
        <v>7144.0079327999965</v>
      </c>
      <c r="K45" s="40">
        <f>COUNTIF(Vertices[Betweenness Centrality],"&gt;= "&amp;J45)-COUNTIF(Vertices[Betweenness Centrality],"&gt;="&amp;J46)</f>
        <v>0</v>
      </c>
      <c r="L45" s="39">
        <f t="shared" si="14"/>
        <v>0.5648795636363638</v>
      </c>
      <c r="M45" s="40">
        <f>COUNTIF(Vertices[Closeness Centrality],"&gt;= "&amp;L45)-COUNTIF(Vertices[Closeness Centrality],"&gt;="&amp;L46)</f>
        <v>0</v>
      </c>
      <c r="N45" s="39">
        <f t="shared" si="15"/>
        <v>0.04342085454545454</v>
      </c>
      <c r="O45" s="40">
        <f>COUNTIF(Vertices[Eigenvector Centrality],"&gt;= "&amp;N45)-COUNTIF(Vertices[Eigenvector Centrality],"&gt;="&amp;N46)</f>
        <v>0</v>
      </c>
      <c r="P45" s="39">
        <f t="shared" si="16"/>
        <v>16.833380399999996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29.672727272727258</v>
      </c>
      <c r="G46" s="38">
        <f>COUNTIF(Vertices[In-Degree],"&gt;= "&amp;F46)-COUNTIF(Vertices[In-Degree],"&gt;="&amp;F47)</f>
        <v>0</v>
      </c>
      <c r="H46" s="37">
        <f t="shared" si="12"/>
        <v>44.21818181818184</v>
      </c>
      <c r="I46" s="38">
        <f>COUNTIF(Vertices[Out-Degree],"&gt;= "&amp;H46)-COUNTIF(Vertices[Out-Degree],"&gt;="&amp;H47)</f>
        <v>0</v>
      </c>
      <c r="J46" s="37">
        <f t="shared" si="13"/>
        <v>7374.459801599996</v>
      </c>
      <c r="K46" s="38">
        <f>COUNTIF(Vertices[Betweenness Centrality],"&gt;= "&amp;J46)-COUNTIF(Vertices[Betweenness Centrality],"&gt;="&amp;J47)</f>
        <v>0</v>
      </c>
      <c r="L46" s="37">
        <f t="shared" si="14"/>
        <v>0.583009581818182</v>
      </c>
      <c r="M46" s="38">
        <f>COUNTIF(Vertices[Closeness Centrality],"&gt;= "&amp;L46)-COUNTIF(Vertices[Closeness Centrality],"&gt;="&amp;L47)</f>
        <v>0</v>
      </c>
      <c r="N46" s="37">
        <f t="shared" si="15"/>
        <v>0.044821527272727264</v>
      </c>
      <c r="O46" s="38">
        <f>COUNTIF(Vertices[Eigenvector Centrality],"&gt;= "&amp;N46)-COUNTIF(Vertices[Eigenvector Centrality],"&gt;="&amp;N47)</f>
        <v>0</v>
      </c>
      <c r="P46" s="37">
        <f t="shared" si="16"/>
        <v>17.364046799999997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30.599999999999984</v>
      </c>
      <c r="G47" s="40">
        <f>COUNTIF(Vertices[In-Degree],"&gt;= "&amp;F47)-COUNTIF(Vertices[In-Degree],"&gt;="&amp;F48)</f>
        <v>0</v>
      </c>
      <c r="H47" s="39">
        <f t="shared" si="12"/>
        <v>45.60000000000002</v>
      </c>
      <c r="I47" s="40">
        <f>COUNTIF(Vertices[Out-Degree],"&gt;= "&amp;H47)-COUNTIF(Vertices[Out-Degree],"&gt;="&amp;H48)</f>
        <v>0</v>
      </c>
      <c r="J47" s="39">
        <f t="shared" si="13"/>
        <v>7604.911670399996</v>
      </c>
      <c r="K47" s="40">
        <f>COUNTIF(Vertices[Betweenness Centrality],"&gt;= "&amp;J47)-COUNTIF(Vertices[Betweenness Centrality],"&gt;="&amp;J48)</f>
        <v>0</v>
      </c>
      <c r="L47" s="39">
        <f t="shared" si="14"/>
        <v>0.6011396000000001</v>
      </c>
      <c r="M47" s="40">
        <f>COUNTIF(Vertices[Closeness Centrality],"&gt;= "&amp;L47)-COUNTIF(Vertices[Closeness Centrality],"&gt;="&amp;L48)</f>
        <v>0</v>
      </c>
      <c r="N47" s="39">
        <f t="shared" si="15"/>
        <v>0.04622219999999999</v>
      </c>
      <c r="O47" s="40">
        <f>COUNTIF(Vertices[Eigenvector Centrality],"&gt;= "&amp;N47)-COUNTIF(Vertices[Eigenvector Centrality],"&gt;="&amp;N48)</f>
        <v>0</v>
      </c>
      <c r="P47" s="39">
        <f t="shared" si="16"/>
        <v>17.894713199999998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31.52727272727271</v>
      </c>
      <c r="G48" s="38">
        <f>COUNTIF(Vertices[In-Degree],"&gt;= "&amp;F48)-COUNTIF(Vertices[In-Degree],"&gt;="&amp;F49)</f>
        <v>0</v>
      </c>
      <c r="H48" s="37">
        <f t="shared" si="12"/>
        <v>46.981818181818205</v>
      </c>
      <c r="I48" s="38">
        <f>COUNTIF(Vertices[Out-Degree],"&gt;= "&amp;H48)-COUNTIF(Vertices[Out-Degree],"&gt;="&amp;H49)</f>
        <v>0</v>
      </c>
      <c r="J48" s="37">
        <f t="shared" si="13"/>
        <v>7835.363539199996</v>
      </c>
      <c r="K48" s="38">
        <f>COUNTIF(Vertices[Betweenness Centrality],"&gt;= "&amp;J48)-COUNTIF(Vertices[Betweenness Centrality],"&gt;="&amp;J49)</f>
        <v>0</v>
      </c>
      <c r="L48" s="37">
        <f t="shared" si="14"/>
        <v>0.6192696181818182</v>
      </c>
      <c r="M48" s="38">
        <f>COUNTIF(Vertices[Closeness Centrality],"&gt;= "&amp;L48)-COUNTIF(Vertices[Closeness Centrality],"&gt;="&amp;L49)</f>
        <v>0</v>
      </c>
      <c r="N48" s="37">
        <f t="shared" si="15"/>
        <v>0.04762287272727272</v>
      </c>
      <c r="O48" s="38">
        <f>COUNTIF(Vertices[Eigenvector Centrality],"&gt;= "&amp;N48)-COUNTIF(Vertices[Eigenvector Centrality],"&gt;="&amp;N49)</f>
        <v>0</v>
      </c>
      <c r="P48" s="37">
        <f t="shared" si="16"/>
        <v>18.4253796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32.45454545454544</v>
      </c>
      <c r="G49" s="40">
        <f>COUNTIF(Vertices[In-Degree],"&gt;= "&amp;F49)-COUNTIF(Vertices[In-Degree],"&gt;="&amp;F50)</f>
        <v>0</v>
      </c>
      <c r="H49" s="39">
        <f t="shared" si="12"/>
        <v>48.36363636363639</v>
      </c>
      <c r="I49" s="40">
        <f>COUNTIF(Vertices[Out-Degree],"&gt;= "&amp;H49)-COUNTIF(Vertices[Out-Degree],"&gt;="&amp;H50)</f>
        <v>0</v>
      </c>
      <c r="J49" s="39">
        <f t="shared" si="13"/>
        <v>8065.815407999996</v>
      </c>
      <c r="K49" s="40">
        <f>COUNTIF(Vertices[Betweenness Centrality],"&gt;= "&amp;J49)-COUNTIF(Vertices[Betweenness Centrality],"&gt;="&amp;J50)</f>
        <v>0</v>
      </c>
      <c r="L49" s="39">
        <f t="shared" si="14"/>
        <v>0.6373996363636364</v>
      </c>
      <c r="M49" s="40">
        <f>COUNTIF(Vertices[Closeness Centrality],"&gt;= "&amp;L49)-COUNTIF(Vertices[Closeness Centrality],"&gt;="&amp;L50)</f>
        <v>0</v>
      </c>
      <c r="N49" s="39">
        <f t="shared" si="15"/>
        <v>0.049023545454545445</v>
      </c>
      <c r="O49" s="40">
        <f>COUNTIF(Vertices[Eigenvector Centrality],"&gt;= "&amp;N49)-COUNTIF(Vertices[Eigenvector Centrality],"&gt;="&amp;N50)</f>
        <v>0</v>
      </c>
      <c r="P49" s="39">
        <f t="shared" si="16"/>
        <v>18.956046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33.38181818181817</v>
      </c>
      <c r="G50" s="38">
        <f>COUNTIF(Vertices[In-Degree],"&gt;= "&amp;F50)-COUNTIF(Vertices[In-Degree],"&gt;="&amp;F51)</f>
        <v>0</v>
      </c>
      <c r="H50" s="37">
        <f t="shared" si="12"/>
        <v>49.74545454545457</v>
      </c>
      <c r="I50" s="38">
        <f>COUNTIF(Vertices[Out-Degree],"&gt;= "&amp;H50)-COUNTIF(Vertices[Out-Degree],"&gt;="&amp;H51)</f>
        <v>0</v>
      </c>
      <c r="J50" s="37">
        <f t="shared" si="13"/>
        <v>8296.267276799996</v>
      </c>
      <c r="K50" s="38">
        <f>COUNTIF(Vertices[Betweenness Centrality],"&gt;= "&amp;J50)-COUNTIF(Vertices[Betweenness Centrality],"&gt;="&amp;J51)</f>
        <v>0</v>
      </c>
      <c r="L50" s="37">
        <f t="shared" si="14"/>
        <v>0.6555296545454545</v>
      </c>
      <c r="M50" s="38">
        <f>COUNTIF(Vertices[Closeness Centrality],"&gt;= "&amp;L50)-COUNTIF(Vertices[Closeness Centrality],"&gt;="&amp;L51)</f>
        <v>0</v>
      </c>
      <c r="N50" s="37">
        <f t="shared" si="15"/>
        <v>0.05042421818181817</v>
      </c>
      <c r="O50" s="38">
        <f>COUNTIF(Vertices[Eigenvector Centrality],"&gt;= "&amp;N50)-COUNTIF(Vertices[Eigenvector Centrality],"&gt;="&amp;N51)</f>
        <v>0</v>
      </c>
      <c r="P50" s="37">
        <f t="shared" si="16"/>
        <v>19.486712400000002</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34.3090909090909</v>
      </c>
      <c r="G51" s="40">
        <f>COUNTIF(Vertices[In-Degree],"&gt;= "&amp;F51)-COUNTIF(Vertices[In-Degree],"&gt;="&amp;F52)</f>
        <v>0</v>
      </c>
      <c r="H51" s="39">
        <f t="shared" si="12"/>
        <v>51.127272727272754</v>
      </c>
      <c r="I51" s="40">
        <f>COUNTIF(Vertices[Out-Degree],"&gt;= "&amp;H51)-COUNTIF(Vertices[Out-Degree],"&gt;="&amp;H52)</f>
        <v>0</v>
      </c>
      <c r="J51" s="39">
        <f t="shared" si="13"/>
        <v>8526.719145599996</v>
      </c>
      <c r="K51" s="40">
        <f>COUNTIF(Vertices[Betweenness Centrality],"&gt;= "&amp;J51)-COUNTIF(Vertices[Betweenness Centrality],"&gt;="&amp;J52)</f>
        <v>0</v>
      </c>
      <c r="L51" s="39">
        <f t="shared" si="14"/>
        <v>0.6736596727272727</v>
      </c>
      <c r="M51" s="40">
        <f>COUNTIF(Vertices[Closeness Centrality],"&gt;= "&amp;L51)-COUNTIF(Vertices[Closeness Centrality],"&gt;="&amp;L52)</f>
        <v>0</v>
      </c>
      <c r="N51" s="39">
        <f t="shared" si="15"/>
        <v>0.0518248909090909</v>
      </c>
      <c r="O51" s="40">
        <f>COUNTIF(Vertices[Eigenvector Centrality],"&gt;= "&amp;N51)-COUNTIF(Vertices[Eigenvector Centrality],"&gt;="&amp;N52)</f>
        <v>0</v>
      </c>
      <c r="P51" s="39">
        <f t="shared" si="16"/>
        <v>20.017378800000003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35.23636363636363</v>
      </c>
      <c r="G52" s="38">
        <f>COUNTIF(Vertices[In-Degree],"&gt;= "&amp;F52)-COUNTIF(Vertices[In-Degree],"&gt;="&amp;F53)</f>
        <v>0</v>
      </c>
      <c r="H52" s="37">
        <f t="shared" si="12"/>
        <v>52.509090909090936</v>
      </c>
      <c r="I52" s="38">
        <f>COUNTIF(Vertices[Out-Degree],"&gt;= "&amp;H52)-COUNTIF(Vertices[Out-Degree],"&gt;="&amp;H53)</f>
        <v>0</v>
      </c>
      <c r="J52" s="37">
        <f t="shared" si="13"/>
        <v>8757.171014399997</v>
      </c>
      <c r="K52" s="38">
        <f>COUNTIF(Vertices[Betweenness Centrality],"&gt;= "&amp;J52)-COUNTIF(Vertices[Betweenness Centrality],"&gt;="&amp;J53)</f>
        <v>0</v>
      </c>
      <c r="L52" s="37">
        <f t="shared" si="14"/>
        <v>0.6917896909090908</v>
      </c>
      <c r="M52" s="38">
        <f>COUNTIF(Vertices[Closeness Centrality],"&gt;= "&amp;L52)-COUNTIF(Vertices[Closeness Centrality],"&gt;="&amp;L53)</f>
        <v>0</v>
      </c>
      <c r="N52" s="37">
        <f t="shared" si="15"/>
        <v>0.053225563636363625</v>
      </c>
      <c r="O52" s="38">
        <f>COUNTIF(Vertices[Eigenvector Centrality],"&gt;= "&amp;N52)-COUNTIF(Vertices[Eigenvector Centrality],"&gt;="&amp;N53)</f>
        <v>0</v>
      </c>
      <c r="P52" s="37">
        <f t="shared" si="16"/>
        <v>20.548045200000004</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36.16363636363636</v>
      </c>
      <c r="G53" s="40">
        <f>COUNTIF(Vertices[In-Degree],"&gt;= "&amp;F53)-COUNTIF(Vertices[In-Degree],"&gt;="&amp;F54)</f>
        <v>0</v>
      </c>
      <c r="H53" s="39">
        <f t="shared" si="12"/>
        <v>53.89090909090912</v>
      </c>
      <c r="I53" s="40">
        <f>COUNTIF(Vertices[Out-Degree],"&gt;= "&amp;H53)-COUNTIF(Vertices[Out-Degree],"&gt;="&amp;H54)</f>
        <v>0</v>
      </c>
      <c r="J53" s="39">
        <f t="shared" si="13"/>
        <v>8987.622883199998</v>
      </c>
      <c r="K53" s="40">
        <f>COUNTIF(Vertices[Betweenness Centrality],"&gt;= "&amp;J53)-COUNTIF(Vertices[Betweenness Centrality],"&gt;="&amp;J54)</f>
        <v>0</v>
      </c>
      <c r="L53" s="39">
        <f t="shared" si="14"/>
        <v>0.709919709090909</v>
      </c>
      <c r="M53" s="40">
        <f>COUNTIF(Vertices[Closeness Centrality],"&gt;= "&amp;L53)-COUNTIF(Vertices[Closeness Centrality],"&gt;="&amp;L54)</f>
        <v>0</v>
      </c>
      <c r="N53" s="39">
        <f t="shared" si="15"/>
        <v>0.05462623636363635</v>
      </c>
      <c r="O53" s="40">
        <f>COUNTIF(Vertices[Eigenvector Centrality],"&gt;= "&amp;N53)-COUNTIF(Vertices[Eigenvector Centrality],"&gt;="&amp;N54)</f>
        <v>0</v>
      </c>
      <c r="P53" s="39">
        <f t="shared" si="16"/>
        <v>21.078711600000005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37.090909090909086</v>
      </c>
      <c r="G54" s="38">
        <f>COUNTIF(Vertices[In-Degree],"&gt;= "&amp;F54)-COUNTIF(Vertices[In-Degree],"&gt;="&amp;F55)</f>
        <v>0</v>
      </c>
      <c r="H54" s="37">
        <f t="shared" si="12"/>
        <v>55.2727272727273</v>
      </c>
      <c r="I54" s="38">
        <f>COUNTIF(Vertices[Out-Degree],"&gt;= "&amp;H54)-COUNTIF(Vertices[Out-Degree],"&gt;="&amp;H55)</f>
        <v>0</v>
      </c>
      <c r="J54" s="37">
        <f t="shared" si="13"/>
        <v>9218.074751999999</v>
      </c>
      <c r="K54" s="38">
        <f>COUNTIF(Vertices[Betweenness Centrality],"&gt;= "&amp;J54)-COUNTIF(Vertices[Betweenness Centrality],"&gt;="&amp;J55)</f>
        <v>0</v>
      </c>
      <c r="L54" s="37">
        <f t="shared" si="14"/>
        <v>0.7280497272727271</v>
      </c>
      <c r="M54" s="38">
        <f>COUNTIF(Vertices[Closeness Centrality],"&gt;= "&amp;L54)-COUNTIF(Vertices[Closeness Centrality],"&gt;="&amp;L55)</f>
        <v>0</v>
      </c>
      <c r="N54" s="37">
        <f t="shared" si="15"/>
        <v>0.05602690909090908</v>
      </c>
      <c r="O54" s="38">
        <f>COUNTIF(Vertices[Eigenvector Centrality],"&gt;= "&amp;N54)-COUNTIF(Vertices[Eigenvector Centrality],"&gt;="&amp;N55)</f>
        <v>0</v>
      </c>
      <c r="P54" s="37">
        <f t="shared" si="16"/>
        <v>21.609378000000007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38.018181818181816</v>
      </c>
      <c r="G55" s="40">
        <f>COUNTIF(Vertices[In-Degree],"&gt;= "&amp;F55)-COUNTIF(Vertices[In-Degree],"&gt;="&amp;F56)</f>
        <v>0</v>
      </c>
      <c r="H55" s="39">
        <f t="shared" si="12"/>
        <v>56.654545454545485</v>
      </c>
      <c r="I55" s="40">
        <f>COUNTIF(Vertices[Out-Degree],"&gt;= "&amp;H55)-COUNTIF(Vertices[Out-Degree],"&gt;="&amp;H56)</f>
        <v>0</v>
      </c>
      <c r="J55" s="39">
        <f t="shared" si="13"/>
        <v>9448.5266208</v>
      </c>
      <c r="K55" s="40">
        <f>COUNTIF(Vertices[Betweenness Centrality],"&gt;= "&amp;J55)-COUNTIF(Vertices[Betweenness Centrality],"&gt;="&amp;J56)</f>
        <v>0</v>
      </c>
      <c r="L55" s="39">
        <f t="shared" si="14"/>
        <v>0.7461797454545452</v>
      </c>
      <c r="M55" s="40">
        <f>COUNTIF(Vertices[Closeness Centrality],"&gt;= "&amp;L55)-COUNTIF(Vertices[Closeness Centrality],"&gt;="&amp;L56)</f>
        <v>0</v>
      </c>
      <c r="N55" s="39">
        <f t="shared" si="15"/>
        <v>0.057427581818181805</v>
      </c>
      <c r="O55" s="40">
        <f>COUNTIF(Vertices[Eigenvector Centrality],"&gt;= "&amp;N55)-COUNTIF(Vertices[Eigenvector Centrality],"&gt;="&amp;N56)</f>
        <v>0</v>
      </c>
      <c r="P55" s="39">
        <f t="shared" si="16"/>
        <v>22.140044400000008</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38.945454545454545</v>
      </c>
      <c r="G56" s="38">
        <f>COUNTIF(Vertices[In-Degree],"&gt;= "&amp;F56)-COUNTIF(Vertices[In-Degree],"&gt;="&amp;F57)</f>
        <v>0</v>
      </c>
      <c r="H56" s="37">
        <f t="shared" si="12"/>
        <v>58.03636363636367</v>
      </c>
      <c r="I56" s="38">
        <f>COUNTIF(Vertices[Out-Degree],"&gt;= "&amp;H56)-COUNTIF(Vertices[Out-Degree],"&gt;="&amp;H57)</f>
        <v>0</v>
      </c>
      <c r="J56" s="37">
        <f t="shared" si="13"/>
        <v>9678.9784896</v>
      </c>
      <c r="K56" s="38">
        <f>COUNTIF(Vertices[Betweenness Centrality],"&gt;= "&amp;J56)-COUNTIF(Vertices[Betweenness Centrality],"&gt;="&amp;J57)</f>
        <v>0</v>
      </c>
      <c r="L56" s="37">
        <f t="shared" si="14"/>
        <v>0.7643097636363634</v>
      </c>
      <c r="M56" s="38">
        <f>COUNTIF(Vertices[Closeness Centrality],"&gt;= "&amp;L56)-COUNTIF(Vertices[Closeness Centrality],"&gt;="&amp;L57)</f>
        <v>0</v>
      </c>
      <c r="N56" s="37">
        <f t="shared" si="15"/>
        <v>0.05882825454545453</v>
      </c>
      <c r="O56" s="38">
        <f>COUNTIF(Vertices[Eigenvector Centrality],"&gt;= "&amp;N56)-COUNTIF(Vertices[Eigenvector Centrality],"&gt;="&amp;N57)</f>
        <v>0</v>
      </c>
      <c r="P56" s="37">
        <f t="shared" si="16"/>
        <v>22.67071080000001</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51</v>
      </c>
      <c r="G57" s="42">
        <f>COUNTIF(Vertices[In-Degree],"&gt;= "&amp;F57)-COUNTIF(Vertices[In-Degree],"&gt;="&amp;F58)</f>
        <v>1</v>
      </c>
      <c r="H57" s="41">
        <f>MAX(Vertices[Out-Degree])</f>
        <v>76</v>
      </c>
      <c r="I57" s="42">
        <f>COUNTIF(Vertices[Out-Degree],"&gt;= "&amp;H57)-COUNTIF(Vertices[Out-Degree],"&gt;="&amp;H58)</f>
        <v>1</v>
      </c>
      <c r="J57" s="41">
        <f>MAX(Vertices[Betweenness Centrality])</f>
        <v>12674.852784</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0.077037</v>
      </c>
      <c r="O57" s="42">
        <f>COUNTIF(Vertices[Eigenvector Centrality],"&gt;= "&amp;N57)-COUNTIF(Vertices[Eigenvector Centrality],"&gt;="&amp;N58)</f>
        <v>1</v>
      </c>
      <c r="P57" s="41">
        <f>MAX(Vertices[PageRank])</f>
        <v>29.569374</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51</v>
      </c>
    </row>
    <row r="71" spans="1:2" ht="15">
      <c r="A71" s="33" t="s">
        <v>90</v>
      </c>
      <c r="B71" s="47">
        <f>_xlfn.IFERROR(AVERAGE(Vertices[In-Degree]),NoMetricMessage)</f>
        <v>2.19327731092437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76</v>
      </c>
    </row>
    <row r="85" spans="1:2" ht="15">
      <c r="A85" s="33" t="s">
        <v>96</v>
      </c>
      <c r="B85" s="47">
        <f>_xlfn.IFERROR(AVERAGE(Vertices[Out-Degree]),NoMetricMessage)</f>
        <v>2.19327731092437</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12674.852784</v>
      </c>
    </row>
    <row r="99" spans="1:2" ht="15">
      <c r="A99" s="33" t="s">
        <v>102</v>
      </c>
      <c r="B99" s="47">
        <f>_xlfn.IFERROR(AVERAGE(Vertices[Betweenness Centrality]),NoMetricMessage)</f>
        <v>125.49579831092443</v>
      </c>
    </row>
    <row r="100" spans="1:2" ht="15">
      <c r="A100" s="33" t="s">
        <v>103</v>
      </c>
      <c r="B100" s="47">
        <f>_xlfn.IFERROR(MEDIAN(Vertices[Betweenness Centrality]),NoMetricMessage)</f>
        <v>0</v>
      </c>
    </row>
    <row r="111" spans="1:2" ht="15">
      <c r="A111" s="33" t="s">
        <v>106</v>
      </c>
      <c r="B111" s="47">
        <f>IF(COUNT(Vertices[Closeness Centrality])&gt;0,L2,NoMetricMessage)</f>
        <v>0.002849</v>
      </c>
    </row>
    <row r="112" spans="1:2" ht="15">
      <c r="A112" s="33" t="s">
        <v>107</v>
      </c>
      <c r="B112" s="47">
        <f>IF(COUNT(Vertices[Closeness Centrality])&gt;0,L57,NoMetricMessage)</f>
        <v>1</v>
      </c>
    </row>
    <row r="113" spans="1:2" ht="15">
      <c r="A113" s="33" t="s">
        <v>108</v>
      </c>
      <c r="B113" s="47">
        <f>_xlfn.IFERROR(AVERAGE(Vertices[Closeness Centrality]),NoMetricMessage)</f>
        <v>0.020894361344537697</v>
      </c>
    </row>
    <row r="114" spans="1:2" ht="15">
      <c r="A114" s="33" t="s">
        <v>109</v>
      </c>
      <c r="B114" s="47">
        <f>_xlfn.IFERROR(MEDIAN(Vertices[Closeness Centrality]),NoMetricMessage)</f>
        <v>0.004167</v>
      </c>
    </row>
    <row r="125" spans="1:2" ht="15">
      <c r="A125" s="33" t="s">
        <v>112</v>
      </c>
      <c r="B125" s="47">
        <f>IF(COUNT(Vertices[Eigenvector Centrality])&gt;0,N2,NoMetricMessage)</f>
        <v>0</v>
      </c>
    </row>
    <row r="126" spans="1:2" ht="15">
      <c r="A126" s="33" t="s">
        <v>113</v>
      </c>
      <c r="B126" s="47">
        <f>IF(COUNT(Vertices[Eigenvector Centrality])&gt;0,N57,NoMetricMessage)</f>
        <v>0.077037</v>
      </c>
    </row>
    <row r="127" spans="1:2" ht="15">
      <c r="A127" s="33" t="s">
        <v>114</v>
      </c>
      <c r="B127" s="47">
        <f>_xlfn.IFERROR(AVERAGE(Vertices[Eigenvector Centrality]),NoMetricMessage)</f>
        <v>0.008403420168067232</v>
      </c>
    </row>
    <row r="128" spans="1:2" ht="15">
      <c r="A128" s="33" t="s">
        <v>115</v>
      </c>
      <c r="B128" s="47">
        <f>_xlfn.IFERROR(MEDIAN(Vertices[Eigenvector Centrality]),NoMetricMessage)</f>
        <v>0.006174</v>
      </c>
    </row>
    <row r="139" spans="1:2" ht="15">
      <c r="A139" s="33" t="s">
        <v>140</v>
      </c>
      <c r="B139" s="47">
        <f>IF(COUNT(Vertices[PageRank])&gt;0,P2,NoMetricMessage)</f>
        <v>0.382722</v>
      </c>
    </row>
    <row r="140" spans="1:2" ht="15">
      <c r="A140" s="33" t="s">
        <v>141</v>
      </c>
      <c r="B140" s="47">
        <f>IF(COUNT(Vertices[PageRank])&gt;0,P57,NoMetricMessage)</f>
        <v>29.569374</v>
      </c>
    </row>
    <row r="141" spans="1:2" ht="15">
      <c r="A141" s="33" t="s">
        <v>142</v>
      </c>
      <c r="B141" s="47">
        <f>_xlfn.IFERROR(AVERAGE(Vertices[PageRank]),NoMetricMessage)</f>
        <v>0.9999957899159675</v>
      </c>
    </row>
    <row r="142" spans="1:2" ht="15">
      <c r="A142" s="33" t="s">
        <v>143</v>
      </c>
      <c r="B142" s="47">
        <f>_xlfn.IFERROR(MEDIAN(Vertices[PageRank]),NoMetricMessage)</f>
        <v>0.382722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0.14617899067755727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2128</v>
      </c>
      <c r="K7" s="13" t="s">
        <v>2129</v>
      </c>
    </row>
    <row r="8" spans="1:11" ht="409.5">
      <c r="A8"/>
      <c r="B8">
        <v>2</v>
      </c>
      <c r="C8">
        <v>2</v>
      </c>
      <c r="D8" t="s">
        <v>61</v>
      </c>
      <c r="E8" t="s">
        <v>61</v>
      </c>
      <c r="H8" t="s">
        <v>73</v>
      </c>
      <c r="J8" t="s">
        <v>2130</v>
      </c>
      <c r="K8" s="13" t="s">
        <v>2131</v>
      </c>
    </row>
    <row r="9" spans="1:11" ht="409.5">
      <c r="A9"/>
      <c r="B9">
        <v>3</v>
      </c>
      <c r="C9">
        <v>4</v>
      </c>
      <c r="D9" t="s">
        <v>62</v>
      </c>
      <c r="E9" t="s">
        <v>62</v>
      </c>
      <c r="H9" t="s">
        <v>74</v>
      </c>
      <c r="J9" t="s">
        <v>2132</v>
      </c>
      <c r="K9" s="102" t="s">
        <v>2133</v>
      </c>
    </row>
    <row r="10" spans="1:11" ht="409.5">
      <c r="A10"/>
      <c r="B10">
        <v>4</v>
      </c>
      <c r="D10" t="s">
        <v>63</v>
      </c>
      <c r="E10" t="s">
        <v>63</v>
      </c>
      <c r="H10" t="s">
        <v>75</v>
      </c>
      <c r="J10" t="s">
        <v>2134</v>
      </c>
      <c r="K10" s="13" t="s">
        <v>2135</v>
      </c>
    </row>
    <row r="11" spans="1:11" ht="15">
      <c r="A11"/>
      <c r="B11">
        <v>5</v>
      </c>
      <c r="D11" t="s">
        <v>46</v>
      </c>
      <c r="E11">
        <v>1</v>
      </c>
      <c r="H11" t="s">
        <v>76</v>
      </c>
      <c r="J11" t="s">
        <v>2136</v>
      </c>
      <c r="K11" t="s">
        <v>2137</v>
      </c>
    </row>
    <row r="12" spans="1:11" ht="15">
      <c r="A12"/>
      <c r="B12"/>
      <c r="D12" t="s">
        <v>64</v>
      </c>
      <c r="E12">
        <v>2</v>
      </c>
      <c r="H12">
        <v>0</v>
      </c>
      <c r="J12" t="s">
        <v>2138</v>
      </c>
      <c r="K12" t="s">
        <v>2139</v>
      </c>
    </row>
    <row r="13" spans="1:11" ht="15">
      <c r="A13"/>
      <c r="B13"/>
      <c r="D13">
        <v>1</v>
      </c>
      <c r="E13">
        <v>3</v>
      </c>
      <c r="H13">
        <v>1</v>
      </c>
      <c r="J13" t="s">
        <v>2140</v>
      </c>
      <c r="K13" t="s">
        <v>2141</v>
      </c>
    </row>
    <row r="14" spans="4:11" ht="15">
      <c r="D14">
        <v>2</v>
      </c>
      <c r="E14">
        <v>4</v>
      </c>
      <c r="H14">
        <v>2</v>
      </c>
      <c r="J14" t="s">
        <v>2142</v>
      </c>
      <c r="K14" t="s">
        <v>2143</v>
      </c>
    </row>
    <row r="15" spans="4:11" ht="15">
      <c r="D15">
        <v>3</v>
      </c>
      <c r="E15">
        <v>5</v>
      </c>
      <c r="H15">
        <v>3</v>
      </c>
      <c r="J15" t="s">
        <v>2144</v>
      </c>
      <c r="K15" t="s">
        <v>2145</v>
      </c>
    </row>
    <row r="16" spans="4:11" ht="15">
      <c r="D16">
        <v>4</v>
      </c>
      <c r="E16">
        <v>6</v>
      </c>
      <c r="H16">
        <v>4</v>
      </c>
      <c r="J16" t="s">
        <v>2146</v>
      </c>
      <c r="K16" t="s">
        <v>2147</v>
      </c>
    </row>
    <row r="17" spans="4:11" ht="15">
      <c r="D17">
        <v>5</v>
      </c>
      <c r="E17">
        <v>7</v>
      </c>
      <c r="H17">
        <v>5</v>
      </c>
      <c r="J17" t="s">
        <v>2148</v>
      </c>
      <c r="K17" t="s">
        <v>2149</v>
      </c>
    </row>
    <row r="18" spans="4:11" ht="15">
      <c r="D18">
        <v>6</v>
      </c>
      <c r="E18">
        <v>8</v>
      </c>
      <c r="H18">
        <v>6</v>
      </c>
      <c r="J18" t="s">
        <v>2150</v>
      </c>
      <c r="K18" t="s">
        <v>2151</v>
      </c>
    </row>
    <row r="19" spans="4:11" ht="15">
      <c r="D19">
        <v>7</v>
      </c>
      <c r="E19">
        <v>9</v>
      </c>
      <c r="H19">
        <v>7</v>
      </c>
      <c r="J19" t="s">
        <v>2152</v>
      </c>
      <c r="K19" t="s">
        <v>2153</v>
      </c>
    </row>
    <row r="20" spans="4:11" ht="15">
      <c r="D20">
        <v>8</v>
      </c>
      <c r="H20">
        <v>8</v>
      </c>
      <c r="J20" t="s">
        <v>2154</v>
      </c>
      <c r="K20" t="s">
        <v>2155</v>
      </c>
    </row>
    <row r="21" spans="4:11" ht="409.5">
      <c r="D21">
        <v>9</v>
      </c>
      <c r="H21">
        <v>9</v>
      </c>
      <c r="J21" t="s">
        <v>2156</v>
      </c>
      <c r="K21" s="13" t="s">
        <v>2157</v>
      </c>
    </row>
    <row r="22" spans="4:11" ht="409.5">
      <c r="D22">
        <v>10</v>
      </c>
      <c r="J22" t="s">
        <v>2158</v>
      </c>
      <c r="K22" s="13" t="s">
        <v>2159</v>
      </c>
    </row>
    <row r="23" spans="4:11" ht="409.5">
      <c r="D23">
        <v>11</v>
      </c>
      <c r="J23" t="s">
        <v>2160</v>
      </c>
      <c r="K23" s="13" t="s">
        <v>2161</v>
      </c>
    </row>
    <row r="24" spans="10:11" ht="409.5">
      <c r="J24" t="s">
        <v>2162</v>
      </c>
      <c r="K24" s="13" t="s">
        <v>2945</v>
      </c>
    </row>
    <row r="25" spans="10:11" ht="15">
      <c r="J25" t="s">
        <v>2163</v>
      </c>
      <c r="K25" t="b">
        <v>0</v>
      </c>
    </row>
    <row r="26" spans="10:11" ht="15">
      <c r="J26" t="s">
        <v>2942</v>
      </c>
      <c r="K26" t="s">
        <v>2943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2180</v>
      </c>
      <c r="B2" s="117" t="s">
        <v>2181</v>
      </c>
      <c r="C2" s="118" t="s">
        <v>2182</v>
      </c>
    </row>
    <row r="3" spans="1:3" ht="15">
      <c r="A3" s="116" t="s">
        <v>2165</v>
      </c>
      <c r="B3" s="116" t="s">
        <v>2165</v>
      </c>
      <c r="C3" s="34">
        <v>186</v>
      </c>
    </row>
    <row r="4" spans="1:3" ht="15">
      <c r="A4" s="116" t="s">
        <v>2165</v>
      </c>
      <c r="B4" s="116" t="s">
        <v>2166</v>
      </c>
      <c r="C4" s="34">
        <v>37</v>
      </c>
    </row>
    <row r="5" spans="1:3" ht="15">
      <c r="A5" s="116" t="s">
        <v>2165</v>
      </c>
      <c r="B5" s="116" t="s">
        <v>2167</v>
      </c>
      <c r="C5" s="34">
        <v>39</v>
      </c>
    </row>
    <row r="6" spans="1:3" ht="15">
      <c r="A6" s="116" t="s">
        <v>2165</v>
      </c>
      <c r="B6" s="116" t="s">
        <v>2168</v>
      </c>
      <c r="C6" s="34">
        <v>5</v>
      </c>
    </row>
    <row r="7" spans="1:3" ht="15">
      <c r="A7" s="116" t="s">
        <v>2165</v>
      </c>
      <c r="B7" s="116" t="s">
        <v>2169</v>
      </c>
      <c r="C7" s="34">
        <v>2</v>
      </c>
    </row>
    <row r="8" spans="1:3" ht="15">
      <c r="A8" s="116" t="s">
        <v>2166</v>
      </c>
      <c r="B8" s="116" t="s">
        <v>2165</v>
      </c>
      <c r="C8" s="34">
        <v>20</v>
      </c>
    </row>
    <row r="9" spans="1:3" ht="15">
      <c r="A9" s="116" t="s">
        <v>2166</v>
      </c>
      <c r="B9" s="116" t="s">
        <v>2166</v>
      </c>
      <c r="C9" s="34">
        <v>66</v>
      </c>
    </row>
    <row r="10" spans="1:3" ht="15">
      <c r="A10" s="116" t="s">
        <v>2166</v>
      </c>
      <c r="B10" s="116" t="s">
        <v>2167</v>
      </c>
      <c r="C10" s="34">
        <v>2</v>
      </c>
    </row>
    <row r="11" spans="1:3" ht="15">
      <c r="A11" s="116" t="s">
        <v>2166</v>
      </c>
      <c r="B11" s="116" t="s">
        <v>2168</v>
      </c>
      <c r="C11" s="34">
        <v>1</v>
      </c>
    </row>
    <row r="12" spans="1:3" ht="15">
      <c r="A12" s="116" t="s">
        <v>2167</v>
      </c>
      <c r="B12" s="116" t="s">
        <v>2165</v>
      </c>
      <c r="C12" s="34">
        <v>43</v>
      </c>
    </row>
    <row r="13" spans="1:3" ht="15">
      <c r="A13" s="116" t="s">
        <v>2167</v>
      </c>
      <c r="B13" s="116" t="s">
        <v>2167</v>
      </c>
      <c r="C13" s="34">
        <v>95</v>
      </c>
    </row>
    <row r="14" spans="1:3" ht="15">
      <c r="A14" s="116" t="s">
        <v>2168</v>
      </c>
      <c r="B14" s="116" t="s">
        <v>2165</v>
      </c>
      <c r="C14" s="34">
        <v>7</v>
      </c>
    </row>
    <row r="15" spans="1:3" ht="15">
      <c r="A15" s="116" t="s">
        <v>2168</v>
      </c>
      <c r="B15" s="116" t="s">
        <v>2168</v>
      </c>
      <c r="C15" s="34">
        <v>11</v>
      </c>
    </row>
    <row r="16" spans="1:3" ht="15">
      <c r="A16" s="116" t="s">
        <v>2169</v>
      </c>
      <c r="B16" s="116" t="s">
        <v>2165</v>
      </c>
      <c r="C16" s="34">
        <v>2</v>
      </c>
    </row>
    <row r="17" spans="1:3" ht="15">
      <c r="A17" s="116" t="s">
        <v>2169</v>
      </c>
      <c r="B17" s="116" t="s">
        <v>2169</v>
      </c>
      <c r="C17" s="34">
        <v>2</v>
      </c>
    </row>
    <row r="18" spans="1:3" ht="15">
      <c r="A18" s="116" t="s">
        <v>2170</v>
      </c>
      <c r="B18" s="116" t="s">
        <v>2170</v>
      </c>
      <c r="C18"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2187</v>
      </c>
      <c r="B1" s="13" t="s">
        <v>2188</v>
      </c>
      <c r="C1" s="13" t="s">
        <v>2189</v>
      </c>
      <c r="D1" s="13" t="s">
        <v>2191</v>
      </c>
      <c r="E1" s="13" t="s">
        <v>2190</v>
      </c>
      <c r="F1" s="13" t="s">
        <v>2193</v>
      </c>
      <c r="G1" s="13" t="s">
        <v>2192</v>
      </c>
      <c r="H1" s="13" t="s">
        <v>2195</v>
      </c>
      <c r="I1" s="78" t="s">
        <v>2194</v>
      </c>
      <c r="J1" s="78" t="s">
        <v>2197</v>
      </c>
      <c r="K1" s="78" t="s">
        <v>2196</v>
      </c>
      <c r="L1" s="78" t="s">
        <v>2199</v>
      </c>
      <c r="M1" s="13" t="s">
        <v>2198</v>
      </c>
      <c r="N1" s="13" t="s">
        <v>2200</v>
      </c>
    </row>
    <row r="2" spans="1:14" ht="15">
      <c r="A2" s="82" t="s">
        <v>503</v>
      </c>
      <c r="B2" s="78">
        <v>15</v>
      </c>
      <c r="C2" s="82" t="s">
        <v>503</v>
      </c>
      <c r="D2" s="78">
        <v>5</v>
      </c>
      <c r="E2" s="82" t="s">
        <v>503</v>
      </c>
      <c r="F2" s="78">
        <v>10</v>
      </c>
      <c r="G2" s="82" t="s">
        <v>502</v>
      </c>
      <c r="H2" s="78">
        <v>1</v>
      </c>
      <c r="I2" s="78"/>
      <c r="J2" s="78"/>
      <c r="K2" s="78"/>
      <c r="L2" s="78"/>
      <c r="M2" s="82" t="s">
        <v>500</v>
      </c>
      <c r="N2" s="78">
        <v>1</v>
      </c>
    </row>
    <row r="3" spans="1:14" ht="15">
      <c r="A3" s="82" t="s">
        <v>504</v>
      </c>
      <c r="B3" s="78">
        <v>8</v>
      </c>
      <c r="C3" s="82" t="s">
        <v>525</v>
      </c>
      <c r="D3" s="78">
        <v>5</v>
      </c>
      <c r="E3" s="82" t="s">
        <v>504</v>
      </c>
      <c r="F3" s="78">
        <v>5</v>
      </c>
      <c r="G3" s="78"/>
      <c r="H3" s="78"/>
      <c r="I3" s="78"/>
      <c r="J3" s="78"/>
      <c r="K3" s="78"/>
      <c r="L3" s="78"/>
      <c r="M3" s="78"/>
      <c r="N3" s="78"/>
    </row>
    <row r="4" spans="1:14" ht="15">
      <c r="A4" s="82" t="s">
        <v>525</v>
      </c>
      <c r="B4" s="78">
        <v>5</v>
      </c>
      <c r="C4" s="82" t="s">
        <v>524</v>
      </c>
      <c r="D4" s="78">
        <v>4</v>
      </c>
      <c r="E4" s="82" t="s">
        <v>501</v>
      </c>
      <c r="F4" s="78">
        <v>1</v>
      </c>
      <c r="G4" s="78"/>
      <c r="H4" s="78"/>
      <c r="I4" s="78"/>
      <c r="J4" s="78"/>
      <c r="K4" s="78"/>
      <c r="L4" s="78"/>
      <c r="M4" s="78"/>
      <c r="N4" s="78"/>
    </row>
    <row r="5" spans="1:14" ht="15">
      <c r="A5" s="82" t="s">
        <v>513</v>
      </c>
      <c r="B5" s="78">
        <v>4</v>
      </c>
      <c r="C5" s="82" t="s">
        <v>498</v>
      </c>
      <c r="D5" s="78">
        <v>4</v>
      </c>
      <c r="E5" s="78"/>
      <c r="F5" s="78"/>
      <c r="G5" s="78"/>
      <c r="H5" s="78"/>
      <c r="I5" s="78"/>
      <c r="J5" s="78"/>
      <c r="K5" s="78"/>
      <c r="L5" s="78"/>
      <c r="M5" s="78"/>
      <c r="N5" s="78"/>
    </row>
    <row r="6" spans="1:14" ht="15">
      <c r="A6" s="82" t="s">
        <v>520</v>
      </c>
      <c r="B6" s="78">
        <v>4</v>
      </c>
      <c r="C6" s="82" t="s">
        <v>520</v>
      </c>
      <c r="D6" s="78">
        <v>4</v>
      </c>
      <c r="E6" s="78"/>
      <c r="F6" s="78"/>
      <c r="G6" s="78"/>
      <c r="H6" s="78"/>
      <c r="I6" s="78"/>
      <c r="J6" s="78"/>
      <c r="K6" s="78"/>
      <c r="L6" s="78"/>
      <c r="M6" s="78"/>
      <c r="N6" s="78"/>
    </row>
    <row r="7" spans="1:14" ht="15">
      <c r="A7" s="82" t="s">
        <v>498</v>
      </c>
      <c r="B7" s="78">
        <v>4</v>
      </c>
      <c r="C7" s="82" t="s">
        <v>513</v>
      </c>
      <c r="D7" s="78">
        <v>4</v>
      </c>
      <c r="E7" s="78"/>
      <c r="F7" s="78"/>
      <c r="G7" s="78"/>
      <c r="H7" s="78"/>
      <c r="I7" s="78"/>
      <c r="J7" s="78"/>
      <c r="K7" s="78"/>
      <c r="L7" s="78"/>
      <c r="M7" s="78"/>
      <c r="N7" s="78"/>
    </row>
    <row r="8" spans="1:14" ht="15">
      <c r="A8" s="82" t="s">
        <v>524</v>
      </c>
      <c r="B8" s="78">
        <v>4</v>
      </c>
      <c r="C8" s="82" t="s">
        <v>499</v>
      </c>
      <c r="D8" s="78">
        <v>3</v>
      </c>
      <c r="E8" s="78"/>
      <c r="F8" s="78"/>
      <c r="G8" s="78"/>
      <c r="H8" s="78"/>
      <c r="I8" s="78"/>
      <c r="J8" s="78"/>
      <c r="K8" s="78"/>
      <c r="L8" s="78"/>
      <c r="M8" s="78"/>
      <c r="N8" s="78"/>
    </row>
    <row r="9" spans="1:14" ht="15">
      <c r="A9" s="82" t="s">
        <v>518</v>
      </c>
      <c r="B9" s="78">
        <v>3</v>
      </c>
      <c r="C9" s="82" t="s">
        <v>517</v>
      </c>
      <c r="D9" s="78">
        <v>3</v>
      </c>
      <c r="E9" s="78"/>
      <c r="F9" s="78"/>
      <c r="G9" s="78"/>
      <c r="H9" s="78"/>
      <c r="I9" s="78"/>
      <c r="J9" s="78"/>
      <c r="K9" s="78"/>
      <c r="L9" s="78"/>
      <c r="M9" s="78"/>
      <c r="N9" s="78"/>
    </row>
    <row r="10" spans="1:14" ht="15">
      <c r="A10" s="82" t="s">
        <v>517</v>
      </c>
      <c r="B10" s="78">
        <v>3</v>
      </c>
      <c r="C10" s="82" t="s">
        <v>504</v>
      </c>
      <c r="D10" s="78">
        <v>3</v>
      </c>
      <c r="E10" s="78"/>
      <c r="F10" s="78"/>
      <c r="G10" s="78"/>
      <c r="H10" s="78"/>
      <c r="I10" s="78"/>
      <c r="J10" s="78"/>
      <c r="K10" s="78"/>
      <c r="L10" s="78"/>
      <c r="M10" s="78"/>
      <c r="N10" s="78"/>
    </row>
    <row r="11" spans="1:14" ht="15">
      <c r="A11" s="82" t="s">
        <v>522</v>
      </c>
      <c r="B11" s="78">
        <v>3</v>
      </c>
      <c r="C11" s="82" t="s">
        <v>522</v>
      </c>
      <c r="D11" s="78">
        <v>3</v>
      </c>
      <c r="E11" s="78"/>
      <c r="F11" s="78"/>
      <c r="G11" s="78"/>
      <c r="H11" s="78"/>
      <c r="I11" s="78"/>
      <c r="J11" s="78"/>
      <c r="K11" s="78"/>
      <c r="L11" s="78"/>
      <c r="M11" s="78"/>
      <c r="N11" s="78"/>
    </row>
    <row r="14" spans="1:14" ht="15" customHeight="1">
      <c r="A14" s="13" t="s">
        <v>2204</v>
      </c>
      <c r="B14" s="13" t="s">
        <v>2188</v>
      </c>
      <c r="C14" s="13" t="s">
        <v>2206</v>
      </c>
      <c r="D14" s="13" t="s">
        <v>2191</v>
      </c>
      <c r="E14" s="13" t="s">
        <v>2207</v>
      </c>
      <c r="F14" s="13" t="s">
        <v>2193</v>
      </c>
      <c r="G14" s="13" t="s">
        <v>2208</v>
      </c>
      <c r="H14" s="13" t="s">
        <v>2195</v>
      </c>
      <c r="I14" s="78" t="s">
        <v>2209</v>
      </c>
      <c r="J14" s="78" t="s">
        <v>2197</v>
      </c>
      <c r="K14" s="78" t="s">
        <v>2210</v>
      </c>
      <c r="L14" s="78" t="s">
        <v>2199</v>
      </c>
      <c r="M14" s="13" t="s">
        <v>2211</v>
      </c>
      <c r="N14" s="13" t="s">
        <v>2200</v>
      </c>
    </row>
    <row r="15" spans="1:14" ht="15">
      <c r="A15" s="78" t="s">
        <v>554</v>
      </c>
      <c r="B15" s="78">
        <v>85</v>
      </c>
      <c r="C15" s="78" t="s">
        <v>554</v>
      </c>
      <c r="D15" s="78">
        <v>84</v>
      </c>
      <c r="E15" s="78" t="s">
        <v>556</v>
      </c>
      <c r="F15" s="78">
        <v>15</v>
      </c>
      <c r="G15" s="78" t="s">
        <v>555</v>
      </c>
      <c r="H15" s="78">
        <v>1</v>
      </c>
      <c r="I15" s="78"/>
      <c r="J15" s="78"/>
      <c r="K15" s="78"/>
      <c r="L15" s="78"/>
      <c r="M15" s="78" t="s">
        <v>555</v>
      </c>
      <c r="N15" s="78">
        <v>1</v>
      </c>
    </row>
    <row r="16" spans="1:14" ht="15">
      <c r="A16" s="78" t="s">
        <v>556</v>
      </c>
      <c r="B16" s="78">
        <v>23</v>
      </c>
      <c r="C16" s="78" t="s">
        <v>556</v>
      </c>
      <c r="D16" s="78">
        <v>8</v>
      </c>
      <c r="E16" s="78" t="s">
        <v>554</v>
      </c>
      <c r="F16" s="78">
        <v>1</v>
      </c>
      <c r="G16" s="78"/>
      <c r="H16" s="78"/>
      <c r="I16" s="78"/>
      <c r="J16" s="78"/>
      <c r="K16" s="78"/>
      <c r="L16" s="78"/>
      <c r="M16" s="78"/>
      <c r="N16" s="78"/>
    </row>
    <row r="17" spans="1:14" ht="15">
      <c r="A17" s="78" t="s">
        <v>557</v>
      </c>
      <c r="B17" s="78">
        <v>7</v>
      </c>
      <c r="C17" s="78" t="s">
        <v>557</v>
      </c>
      <c r="D17" s="78">
        <v>7</v>
      </c>
      <c r="E17" s="78"/>
      <c r="F17" s="78"/>
      <c r="G17" s="78"/>
      <c r="H17" s="78"/>
      <c r="I17" s="78"/>
      <c r="J17" s="78"/>
      <c r="K17" s="78"/>
      <c r="L17" s="78"/>
      <c r="M17" s="78"/>
      <c r="N17" s="78"/>
    </row>
    <row r="18" spans="1:14" ht="15">
      <c r="A18" s="78" t="s">
        <v>563</v>
      </c>
      <c r="B18" s="78">
        <v>6</v>
      </c>
      <c r="C18" s="78" t="s">
        <v>563</v>
      </c>
      <c r="D18" s="78">
        <v>6</v>
      </c>
      <c r="E18" s="78"/>
      <c r="F18" s="78"/>
      <c r="G18" s="78"/>
      <c r="H18" s="78"/>
      <c r="I18" s="78"/>
      <c r="J18" s="78"/>
      <c r="K18" s="78"/>
      <c r="L18" s="78"/>
      <c r="M18" s="78"/>
      <c r="N18" s="78"/>
    </row>
    <row r="19" spans="1:14" ht="15">
      <c r="A19" s="78" t="s">
        <v>560</v>
      </c>
      <c r="B19" s="78">
        <v>3</v>
      </c>
      <c r="C19" s="78" t="s">
        <v>560</v>
      </c>
      <c r="D19" s="78">
        <v>3</v>
      </c>
      <c r="E19" s="78"/>
      <c r="F19" s="78"/>
      <c r="G19" s="78"/>
      <c r="H19" s="78"/>
      <c r="I19" s="78"/>
      <c r="J19" s="78"/>
      <c r="K19" s="78"/>
      <c r="L19" s="78"/>
      <c r="M19" s="78"/>
      <c r="N19" s="78"/>
    </row>
    <row r="20" spans="1:14" ht="15">
      <c r="A20" s="78" t="s">
        <v>2205</v>
      </c>
      <c r="B20" s="78">
        <v>2</v>
      </c>
      <c r="C20" s="78" t="s">
        <v>561</v>
      </c>
      <c r="D20" s="78">
        <v>2</v>
      </c>
      <c r="E20" s="78"/>
      <c r="F20" s="78"/>
      <c r="G20" s="78"/>
      <c r="H20" s="78"/>
      <c r="I20" s="78"/>
      <c r="J20" s="78"/>
      <c r="K20" s="78"/>
      <c r="L20" s="78"/>
      <c r="M20" s="78"/>
      <c r="N20" s="78"/>
    </row>
    <row r="21" spans="1:14" ht="15">
      <c r="A21" s="78" t="s">
        <v>561</v>
      </c>
      <c r="B21" s="78">
        <v>2</v>
      </c>
      <c r="C21" s="78" t="s">
        <v>2205</v>
      </c>
      <c r="D21" s="78">
        <v>2</v>
      </c>
      <c r="E21" s="78"/>
      <c r="F21" s="78"/>
      <c r="G21" s="78"/>
      <c r="H21" s="78"/>
      <c r="I21" s="78"/>
      <c r="J21" s="78"/>
      <c r="K21" s="78"/>
      <c r="L21" s="78"/>
      <c r="M21" s="78"/>
      <c r="N21" s="78"/>
    </row>
    <row r="22" spans="1:14" ht="15">
      <c r="A22" s="78" t="s">
        <v>555</v>
      </c>
      <c r="B22" s="78">
        <v>2</v>
      </c>
      <c r="C22" s="78" t="s">
        <v>565</v>
      </c>
      <c r="D22" s="78">
        <v>1</v>
      </c>
      <c r="E22" s="78"/>
      <c r="F22" s="78"/>
      <c r="G22" s="78"/>
      <c r="H22" s="78"/>
      <c r="I22" s="78"/>
      <c r="J22" s="78"/>
      <c r="K22" s="78"/>
      <c r="L22" s="78"/>
      <c r="M22" s="78"/>
      <c r="N22" s="78"/>
    </row>
    <row r="23" spans="1:14" ht="15">
      <c r="A23" s="78" t="s">
        <v>562</v>
      </c>
      <c r="B23" s="78">
        <v>1</v>
      </c>
      <c r="C23" s="78" t="s">
        <v>566</v>
      </c>
      <c r="D23" s="78">
        <v>1</v>
      </c>
      <c r="E23" s="78"/>
      <c r="F23" s="78"/>
      <c r="G23" s="78"/>
      <c r="H23" s="78"/>
      <c r="I23" s="78"/>
      <c r="J23" s="78"/>
      <c r="K23" s="78"/>
      <c r="L23" s="78"/>
      <c r="M23" s="78"/>
      <c r="N23" s="78"/>
    </row>
    <row r="24" spans="1:14" ht="15">
      <c r="A24" s="78" t="s">
        <v>567</v>
      </c>
      <c r="B24" s="78">
        <v>1</v>
      </c>
      <c r="C24" s="78" t="s">
        <v>567</v>
      </c>
      <c r="D24" s="78">
        <v>1</v>
      </c>
      <c r="E24" s="78"/>
      <c r="F24" s="78"/>
      <c r="G24" s="78"/>
      <c r="H24" s="78"/>
      <c r="I24" s="78"/>
      <c r="J24" s="78"/>
      <c r="K24" s="78"/>
      <c r="L24" s="78"/>
      <c r="M24" s="78"/>
      <c r="N24" s="78"/>
    </row>
    <row r="27" spans="1:14" ht="15" customHeight="1">
      <c r="A27" s="13" t="s">
        <v>2215</v>
      </c>
      <c r="B27" s="13" t="s">
        <v>2188</v>
      </c>
      <c r="C27" s="13" t="s">
        <v>2223</v>
      </c>
      <c r="D27" s="13" t="s">
        <v>2191</v>
      </c>
      <c r="E27" s="13" t="s">
        <v>2226</v>
      </c>
      <c r="F27" s="13" t="s">
        <v>2193</v>
      </c>
      <c r="G27" s="13" t="s">
        <v>2229</v>
      </c>
      <c r="H27" s="13" t="s">
        <v>2195</v>
      </c>
      <c r="I27" s="13" t="s">
        <v>2233</v>
      </c>
      <c r="J27" s="13" t="s">
        <v>2197</v>
      </c>
      <c r="K27" s="13" t="s">
        <v>2235</v>
      </c>
      <c r="L27" s="13" t="s">
        <v>2199</v>
      </c>
      <c r="M27" s="13" t="s">
        <v>2238</v>
      </c>
      <c r="N27" s="13" t="s">
        <v>2200</v>
      </c>
    </row>
    <row r="28" spans="1:14" ht="15">
      <c r="A28" s="78" t="s">
        <v>568</v>
      </c>
      <c r="B28" s="78">
        <v>172</v>
      </c>
      <c r="C28" s="78" t="s">
        <v>568</v>
      </c>
      <c r="D28" s="78">
        <v>138</v>
      </c>
      <c r="E28" s="78" t="s">
        <v>568</v>
      </c>
      <c r="F28" s="78">
        <v>21</v>
      </c>
      <c r="G28" s="78" t="s">
        <v>241</v>
      </c>
      <c r="H28" s="78">
        <v>45</v>
      </c>
      <c r="I28" s="78" t="s">
        <v>2220</v>
      </c>
      <c r="J28" s="78">
        <v>7</v>
      </c>
      <c r="K28" s="78" t="s">
        <v>2236</v>
      </c>
      <c r="L28" s="78">
        <v>2</v>
      </c>
      <c r="M28" s="78" t="s">
        <v>574</v>
      </c>
      <c r="N28" s="78">
        <v>2</v>
      </c>
    </row>
    <row r="29" spans="1:14" ht="15">
      <c r="A29" s="78" t="s">
        <v>2216</v>
      </c>
      <c r="B29" s="78">
        <v>67</v>
      </c>
      <c r="C29" s="78" t="s">
        <v>2216</v>
      </c>
      <c r="D29" s="78">
        <v>47</v>
      </c>
      <c r="E29" s="78" t="s">
        <v>2216</v>
      </c>
      <c r="F29" s="78">
        <v>20</v>
      </c>
      <c r="G29" s="78" t="s">
        <v>2219</v>
      </c>
      <c r="H29" s="78">
        <v>10</v>
      </c>
      <c r="I29" s="78" t="s">
        <v>2234</v>
      </c>
      <c r="J29" s="78">
        <v>5</v>
      </c>
      <c r="K29" s="78" t="s">
        <v>2237</v>
      </c>
      <c r="L29" s="78">
        <v>2</v>
      </c>
      <c r="M29" s="78" t="s">
        <v>568</v>
      </c>
      <c r="N29" s="78">
        <v>2</v>
      </c>
    </row>
    <row r="30" spans="1:14" ht="15">
      <c r="A30" s="78" t="s">
        <v>241</v>
      </c>
      <c r="B30" s="78">
        <v>64</v>
      </c>
      <c r="C30" s="78" t="s">
        <v>2217</v>
      </c>
      <c r="D30" s="78">
        <v>23</v>
      </c>
      <c r="E30" s="78" t="s">
        <v>613</v>
      </c>
      <c r="F30" s="78">
        <v>15</v>
      </c>
      <c r="G30" s="78" t="s">
        <v>568</v>
      </c>
      <c r="H30" s="78">
        <v>9</v>
      </c>
      <c r="I30" s="78" t="s">
        <v>2217</v>
      </c>
      <c r="J30" s="78">
        <v>2</v>
      </c>
      <c r="K30" s="78" t="s">
        <v>568</v>
      </c>
      <c r="L30" s="78">
        <v>2</v>
      </c>
      <c r="M30" s="78"/>
      <c r="N30" s="78"/>
    </row>
    <row r="31" spans="1:14" ht="15">
      <c r="A31" s="78" t="s">
        <v>2217</v>
      </c>
      <c r="B31" s="78">
        <v>40</v>
      </c>
      <c r="C31" s="78" t="s">
        <v>613</v>
      </c>
      <c r="D31" s="78">
        <v>17</v>
      </c>
      <c r="E31" s="78" t="s">
        <v>2217</v>
      </c>
      <c r="F31" s="78">
        <v>12</v>
      </c>
      <c r="G31" s="78" t="s">
        <v>2230</v>
      </c>
      <c r="H31" s="78">
        <v>4</v>
      </c>
      <c r="I31" s="78"/>
      <c r="J31" s="78"/>
      <c r="K31" s="78"/>
      <c r="L31" s="78"/>
      <c r="M31" s="78"/>
      <c r="N31" s="78"/>
    </row>
    <row r="32" spans="1:14" ht="15">
      <c r="A32" s="78" t="s">
        <v>613</v>
      </c>
      <c r="B32" s="78">
        <v>32</v>
      </c>
      <c r="C32" s="78" t="s">
        <v>241</v>
      </c>
      <c r="D32" s="78">
        <v>17</v>
      </c>
      <c r="E32" s="78" t="s">
        <v>2222</v>
      </c>
      <c r="F32" s="78">
        <v>9</v>
      </c>
      <c r="G32" s="78" t="s">
        <v>2217</v>
      </c>
      <c r="H32" s="78">
        <v>3</v>
      </c>
      <c r="I32" s="78"/>
      <c r="J32" s="78"/>
      <c r="K32" s="78"/>
      <c r="L32" s="78"/>
      <c r="M32" s="78"/>
      <c r="N32" s="78"/>
    </row>
    <row r="33" spans="1:14" ht="15">
      <c r="A33" s="78" t="s">
        <v>2218</v>
      </c>
      <c r="B33" s="78">
        <v>23</v>
      </c>
      <c r="C33" s="78" t="s">
        <v>2218</v>
      </c>
      <c r="D33" s="78">
        <v>16</v>
      </c>
      <c r="E33" s="78" t="s">
        <v>2221</v>
      </c>
      <c r="F33" s="78">
        <v>9</v>
      </c>
      <c r="G33" s="78" t="s">
        <v>2231</v>
      </c>
      <c r="H33" s="78">
        <v>3</v>
      </c>
      <c r="I33" s="78"/>
      <c r="J33" s="78"/>
      <c r="K33" s="78"/>
      <c r="L33" s="78"/>
      <c r="M33" s="78"/>
      <c r="N33" s="78"/>
    </row>
    <row r="34" spans="1:14" ht="15">
      <c r="A34" s="78" t="s">
        <v>2219</v>
      </c>
      <c r="B34" s="78">
        <v>21</v>
      </c>
      <c r="C34" s="78" t="s">
        <v>2224</v>
      </c>
      <c r="D34" s="78">
        <v>11</v>
      </c>
      <c r="E34" s="78" t="s">
        <v>2218</v>
      </c>
      <c r="F34" s="78">
        <v>7</v>
      </c>
      <c r="G34" s="78" t="s">
        <v>2232</v>
      </c>
      <c r="H34" s="78">
        <v>3</v>
      </c>
      <c r="I34" s="78"/>
      <c r="J34" s="78"/>
      <c r="K34" s="78"/>
      <c r="L34" s="78"/>
      <c r="M34" s="78"/>
      <c r="N34" s="78"/>
    </row>
    <row r="35" spans="1:14" ht="15">
      <c r="A35" s="78" t="s">
        <v>2220</v>
      </c>
      <c r="B35" s="78">
        <v>20</v>
      </c>
      <c r="C35" s="78" t="s">
        <v>2220</v>
      </c>
      <c r="D35" s="78">
        <v>10</v>
      </c>
      <c r="E35" s="78" t="s">
        <v>2227</v>
      </c>
      <c r="F35" s="78">
        <v>6</v>
      </c>
      <c r="G35" s="78"/>
      <c r="H35" s="78"/>
      <c r="I35" s="78"/>
      <c r="J35" s="78"/>
      <c r="K35" s="78"/>
      <c r="L35" s="78"/>
      <c r="M35" s="78"/>
      <c r="N35" s="78"/>
    </row>
    <row r="36" spans="1:14" ht="15">
      <c r="A36" s="78" t="s">
        <v>2221</v>
      </c>
      <c r="B36" s="78">
        <v>18</v>
      </c>
      <c r="C36" s="78" t="s">
        <v>2219</v>
      </c>
      <c r="D36" s="78">
        <v>10</v>
      </c>
      <c r="E36" s="78" t="s">
        <v>250</v>
      </c>
      <c r="F36" s="78">
        <v>5</v>
      </c>
      <c r="G36" s="78"/>
      <c r="H36" s="78"/>
      <c r="I36" s="78"/>
      <c r="J36" s="78"/>
      <c r="K36" s="78"/>
      <c r="L36" s="78"/>
      <c r="M36" s="78"/>
      <c r="N36" s="78"/>
    </row>
    <row r="37" spans="1:14" ht="15">
      <c r="A37" s="78" t="s">
        <v>2222</v>
      </c>
      <c r="B37" s="78">
        <v>17</v>
      </c>
      <c r="C37" s="78" t="s">
        <v>2225</v>
      </c>
      <c r="D37" s="78">
        <v>9</v>
      </c>
      <c r="E37" s="78" t="s">
        <v>2228</v>
      </c>
      <c r="F37" s="78">
        <v>5</v>
      </c>
      <c r="G37" s="78"/>
      <c r="H37" s="78"/>
      <c r="I37" s="78"/>
      <c r="J37" s="78"/>
      <c r="K37" s="78"/>
      <c r="L37" s="78"/>
      <c r="M37" s="78"/>
      <c r="N37" s="78"/>
    </row>
    <row r="40" spans="1:14" ht="15" customHeight="1">
      <c r="A40" s="13" t="s">
        <v>2244</v>
      </c>
      <c r="B40" s="13" t="s">
        <v>2188</v>
      </c>
      <c r="C40" s="13" t="s">
        <v>2254</v>
      </c>
      <c r="D40" s="13" t="s">
        <v>2191</v>
      </c>
      <c r="E40" s="13" t="s">
        <v>2260</v>
      </c>
      <c r="F40" s="13" t="s">
        <v>2193</v>
      </c>
      <c r="G40" s="13" t="s">
        <v>2266</v>
      </c>
      <c r="H40" s="13" t="s">
        <v>2195</v>
      </c>
      <c r="I40" s="13" t="s">
        <v>2274</v>
      </c>
      <c r="J40" s="13" t="s">
        <v>2197</v>
      </c>
      <c r="K40" s="13" t="s">
        <v>2282</v>
      </c>
      <c r="L40" s="13" t="s">
        <v>2199</v>
      </c>
      <c r="M40" s="13" t="s">
        <v>2291</v>
      </c>
      <c r="N40" s="13" t="s">
        <v>2200</v>
      </c>
    </row>
    <row r="41" spans="1:14" ht="15">
      <c r="A41" s="84" t="s">
        <v>2245</v>
      </c>
      <c r="B41" s="84">
        <v>11</v>
      </c>
      <c r="C41" s="84" t="s">
        <v>2250</v>
      </c>
      <c r="D41" s="84">
        <v>138</v>
      </c>
      <c r="E41" s="84" t="s">
        <v>2250</v>
      </c>
      <c r="F41" s="84">
        <v>21</v>
      </c>
      <c r="G41" s="84" t="s">
        <v>2253</v>
      </c>
      <c r="H41" s="84">
        <v>45</v>
      </c>
      <c r="I41" s="84" t="s">
        <v>2275</v>
      </c>
      <c r="J41" s="84">
        <v>12</v>
      </c>
      <c r="K41" s="84" t="s">
        <v>259</v>
      </c>
      <c r="L41" s="84">
        <v>2</v>
      </c>
      <c r="M41" s="84" t="s">
        <v>2292</v>
      </c>
      <c r="N41" s="84">
        <v>2</v>
      </c>
    </row>
    <row r="42" spans="1:14" ht="15">
      <c r="A42" s="84" t="s">
        <v>2246</v>
      </c>
      <c r="B42" s="84">
        <v>4</v>
      </c>
      <c r="C42" s="84" t="s">
        <v>2251</v>
      </c>
      <c r="D42" s="84">
        <v>48</v>
      </c>
      <c r="E42" s="84" t="s">
        <v>259</v>
      </c>
      <c r="F42" s="84">
        <v>20</v>
      </c>
      <c r="G42" s="84" t="s">
        <v>259</v>
      </c>
      <c r="H42" s="84">
        <v>43</v>
      </c>
      <c r="I42" s="84" t="s">
        <v>259</v>
      </c>
      <c r="J42" s="84">
        <v>7</v>
      </c>
      <c r="K42" s="84" t="s">
        <v>2283</v>
      </c>
      <c r="L42" s="84">
        <v>2</v>
      </c>
      <c r="M42" s="84" t="s">
        <v>2221</v>
      </c>
      <c r="N42" s="84">
        <v>2</v>
      </c>
    </row>
    <row r="43" spans="1:14" ht="15">
      <c r="A43" s="84" t="s">
        <v>2247</v>
      </c>
      <c r="B43" s="84">
        <v>0</v>
      </c>
      <c r="C43" s="84" t="s">
        <v>2252</v>
      </c>
      <c r="D43" s="84">
        <v>47</v>
      </c>
      <c r="E43" s="84" t="s">
        <v>2252</v>
      </c>
      <c r="F43" s="84">
        <v>20</v>
      </c>
      <c r="G43" s="84" t="s">
        <v>241</v>
      </c>
      <c r="H43" s="84">
        <v>35</v>
      </c>
      <c r="I43" s="84" t="s">
        <v>2276</v>
      </c>
      <c r="J43" s="84">
        <v>7</v>
      </c>
      <c r="K43" s="84" t="s">
        <v>2284</v>
      </c>
      <c r="L43" s="84">
        <v>2</v>
      </c>
      <c r="M43" s="84" t="s">
        <v>2293</v>
      </c>
      <c r="N43" s="84">
        <v>2</v>
      </c>
    </row>
    <row r="44" spans="1:14" ht="15">
      <c r="A44" s="84" t="s">
        <v>2248</v>
      </c>
      <c r="B44" s="84">
        <v>4841</v>
      </c>
      <c r="C44" s="84" t="s">
        <v>2222</v>
      </c>
      <c r="D44" s="84">
        <v>36</v>
      </c>
      <c r="E44" s="84" t="s">
        <v>2251</v>
      </c>
      <c r="F44" s="84">
        <v>20</v>
      </c>
      <c r="G44" s="84" t="s">
        <v>2267</v>
      </c>
      <c r="H44" s="84">
        <v>24</v>
      </c>
      <c r="I44" s="84" t="s">
        <v>2277</v>
      </c>
      <c r="J44" s="84">
        <v>7</v>
      </c>
      <c r="K44" s="84" t="s">
        <v>2222</v>
      </c>
      <c r="L44" s="84">
        <v>2</v>
      </c>
      <c r="M44" s="84" t="s">
        <v>2294</v>
      </c>
      <c r="N44" s="84">
        <v>2</v>
      </c>
    </row>
    <row r="45" spans="1:14" ht="15">
      <c r="A45" s="84" t="s">
        <v>2249</v>
      </c>
      <c r="B45" s="84">
        <v>4856</v>
      </c>
      <c r="C45" s="84" t="s">
        <v>2255</v>
      </c>
      <c r="D45" s="84">
        <v>26</v>
      </c>
      <c r="E45" s="84" t="s">
        <v>2261</v>
      </c>
      <c r="F45" s="84">
        <v>15</v>
      </c>
      <c r="G45" s="84" t="s">
        <v>2268</v>
      </c>
      <c r="H45" s="84">
        <v>15</v>
      </c>
      <c r="I45" s="84" t="s">
        <v>2273</v>
      </c>
      <c r="J45" s="84">
        <v>7</v>
      </c>
      <c r="K45" s="84" t="s">
        <v>2285</v>
      </c>
      <c r="L45" s="84">
        <v>2</v>
      </c>
      <c r="M45" s="84" t="s">
        <v>2295</v>
      </c>
      <c r="N45" s="84">
        <v>2</v>
      </c>
    </row>
    <row r="46" spans="1:14" ht="15">
      <c r="A46" s="84" t="s">
        <v>2250</v>
      </c>
      <c r="B46" s="84">
        <v>172</v>
      </c>
      <c r="C46" s="84" t="s">
        <v>259</v>
      </c>
      <c r="D46" s="84">
        <v>24</v>
      </c>
      <c r="E46" s="84" t="s">
        <v>2262</v>
      </c>
      <c r="F46" s="84">
        <v>14</v>
      </c>
      <c r="G46" s="84" t="s">
        <v>2269</v>
      </c>
      <c r="H46" s="84">
        <v>15</v>
      </c>
      <c r="I46" s="84" t="s">
        <v>2278</v>
      </c>
      <c r="J46" s="84">
        <v>7</v>
      </c>
      <c r="K46" s="84" t="s">
        <v>2286</v>
      </c>
      <c r="L46" s="84">
        <v>2</v>
      </c>
      <c r="M46" s="84" t="s">
        <v>2296</v>
      </c>
      <c r="N46" s="84">
        <v>2</v>
      </c>
    </row>
    <row r="47" spans="1:14" ht="15">
      <c r="A47" s="84" t="s">
        <v>259</v>
      </c>
      <c r="B47" s="84">
        <v>96</v>
      </c>
      <c r="C47" s="84" t="s">
        <v>2256</v>
      </c>
      <c r="D47" s="84">
        <v>23</v>
      </c>
      <c r="E47" s="84" t="s">
        <v>2263</v>
      </c>
      <c r="F47" s="84">
        <v>13</v>
      </c>
      <c r="G47" s="84" t="s">
        <v>2270</v>
      </c>
      <c r="H47" s="84">
        <v>15</v>
      </c>
      <c r="I47" s="84" t="s">
        <v>2272</v>
      </c>
      <c r="J47" s="84">
        <v>7</v>
      </c>
      <c r="K47" s="84" t="s">
        <v>2287</v>
      </c>
      <c r="L47" s="84">
        <v>2</v>
      </c>
      <c r="M47" s="84" t="s">
        <v>2297</v>
      </c>
      <c r="N47" s="84">
        <v>2</v>
      </c>
    </row>
    <row r="48" spans="1:14" ht="15">
      <c r="A48" s="84" t="s">
        <v>2251</v>
      </c>
      <c r="B48" s="84">
        <v>73</v>
      </c>
      <c r="C48" s="84" t="s">
        <v>2257</v>
      </c>
      <c r="D48" s="84">
        <v>23</v>
      </c>
      <c r="E48" s="84" t="s">
        <v>2257</v>
      </c>
      <c r="F48" s="84">
        <v>12</v>
      </c>
      <c r="G48" s="84" t="s">
        <v>2271</v>
      </c>
      <c r="H48" s="84">
        <v>15</v>
      </c>
      <c r="I48" s="84" t="s">
        <v>2279</v>
      </c>
      <c r="J48" s="84">
        <v>7</v>
      </c>
      <c r="K48" s="84" t="s">
        <v>2288</v>
      </c>
      <c r="L48" s="84">
        <v>2</v>
      </c>
      <c r="M48" s="84" t="s">
        <v>2298</v>
      </c>
      <c r="N48" s="84">
        <v>2</v>
      </c>
    </row>
    <row r="49" spans="1:14" ht="15">
      <c r="A49" s="84" t="s">
        <v>2252</v>
      </c>
      <c r="B49" s="84">
        <v>67</v>
      </c>
      <c r="C49" s="84" t="s">
        <v>2258</v>
      </c>
      <c r="D49" s="84">
        <v>21</v>
      </c>
      <c r="E49" s="84" t="s">
        <v>2264</v>
      </c>
      <c r="F49" s="84">
        <v>12</v>
      </c>
      <c r="G49" s="84" t="s">
        <v>2272</v>
      </c>
      <c r="H49" s="84">
        <v>15</v>
      </c>
      <c r="I49" s="84" t="s">
        <v>2280</v>
      </c>
      <c r="J49" s="84">
        <v>5</v>
      </c>
      <c r="K49" s="84" t="s">
        <v>2289</v>
      </c>
      <c r="L49" s="84">
        <v>2</v>
      </c>
      <c r="M49" s="84" t="s">
        <v>2250</v>
      </c>
      <c r="N49" s="84">
        <v>2</v>
      </c>
    </row>
    <row r="50" spans="1:14" ht="15">
      <c r="A50" s="84" t="s">
        <v>2253</v>
      </c>
      <c r="B50" s="84">
        <v>64</v>
      </c>
      <c r="C50" s="84" t="s">
        <v>2259</v>
      </c>
      <c r="D50" s="84">
        <v>21</v>
      </c>
      <c r="E50" s="84" t="s">
        <v>2265</v>
      </c>
      <c r="F50" s="84">
        <v>11</v>
      </c>
      <c r="G50" s="84" t="s">
        <v>2273</v>
      </c>
      <c r="H50" s="84">
        <v>14</v>
      </c>
      <c r="I50" s="84" t="s">
        <v>2281</v>
      </c>
      <c r="J50" s="84">
        <v>5</v>
      </c>
      <c r="K50" s="84" t="s">
        <v>2290</v>
      </c>
      <c r="L50" s="84">
        <v>2</v>
      </c>
      <c r="M50" s="84"/>
      <c r="N50" s="84"/>
    </row>
    <row r="53" spans="1:14" ht="15" customHeight="1">
      <c r="A53" s="13" t="s">
        <v>2306</v>
      </c>
      <c r="B53" s="13" t="s">
        <v>2188</v>
      </c>
      <c r="C53" s="13" t="s">
        <v>2317</v>
      </c>
      <c r="D53" s="13" t="s">
        <v>2191</v>
      </c>
      <c r="E53" s="13" t="s">
        <v>2327</v>
      </c>
      <c r="F53" s="13" t="s">
        <v>2193</v>
      </c>
      <c r="G53" s="13" t="s">
        <v>2335</v>
      </c>
      <c r="H53" s="13" t="s">
        <v>2195</v>
      </c>
      <c r="I53" s="13" t="s">
        <v>2340</v>
      </c>
      <c r="J53" s="13" t="s">
        <v>2197</v>
      </c>
      <c r="K53" s="13" t="s">
        <v>2351</v>
      </c>
      <c r="L53" s="13" t="s">
        <v>2199</v>
      </c>
      <c r="M53" s="13" t="s">
        <v>2362</v>
      </c>
      <c r="N53" s="13" t="s">
        <v>2200</v>
      </c>
    </row>
    <row r="54" spans="1:14" ht="15">
      <c r="A54" s="84" t="s">
        <v>2307</v>
      </c>
      <c r="B54" s="84">
        <v>39</v>
      </c>
      <c r="C54" s="84" t="s">
        <v>2318</v>
      </c>
      <c r="D54" s="84">
        <v>11</v>
      </c>
      <c r="E54" s="84" t="s">
        <v>2308</v>
      </c>
      <c r="F54" s="84">
        <v>10</v>
      </c>
      <c r="G54" s="84" t="s">
        <v>2307</v>
      </c>
      <c r="H54" s="84">
        <v>36</v>
      </c>
      <c r="I54" s="84" t="s">
        <v>2341</v>
      </c>
      <c r="J54" s="84">
        <v>7</v>
      </c>
      <c r="K54" s="84" t="s">
        <v>2352</v>
      </c>
      <c r="L54" s="84">
        <v>2</v>
      </c>
      <c r="M54" s="84" t="s">
        <v>2363</v>
      </c>
      <c r="N54" s="84">
        <v>2</v>
      </c>
    </row>
    <row r="55" spans="1:14" ht="15">
      <c r="A55" s="84" t="s">
        <v>2308</v>
      </c>
      <c r="B55" s="84">
        <v>20</v>
      </c>
      <c r="C55" s="84" t="s">
        <v>2308</v>
      </c>
      <c r="D55" s="84">
        <v>10</v>
      </c>
      <c r="E55" s="84" t="s">
        <v>2316</v>
      </c>
      <c r="F55" s="84">
        <v>9</v>
      </c>
      <c r="G55" s="84" t="s">
        <v>2309</v>
      </c>
      <c r="H55" s="84">
        <v>15</v>
      </c>
      <c r="I55" s="84" t="s">
        <v>2342</v>
      </c>
      <c r="J55" s="84">
        <v>7</v>
      </c>
      <c r="K55" s="84" t="s">
        <v>2353</v>
      </c>
      <c r="L55" s="84">
        <v>2</v>
      </c>
      <c r="M55" s="84" t="s">
        <v>2364</v>
      </c>
      <c r="N55" s="84">
        <v>2</v>
      </c>
    </row>
    <row r="56" spans="1:14" ht="15">
      <c r="A56" s="84" t="s">
        <v>2309</v>
      </c>
      <c r="B56" s="84">
        <v>18</v>
      </c>
      <c r="C56" s="84" t="s">
        <v>2319</v>
      </c>
      <c r="D56" s="84">
        <v>9</v>
      </c>
      <c r="E56" s="84" t="s">
        <v>2328</v>
      </c>
      <c r="F56" s="84">
        <v>9</v>
      </c>
      <c r="G56" s="84" t="s">
        <v>2310</v>
      </c>
      <c r="H56" s="84">
        <v>15</v>
      </c>
      <c r="I56" s="84" t="s">
        <v>2343</v>
      </c>
      <c r="J56" s="84">
        <v>7</v>
      </c>
      <c r="K56" s="84" t="s">
        <v>2354</v>
      </c>
      <c r="L56" s="84">
        <v>2</v>
      </c>
      <c r="M56" s="84" t="s">
        <v>2365</v>
      </c>
      <c r="N56" s="84">
        <v>2</v>
      </c>
    </row>
    <row r="57" spans="1:14" ht="15">
      <c r="A57" s="84" t="s">
        <v>2310</v>
      </c>
      <c r="B57" s="84">
        <v>18</v>
      </c>
      <c r="C57" s="84" t="s">
        <v>2320</v>
      </c>
      <c r="D57" s="84">
        <v>9</v>
      </c>
      <c r="E57" s="84" t="s">
        <v>2329</v>
      </c>
      <c r="F57" s="84">
        <v>9</v>
      </c>
      <c r="G57" s="84" t="s">
        <v>2311</v>
      </c>
      <c r="H57" s="84">
        <v>15</v>
      </c>
      <c r="I57" s="84" t="s">
        <v>2344</v>
      </c>
      <c r="J57" s="84">
        <v>7</v>
      </c>
      <c r="K57" s="84" t="s">
        <v>2355</v>
      </c>
      <c r="L57" s="84">
        <v>2</v>
      </c>
      <c r="M57" s="84" t="s">
        <v>2366</v>
      </c>
      <c r="N57" s="84">
        <v>2</v>
      </c>
    </row>
    <row r="58" spans="1:14" ht="15">
      <c r="A58" s="84" t="s">
        <v>2311</v>
      </c>
      <c r="B58" s="84">
        <v>18</v>
      </c>
      <c r="C58" s="84" t="s">
        <v>2321</v>
      </c>
      <c r="D58" s="84">
        <v>9</v>
      </c>
      <c r="E58" s="84" t="s">
        <v>2330</v>
      </c>
      <c r="F58" s="84">
        <v>9</v>
      </c>
      <c r="G58" s="84" t="s">
        <v>2312</v>
      </c>
      <c r="H58" s="84">
        <v>15</v>
      </c>
      <c r="I58" s="84" t="s">
        <v>2345</v>
      </c>
      <c r="J58" s="84">
        <v>7</v>
      </c>
      <c r="K58" s="84" t="s">
        <v>2356</v>
      </c>
      <c r="L58" s="84">
        <v>2</v>
      </c>
      <c r="M58" s="84" t="s">
        <v>2367</v>
      </c>
      <c r="N58" s="84">
        <v>2</v>
      </c>
    </row>
    <row r="59" spans="1:14" ht="15">
      <c r="A59" s="84" t="s">
        <v>2312</v>
      </c>
      <c r="B59" s="84">
        <v>18</v>
      </c>
      <c r="C59" s="84" t="s">
        <v>2322</v>
      </c>
      <c r="D59" s="84">
        <v>9</v>
      </c>
      <c r="E59" s="84" t="s">
        <v>2331</v>
      </c>
      <c r="F59" s="84">
        <v>9</v>
      </c>
      <c r="G59" s="84" t="s">
        <v>2313</v>
      </c>
      <c r="H59" s="84">
        <v>15</v>
      </c>
      <c r="I59" s="84" t="s">
        <v>2346</v>
      </c>
      <c r="J59" s="84">
        <v>7</v>
      </c>
      <c r="K59" s="84" t="s">
        <v>2357</v>
      </c>
      <c r="L59" s="84">
        <v>2</v>
      </c>
      <c r="M59" s="84" t="s">
        <v>2368</v>
      </c>
      <c r="N59" s="84">
        <v>2</v>
      </c>
    </row>
    <row r="60" spans="1:14" ht="15">
      <c r="A60" s="84" t="s">
        <v>2313</v>
      </c>
      <c r="B60" s="84">
        <v>18</v>
      </c>
      <c r="C60" s="84" t="s">
        <v>2323</v>
      </c>
      <c r="D60" s="84">
        <v>9</v>
      </c>
      <c r="E60" s="84" t="s">
        <v>2314</v>
      </c>
      <c r="F60" s="84">
        <v>9</v>
      </c>
      <c r="G60" s="84" t="s">
        <v>2336</v>
      </c>
      <c r="H60" s="84">
        <v>10</v>
      </c>
      <c r="I60" s="84" t="s">
        <v>2347</v>
      </c>
      <c r="J60" s="84">
        <v>7</v>
      </c>
      <c r="K60" s="84" t="s">
        <v>2358</v>
      </c>
      <c r="L60" s="84">
        <v>2</v>
      </c>
      <c r="M60" s="84" t="s">
        <v>2369</v>
      </c>
      <c r="N60" s="84">
        <v>2</v>
      </c>
    </row>
    <row r="61" spans="1:14" ht="15">
      <c r="A61" s="84" t="s">
        <v>2314</v>
      </c>
      <c r="B61" s="84">
        <v>16</v>
      </c>
      <c r="C61" s="84" t="s">
        <v>2324</v>
      </c>
      <c r="D61" s="84">
        <v>9</v>
      </c>
      <c r="E61" s="84" t="s">
        <v>2332</v>
      </c>
      <c r="F61" s="84">
        <v>9</v>
      </c>
      <c r="G61" s="84" t="s">
        <v>2337</v>
      </c>
      <c r="H61" s="84">
        <v>10</v>
      </c>
      <c r="I61" s="84" t="s">
        <v>2348</v>
      </c>
      <c r="J61" s="84">
        <v>5</v>
      </c>
      <c r="K61" s="84" t="s">
        <v>2359</v>
      </c>
      <c r="L61" s="84">
        <v>2</v>
      </c>
      <c r="M61" s="84" t="s">
        <v>2370</v>
      </c>
      <c r="N61" s="84">
        <v>2</v>
      </c>
    </row>
    <row r="62" spans="1:14" ht="15">
      <c r="A62" s="84" t="s">
        <v>2315</v>
      </c>
      <c r="B62" s="84">
        <v>14</v>
      </c>
      <c r="C62" s="84" t="s">
        <v>2325</v>
      </c>
      <c r="D62" s="84">
        <v>9</v>
      </c>
      <c r="E62" s="84" t="s">
        <v>2333</v>
      </c>
      <c r="F62" s="84">
        <v>9</v>
      </c>
      <c r="G62" s="84" t="s">
        <v>2338</v>
      </c>
      <c r="H62" s="84">
        <v>9</v>
      </c>
      <c r="I62" s="84" t="s">
        <v>2349</v>
      </c>
      <c r="J62" s="84">
        <v>5</v>
      </c>
      <c r="K62" s="84" t="s">
        <v>2360</v>
      </c>
      <c r="L62" s="84">
        <v>2</v>
      </c>
      <c r="M62" s="84"/>
      <c r="N62" s="84"/>
    </row>
    <row r="63" spans="1:14" ht="15">
      <c r="A63" s="84" t="s">
        <v>2316</v>
      </c>
      <c r="B63" s="84">
        <v>14</v>
      </c>
      <c r="C63" s="84" t="s">
        <v>2326</v>
      </c>
      <c r="D63" s="84">
        <v>9</v>
      </c>
      <c r="E63" s="84" t="s">
        <v>2334</v>
      </c>
      <c r="F63" s="84">
        <v>9</v>
      </c>
      <c r="G63" s="84" t="s">
        <v>2339</v>
      </c>
      <c r="H63" s="84">
        <v>9</v>
      </c>
      <c r="I63" s="84" t="s">
        <v>2350</v>
      </c>
      <c r="J63" s="84">
        <v>5</v>
      </c>
      <c r="K63" s="84" t="s">
        <v>2361</v>
      </c>
      <c r="L63" s="84">
        <v>2</v>
      </c>
      <c r="M63" s="84"/>
      <c r="N63" s="84"/>
    </row>
    <row r="66" spans="1:14" ht="15" customHeight="1">
      <c r="A66" s="13" t="s">
        <v>2378</v>
      </c>
      <c r="B66" s="13" t="s">
        <v>2188</v>
      </c>
      <c r="C66" s="13" t="s">
        <v>2380</v>
      </c>
      <c r="D66" s="13" t="s">
        <v>2191</v>
      </c>
      <c r="E66" s="78" t="s">
        <v>2381</v>
      </c>
      <c r="F66" s="78" t="s">
        <v>2193</v>
      </c>
      <c r="G66" s="78" t="s">
        <v>2384</v>
      </c>
      <c r="H66" s="78" t="s">
        <v>2195</v>
      </c>
      <c r="I66" s="78" t="s">
        <v>2386</v>
      </c>
      <c r="J66" s="78" t="s">
        <v>2197</v>
      </c>
      <c r="K66" s="78" t="s">
        <v>2388</v>
      </c>
      <c r="L66" s="78" t="s">
        <v>2199</v>
      </c>
      <c r="M66" s="78" t="s">
        <v>2390</v>
      </c>
      <c r="N66" s="78" t="s">
        <v>2200</v>
      </c>
    </row>
    <row r="67" spans="1:14" ht="15">
      <c r="A67" s="78" t="s">
        <v>280</v>
      </c>
      <c r="B67" s="78">
        <v>1</v>
      </c>
      <c r="C67" s="78" t="s">
        <v>260</v>
      </c>
      <c r="D67" s="78">
        <v>1</v>
      </c>
      <c r="E67" s="78"/>
      <c r="F67" s="78"/>
      <c r="G67" s="78"/>
      <c r="H67" s="78"/>
      <c r="I67" s="78"/>
      <c r="J67" s="78"/>
      <c r="K67" s="78"/>
      <c r="L67" s="78"/>
      <c r="M67" s="78"/>
      <c r="N67" s="78"/>
    </row>
    <row r="68" spans="1:14" ht="15">
      <c r="A68" s="78" t="s">
        <v>322</v>
      </c>
      <c r="B68" s="78">
        <v>1</v>
      </c>
      <c r="C68" s="78" t="s">
        <v>302</v>
      </c>
      <c r="D68" s="78">
        <v>1</v>
      </c>
      <c r="E68" s="78"/>
      <c r="F68" s="78"/>
      <c r="G68" s="78"/>
      <c r="H68" s="78"/>
      <c r="I68" s="78"/>
      <c r="J68" s="78"/>
      <c r="K68" s="78"/>
      <c r="L68" s="78"/>
      <c r="M68" s="78"/>
      <c r="N68" s="78"/>
    </row>
    <row r="69" spans="1:14" ht="15">
      <c r="A69" s="78" t="s">
        <v>321</v>
      </c>
      <c r="B69" s="78">
        <v>1</v>
      </c>
      <c r="C69" s="78" t="s">
        <v>321</v>
      </c>
      <c r="D69" s="78">
        <v>1</v>
      </c>
      <c r="E69" s="78"/>
      <c r="F69" s="78"/>
      <c r="G69" s="78"/>
      <c r="H69" s="78"/>
      <c r="I69" s="78"/>
      <c r="J69" s="78"/>
      <c r="K69" s="78"/>
      <c r="L69" s="78"/>
      <c r="M69" s="78"/>
      <c r="N69" s="78"/>
    </row>
    <row r="70" spans="1:14" ht="15">
      <c r="A70" s="78" t="s">
        <v>302</v>
      </c>
      <c r="B70" s="78">
        <v>1</v>
      </c>
      <c r="C70" s="78" t="s">
        <v>322</v>
      </c>
      <c r="D70" s="78">
        <v>1</v>
      </c>
      <c r="E70" s="78"/>
      <c r="F70" s="78"/>
      <c r="G70" s="78"/>
      <c r="H70" s="78"/>
      <c r="I70" s="78"/>
      <c r="J70" s="78"/>
      <c r="K70" s="78"/>
      <c r="L70" s="78"/>
      <c r="M70" s="78"/>
      <c r="N70" s="78"/>
    </row>
    <row r="71" spans="1:14" ht="15">
      <c r="A71" s="78" t="s">
        <v>260</v>
      </c>
      <c r="B71" s="78">
        <v>1</v>
      </c>
      <c r="C71" s="78" t="s">
        <v>280</v>
      </c>
      <c r="D71" s="78">
        <v>1</v>
      </c>
      <c r="E71" s="78"/>
      <c r="F71" s="78"/>
      <c r="G71" s="78"/>
      <c r="H71" s="78"/>
      <c r="I71" s="78"/>
      <c r="J71" s="78"/>
      <c r="K71" s="78"/>
      <c r="L71" s="78"/>
      <c r="M71" s="78"/>
      <c r="N71" s="78"/>
    </row>
    <row r="74" spans="1:14" ht="15" customHeight="1">
      <c r="A74" s="13" t="s">
        <v>2379</v>
      </c>
      <c r="B74" s="13" t="s">
        <v>2188</v>
      </c>
      <c r="C74" s="13" t="s">
        <v>2382</v>
      </c>
      <c r="D74" s="13" t="s">
        <v>2191</v>
      </c>
      <c r="E74" s="13" t="s">
        <v>2383</v>
      </c>
      <c r="F74" s="13" t="s">
        <v>2193</v>
      </c>
      <c r="G74" s="13" t="s">
        <v>2385</v>
      </c>
      <c r="H74" s="13" t="s">
        <v>2195</v>
      </c>
      <c r="I74" s="13" t="s">
        <v>2387</v>
      </c>
      <c r="J74" s="13" t="s">
        <v>2197</v>
      </c>
      <c r="K74" s="13" t="s">
        <v>2389</v>
      </c>
      <c r="L74" s="13" t="s">
        <v>2199</v>
      </c>
      <c r="M74" s="13" t="s">
        <v>2391</v>
      </c>
      <c r="N74" s="13" t="s">
        <v>2200</v>
      </c>
    </row>
    <row r="75" spans="1:14" ht="15">
      <c r="A75" s="78" t="s">
        <v>259</v>
      </c>
      <c r="B75" s="78">
        <v>94</v>
      </c>
      <c r="C75" s="78" t="s">
        <v>259</v>
      </c>
      <c r="D75" s="78">
        <v>22</v>
      </c>
      <c r="E75" s="78" t="s">
        <v>259</v>
      </c>
      <c r="F75" s="78">
        <v>20</v>
      </c>
      <c r="G75" s="78" t="s">
        <v>259</v>
      </c>
      <c r="H75" s="78">
        <v>43</v>
      </c>
      <c r="I75" s="78" t="s">
        <v>259</v>
      </c>
      <c r="J75" s="78">
        <v>7</v>
      </c>
      <c r="K75" s="78" t="s">
        <v>259</v>
      </c>
      <c r="L75" s="78">
        <v>2</v>
      </c>
      <c r="M75" s="78" t="s">
        <v>220</v>
      </c>
      <c r="N75" s="78">
        <v>1</v>
      </c>
    </row>
    <row r="76" spans="1:14" ht="15">
      <c r="A76" s="78" t="s">
        <v>241</v>
      </c>
      <c r="B76" s="78">
        <v>47</v>
      </c>
      <c r="C76" s="78" t="s">
        <v>330</v>
      </c>
      <c r="D76" s="78">
        <v>13</v>
      </c>
      <c r="E76" s="78" t="s">
        <v>251</v>
      </c>
      <c r="F76" s="78">
        <v>9</v>
      </c>
      <c r="G76" s="78" t="s">
        <v>241</v>
      </c>
      <c r="H76" s="78">
        <v>35</v>
      </c>
      <c r="I76" s="78" t="s">
        <v>282</v>
      </c>
      <c r="J76" s="78">
        <v>5</v>
      </c>
      <c r="K76" s="78" t="s">
        <v>270</v>
      </c>
      <c r="L76" s="78">
        <v>2</v>
      </c>
      <c r="M76" s="78" t="s">
        <v>221</v>
      </c>
      <c r="N76" s="78">
        <v>1</v>
      </c>
    </row>
    <row r="77" spans="1:14" ht="15">
      <c r="A77" s="78" t="s">
        <v>240</v>
      </c>
      <c r="B77" s="78">
        <v>20</v>
      </c>
      <c r="C77" s="78" t="s">
        <v>241</v>
      </c>
      <c r="D77" s="78">
        <v>11</v>
      </c>
      <c r="E77" s="78" t="s">
        <v>250</v>
      </c>
      <c r="F77" s="78">
        <v>5</v>
      </c>
      <c r="G77" s="78" t="s">
        <v>240</v>
      </c>
      <c r="H77" s="78">
        <v>13</v>
      </c>
      <c r="I77" s="78" t="s">
        <v>285</v>
      </c>
      <c r="J77" s="78">
        <v>2</v>
      </c>
      <c r="K77" s="78"/>
      <c r="L77" s="78"/>
      <c r="M77" s="78"/>
      <c r="N77" s="78"/>
    </row>
    <row r="78" spans="1:14" ht="15">
      <c r="A78" s="78" t="s">
        <v>251</v>
      </c>
      <c r="B78" s="78">
        <v>14</v>
      </c>
      <c r="C78" s="78" t="s">
        <v>240</v>
      </c>
      <c r="D78" s="78">
        <v>7</v>
      </c>
      <c r="E78" s="78" t="s">
        <v>278</v>
      </c>
      <c r="F78" s="78">
        <v>4</v>
      </c>
      <c r="G78" s="78" t="s">
        <v>269</v>
      </c>
      <c r="H78" s="78">
        <v>9</v>
      </c>
      <c r="I78" s="78" t="s">
        <v>284</v>
      </c>
      <c r="J78" s="78">
        <v>2</v>
      </c>
      <c r="K78" s="78"/>
      <c r="L78" s="78"/>
      <c r="M78" s="78"/>
      <c r="N78" s="78"/>
    </row>
    <row r="79" spans="1:14" ht="15">
      <c r="A79" s="78" t="s">
        <v>330</v>
      </c>
      <c r="B79" s="78">
        <v>13</v>
      </c>
      <c r="C79" s="78" t="s">
        <v>261</v>
      </c>
      <c r="D79" s="78">
        <v>7</v>
      </c>
      <c r="E79" s="78" t="s">
        <v>279</v>
      </c>
      <c r="F79" s="78">
        <v>4</v>
      </c>
      <c r="G79" s="78" t="s">
        <v>301</v>
      </c>
      <c r="H79" s="78">
        <v>8</v>
      </c>
      <c r="I79" s="78" t="s">
        <v>283</v>
      </c>
      <c r="J79" s="78">
        <v>2</v>
      </c>
      <c r="K79" s="78"/>
      <c r="L79" s="78"/>
      <c r="M79" s="78"/>
      <c r="N79" s="78"/>
    </row>
    <row r="80" spans="1:14" ht="15">
      <c r="A80" s="78" t="s">
        <v>261</v>
      </c>
      <c r="B80" s="78">
        <v>12</v>
      </c>
      <c r="C80" s="78" t="s">
        <v>251</v>
      </c>
      <c r="D80" s="78">
        <v>5</v>
      </c>
      <c r="E80" s="78" t="s">
        <v>273</v>
      </c>
      <c r="F80" s="78">
        <v>4</v>
      </c>
      <c r="G80" s="78" t="s">
        <v>263</v>
      </c>
      <c r="H80" s="78">
        <v>7</v>
      </c>
      <c r="I80" s="78"/>
      <c r="J80" s="78"/>
      <c r="K80" s="78"/>
      <c r="L80" s="78"/>
      <c r="M80" s="78"/>
      <c r="N80" s="78"/>
    </row>
    <row r="81" spans="1:14" ht="15">
      <c r="A81" s="78" t="s">
        <v>243</v>
      </c>
      <c r="B81" s="78">
        <v>10</v>
      </c>
      <c r="C81" s="78" t="s">
        <v>250</v>
      </c>
      <c r="D81" s="78">
        <v>5</v>
      </c>
      <c r="E81" s="78" t="s">
        <v>281</v>
      </c>
      <c r="F81" s="78">
        <v>4</v>
      </c>
      <c r="G81" s="78" t="s">
        <v>244</v>
      </c>
      <c r="H81" s="78">
        <v>7</v>
      </c>
      <c r="I81" s="78"/>
      <c r="J81" s="78"/>
      <c r="K81" s="78"/>
      <c r="L81" s="78"/>
      <c r="M81" s="78"/>
      <c r="N81" s="78"/>
    </row>
    <row r="82" spans="1:14" ht="15">
      <c r="A82" s="78" t="s">
        <v>301</v>
      </c>
      <c r="B82" s="78">
        <v>10</v>
      </c>
      <c r="C82" s="78" t="s">
        <v>273</v>
      </c>
      <c r="D82" s="78">
        <v>5</v>
      </c>
      <c r="E82" s="78" t="s">
        <v>268</v>
      </c>
      <c r="F82" s="78">
        <v>4</v>
      </c>
      <c r="G82" s="78" t="s">
        <v>243</v>
      </c>
      <c r="H82" s="78">
        <v>7</v>
      </c>
      <c r="I82" s="78"/>
      <c r="J82" s="78"/>
      <c r="K82" s="78"/>
      <c r="L82" s="78"/>
      <c r="M82" s="78"/>
      <c r="N82" s="78"/>
    </row>
    <row r="83" spans="1:14" ht="15">
      <c r="A83" s="78" t="s">
        <v>250</v>
      </c>
      <c r="B83" s="78">
        <v>10</v>
      </c>
      <c r="C83" s="78" t="s">
        <v>265</v>
      </c>
      <c r="D83" s="78">
        <v>5</v>
      </c>
      <c r="E83" s="78" t="s">
        <v>267</v>
      </c>
      <c r="F83" s="78">
        <v>4</v>
      </c>
      <c r="G83" s="78" t="s">
        <v>264</v>
      </c>
      <c r="H83" s="78">
        <v>7</v>
      </c>
      <c r="I83" s="78"/>
      <c r="J83" s="78"/>
      <c r="K83" s="78"/>
      <c r="L83" s="78"/>
      <c r="M83" s="78"/>
      <c r="N83" s="78"/>
    </row>
    <row r="84" spans="1:14" ht="15">
      <c r="A84" s="78" t="s">
        <v>273</v>
      </c>
      <c r="B84" s="78">
        <v>9</v>
      </c>
      <c r="C84" s="78" t="s">
        <v>280</v>
      </c>
      <c r="D84" s="78">
        <v>4</v>
      </c>
      <c r="E84" s="78" t="s">
        <v>266</v>
      </c>
      <c r="F84" s="78">
        <v>4</v>
      </c>
      <c r="G84" s="78" t="s">
        <v>272</v>
      </c>
      <c r="H84" s="78">
        <v>5</v>
      </c>
      <c r="I84" s="78"/>
      <c r="J84" s="78"/>
      <c r="K84" s="78"/>
      <c r="L84" s="78"/>
      <c r="M84" s="78"/>
      <c r="N84" s="78"/>
    </row>
    <row r="87" spans="1:14" ht="15" customHeight="1">
      <c r="A87" s="13" t="s">
        <v>2401</v>
      </c>
      <c r="B87" s="13" t="s">
        <v>2188</v>
      </c>
      <c r="C87" s="13" t="s">
        <v>2402</v>
      </c>
      <c r="D87" s="13" t="s">
        <v>2191</v>
      </c>
      <c r="E87" s="13" t="s">
        <v>2403</v>
      </c>
      <c r="F87" s="13" t="s">
        <v>2193</v>
      </c>
      <c r="G87" s="13" t="s">
        <v>2404</v>
      </c>
      <c r="H87" s="13" t="s">
        <v>2195</v>
      </c>
      <c r="I87" s="13" t="s">
        <v>2405</v>
      </c>
      <c r="J87" s="13" t="s">
        <v>2197</v>
      </c>
      <c r="K87" s="13" t="s">
        <v>2406</v>
      </c>
      <c r="L87" s="13" t="s">
        <v>2199</v>
      </c>
      <c r="M87" s="13" t="s">
        <v>2407</v>
      </c>
      <c r="N87" s="13" t="s">
        <v>2200</v>
      </c>
    </row>
    <row r="88" spans="1:14" ht="15">
      <c r="A88" s="115" t="s">
        <v>299</v>
      </c>
      <c r="B88" s="78">
        <v>259148</v>
      </c>
      <c r="C88" s="115" t="s">
        <v>299</v>
      </c>
      <c r="D88" s="78">
        <v>259148</v>
      </c>
      <c r="E88" s="115" t="s">
        <v>274</v>
      </c>
      <c r="F88" s="78">
        <v>116930</v>
      </c>
      <c r="G88" s="115" t="s">
        <v>242</v>
      </c>
      <c r="H88" s="78">
        <v>72335</v>
      </c>
      <c r="I88" s="115" t="s">
        <v>254</v>
      </c>
      <c r="J88" s="78">
        <v>8759</v>
      </c>
      <c r="K88" s="115" t="s">
        <v>233</v>
      </c>
      <c r="L88" s="78">
        <v>69210</v>
      </c>
      <c r="M88" s="115" t="s">
        <v>221</v>
      </c>
      <c r="N88" s="78">
        <v>24928</v>
      </c>
    </row>
    <row r="89" spans="1:14" ht="15">
      <c r="A89" s="115" t="s">
        <v>215</v>
      </c>
      <c r="B89" s="78">
        <v>163669</v>
      </c>
      <c r="C89" s="115" t="s">
        <v>215</v>
      </c>
      <c r="D89" s="78">
        <v>163669</v>
      </c>
      <c r="E89" s="115" t="s">
        <v>278</v>
      </c>
      <c r="F89" s="78">
        <v>60473</v>
      </c>
      <c r="G89" s="115" t="s">
        <v>240</v>
      </c>
      <c r="H89" s="78">
        <v>36877</v>
      </c>
      <c r="I89" s="115" t="s">
        <v>284</v>
      </c>
      <c r="J89" s="78">
        <v>6204</v>
      </c>
      <c r="K89" s="115" t="s">
        <v>232</v>
      </c>
      <c r="L89" s="78">
        <v>25678</v>
      </c>
      <c r="M89" s="115" t="s">
        <v>220</v>
      </c>
      <c r="N89" s="78">
        <v>11991</v>
      </c>
    </row>
    <row r="90" spans="1:14" ht="15">
      <c r="A90" s="115" t="s">
        <v>305</v>
      </c>
      <c r="B90" s="78">
        <v>119570</v>
      </c>
      <c r="C90" s="115" t="s">
        <v>305</v>
      </c>
      <c r="D90" s="78">
        <v>119570</v>
      </c>
      <c r="E90" s="115" t="s">
        <v>275</v>
      </c>
      <c r="F90" s="78">
        <v>43324</v>
      </c>
      <c r="G90" s="115" t="s">
        <v>243</v>
      </c>
      <c r="H90" s="78">
        <v>34936</v>
      </c>
      <c r="I90" s="115" t="s">
        <v>253</v>
      </c>
      <c r="J90" s="78">
        <v>5317</v>
      </c>
      <c r="K90" s="115" t="s">
        <v>270</v>
      </c>
      <c r="L90" s="78">
        <v>13</v>
      </c>
      <c r="M90" s="115"/>
      <c r="N90" s="78"/>
    </row>
    <row r="91" spans="1:14" ht="15">
      <c r="A91" s="115" t="s">
        <v>310</v>
      </c>
      <c r="B91" s="78">
        <v>118151</v>
      </c>
      <c r="C91" s="115" t="s">
        <v>310</v>
      </c>
      <c r="D91" s="78">
        <v>118151</v>
      </c>
      <c r="E91" s="115" t="s">
        <v>224</v>
      </c>
      <c r="F91" s="78">
        <v>40114</v>
      </c>
      <c r="G91" s="115" t="s">
        <v>263</v>
      </c>
      <c r="H91" s="78">
        <v>28080</v>
      </c>
      <c r="I91" s="115" t="s">
        <v>257</v>
      </c>
      <c r="J91" s="78">
        <v>5115</v>
      </c>
      <c r="K91" s="115"/>
      <c r="L91" s="78"/>
      <c r="M91" s="115"/>
      <c r="N91" s="78"/>
    </row>
    <row r="92" spans="1:14" ht="15">
      <c r="A92" s="115" t="s">
        <v>274</v>
      </c>
      <c r="B92" s="78">
        <v>116930</v>
      </c>
      <c r="C92" s="115" t="s">
        <v>307</v>
      </c>
      <c r="D92" s="78">
        <v>100269</v>
      </c>
      <c r="E92" s="115" t="s">
        <v>277</v>
      </c>
      <c r="F92" s="78">
        <v>37337</v>
      </c>
      <c r="G92" s="115" t="s">
        <v>228</v>
      </c>
      <c r="H92" s="78">
        <v>18016</v>
      </c>
      <c r="I92" s="115" t="s">
        <v>255</v>
      </c>
      <c r="J92" s="78">
        <v>2466</v>
      </c>
      <c r="K92" s="115"/>
      <c r="L92" s="78"/>
      <c r="M92" s="115"/>
      <c r="N92" s="78"/>
    </row>
    <row r="93" spans="1:14" ht="15">
      <c r="A93" s="115" t="s">
        <v>307</v>
      </c>
      <c r="B93" s="78">
        <v>100269</v>
      </c>
      <c r="C93" s="115" t="s">
        <v>317</v>
      </c>
      <c r="D93" s="78">
        <v>96938</v>
      </c>
      <c r="E93" s="115" t="s">
        <v>276</v>
      </c>
      <c r="F93" s="78">
        <v>31581</v>
      </c>
      <c r="G93" s="115" t="s">
        <v>271</v>
      </c>
      <c r="H93" s="78">
        <v>17257</v>
      </c>
      <c r="I93" s="115" t="s">
        <v>256</v>
      </c>
      <c r="J93" s="78">
        <v>328</v>
      </c>
      <c r="K93" s="115"/>
      <c r="L93" s="78"/>
      <c r="M93" s="115"/>
      <c r="N93" s="78"/>
    </row>
    <row r="94" spans="1:14" ht="15">
      <c r="A94" s="115" t="s">
        <v>317</v>
      </c>
      <c r="B94" s="78">
        <v>96938</v>
      </c>
      <c r="C94" s="115" t="s">
        <v>295</v>
      </c>
      <c r="D94" s="78">
        <v>71973</v>
      </c>
      <c r="E94" s="115" t="s">
        <v>273</v>
      </c>
      <c r="F94" s="78">
        <v>28204</v>
      </c>
      <c r="G94" s="115" t="s">
        <v>261</v>
      </c>
      <c r="H94" s="78">
        <v>16243</v>
      </c>
      <c r="I94" s="115" t="s">
        <v>258</v>
      </c>
      <c r="J94" s="78">
        <v>273</v>
      </c>
      <c r="K94" s="115"/>
      <c r="L94" s="78"/>
      <c r="M94" s="115"/>
      <c r="N94" s="78"/>
    </row>
    <row r="95" spans="1:14" ht="15">
      <c r="A95" s="115" t="s">
        <v>242</v>
      </c>
      <c r="B95" s="78">
        <v>72335</v>
      </c>
      <c r="C95" s="115" t="s">
        <v>325</v>
      </c>
      <c r="D95" s="78">
        <v>58240</v>
      </c>
      <c r="E95" s="115" t="s">
        <v>268</v>
      </c>
      <c r="F95" s="78">
        <v>27121</v>
      </c>
      <c r="G95" s="115" t="s">
        <v>301</v>
      </c>
      <c r="H95" s="78">
        <v>13046</v>
      </c>
      <c r="I95" s="115" t="s">
        <v>285</v>
      </c>
      <c r="J95" s="78">
        <v>238</v>
      </c>
      <c r="K95" s="115"/>
      <c r="L95" s="78"/>
      <c r="M95" s="115"/>
      <c r="N95" s="78"/>
    </row>
    <row r="96" spans="1:14" ht="15">
      <c r="A96" s="115" t="s">
        <v>295</v>
      </c>
      <c r="B96" s="78">
        <v>71973</v>
      </c>
      <c r="C96" s="115" t="s">
        <v>297</v>
      </c>
      <c r="D96" s="78">
        <v>54759</v>
      </c>
      <c r="E96" s="115" t="s">
        <v>251</v>
      </c>
      <c r="F96" s="78">
        <v>22262</v>
      </c>
      <c r="G96" s="115" t="s">
        <v>244</v>
      </c>
      <c r="H96" s="78">
        <v>12673</v>
      </c>
      <c r="I96" s="115" t="s">
        <v>282</v>
      </c>
      <c r="J96" s="78">
        <v>62</v>
      </c>
      <c r="K96" s="115"/>
      <c r="L96" s="78"/>
      <c r="M96" s="115"/>
      <c r="N96" s="78"/>
    </row>
    <row r="97" spans="1:14" ht="15">
      <c r="A97" s="115" t="s">
        <v>233</v>
      </c>
      <c r="B97" s="78">
        <v>69210</v>
      </c>
      <c r="C97" s="115" t="s">
        <v>298</v>
      </c>
      <c r="D97" s="78">
        <v>53690</v>
      </c>
      <c r="E97" s="115" t="s">
        <v>280</v>
      </c>
      <c r="F97" s="78">
        <v>14127</v>
      </c>
      <c r="G97" s="115" t="s">
        <v>236</v>
      </c>
      <c r="H97" s="78">
        <v>10046</v>
      </c>
      <c r="I97" s="115" t="s">
        <v>283</v>
      </c>
      <c r="J97" s="78">
        <v>2</v>
      </c>
      <c r="K97" s="115"/>
      <c r="L97" s="78"/>
      <c r="M97" s="115"/>
      <c r="N97" s="78"/>
    </row>
  </sheetData>
  <hyperlinks>
    <hyperlink ref="A2" r:id="rId1" display="http://bit.ly/2JXZJOd"/>
    <hyperlink ref="A3" r:id="rId2" display="http://bit.ly/2qI2A1z"/>
    <hyperlink ref="A4" r:id="rId3" display="https://www.youtube.com/channel/UCT2t7sQp0Qyi9dxuckjOWAw?sub_confirmation=1"/>
    <hyperlink ref="A5" r:id="rId4" display="https://vivianfrancos.com/lo-mejor-de-des2018-digital-business-world-congress/"/>
    <hyperlink ref="A6" r:id="rId5" display="https://vivianfrancos.com/b2bsalescongress-segunda-edicion/"/>
    <hyperlink ref="A7" r:id="rId6" display="https://vivianfrancos.com/aplicaciones-para-organizar-tu-evento/"/>
    <hyperlink ref="A8" r:id="rId7" display="https://vivianfrancos.com/usar-hashtags-para-crear-temas-de-conversacion-en-grupos-abiertos-usando-los-hilos-de-twitter/"/>
    <hyperlink ref="A9" r:id="rId8" display="http://www.cuatromedios.com.ar/articulo/tecnologia-y-ciencia/especialista-seohashtag-vivian-francos-colabora-estrategia-digital-4medios/20180711095705002583.html"/>
    <hyperlink ref="A10" r:id="rId9" display="https://vivianfrancos.com/ganar-confianza-para-vender-online-ecommerce/"/>
    <hyperlink ref="A11" r:id="rId10" display="https://vivianfrancos.com/a-la-espera-del-dsmvalencia-comparto-metricas-dsm18-dsm2018/"/>
    <hyperlink ref="C2" r:id="rId11" display="http://bit.ly/2JXZJOd"/>
    <hyperlink ref="C3" r:id="rId12" display="https://www.youtube.com/channel/UCT2t7sQp0Qyi9dxuckjOWAw?sub_confirmation=1"/>
    <hyperlink ref="C4" r:id="rId13" display="https://vivianfrancos.com/usar-hashtags-para-crear-temas-de-conversacion-en-grupos-abiertos-usando-los-hilos-de-twitter/"/>
    <hyperlink ref="C5" r:id="rId14" display="https://vivianfrancos.com/aplicaciones-para-organizar-tu-evento/"/>
    <hyperlink ref="C6" r:id="rId15" display="https://vivianfrancos.com/b2bsalescongress-segunda-edicion/"/>
    <hyperlink ref="C7" r:id="rId16" display="https://vivianfrancos.com/lo-mejor-de-des2018-digital-business-world-congress/"/>
    <hyperlink ref="C8" r:id="rId17" display="https://vivianfrancos.com/como-impulsar-el-hashtag-de-su-evento/"/>
    <hyperlink ref="C9" r:id="rId18" display="https://vivianfrancos.com/ganar-confianza-para-vender-online-ecommerce/"/>
    <hyperlink ref="C10" r:id="rId19" display="http://bit.ly/2qI2A1z"/>
    <hyperlink ref="C11" r:id="rId20" display="https://vivianfrancos.com/a-la-espera-del-dsmvalencia-comparto-metricas-dsm18-dsm2018/"/>
    <hyperlink ref="E2" r:id="rId21" display="http://bit.ly/2JXZJOd"/>
    <hyperlink ref="E3" r:id="rId22" display="http://bit.ly/2qI2A1z"/>
    <hyperlink ref="E4" r:id="rId23" display="https://vivianfrancos.com/principales-cuentas-twitter-para-buscar-empleo-con-hashtag/"/>
    <hyperlink ref="G2" r:id="rId24" display="https://ir.shareaholic.com/e?a=1&amp;u=https://vivianfrancos.com/granadaesmkt-x-congreso-internacional-de-marketing-de-marketerosnocturnos/%3Futm_campaign%3Dshareaholic%26utm_medium%3Dtwitter%26utm_source%3Dsocialnetwork&amp;r=1"/>
    <hyperlink ref="M2" r:id="rId25" display="https://ir.shareaholic.com/e?a=1&amp;u=https://vivianfrancos.com/ekhuelva19-la-marca-personal-es-lo-mas-importante-para-triunfar/%3Futm_campaign%3Dshareaholic%26utm_medium%3Dtwitter%26utm_source%3Dsocialnetwork&amp;r=1"/>
  </hyperlinks>
  <printOptions/>
  <pageMargins left="0.7" right="0.7" top="0.75" bottom="0.75" header="0.3" footer="0.3"/>
  <pageSetup orientation="portrait" paperSize="9"/>
  <tableParts>
    <tablePart r:id="rId29"/>
    <tablePart r:id="rId27"/>
    <tablePart r:id="rId31"/>
    <tablePart r:id="rId28"/>
    <tablePart r:id="rId30"/>
    <tablePart r:id="rId26"/>
    <tablePart r:id="rId33"/>
    <tablePart r:id="rId3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2019-05-15T13:45:23Z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