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<sst xmlns="http://schemas.openxmlformats.org/spreadsheetml/2006/main" count="2897" uniqueCount="819">
  <si>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</si>
  <si>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</si>
  <si>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</si>
  <si>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</si>
  <si>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</si>
  <si>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</si>
  <si>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</si>
  <si>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</si>
  <si>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</si>
  <si>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</si>
  <si>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</si>
  <si>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</si>
  <si>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</si>
  <si>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</si>
  <si>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</si>
  <si>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</si>
  <si>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</si>
  <si>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</si>
  <si>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</si>
  <si>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</si>
  <si>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</si>
  <si>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</si>
  <si>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</si>
  <si>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</si>
  <si>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</si>
  <si>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</si>
  <si>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</si>
  <si>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</si>
  <si>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</si>
  <si>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</si>
  <si>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</si>
  <si>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</si>
  <si>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</si>
  <si>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</si>
  <si>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</si>
  <si>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</si>
  <si>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</si>
  <si>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</si>
  <si>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</si>
  <si>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</si>
  <si>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</si>
  <si>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</si>
  <si>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</si>
  <si>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</si>
  <si>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</si>
  <si>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</si>
  <si>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</si>
  <si>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</si>
  <si>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</si>
  <si>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</si>
  <si>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</si>
  <si>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</si>
  <si>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</si>
  <si>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</si>
  <si>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</si>
  <si>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</si>
  <si>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</si>
  <si>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</si>
  <si>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</si>
  <si>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</si>
  <si>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</si>
  <si>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</si>
  <si>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</si>
  <si>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</si>
  <si>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</si>
  <si>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</si>
  <si>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</si>
  <si>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</si>
  <si>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</si>
  <si>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</si>
  <si>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</si>
  <si>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</si>
  <si>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</si>
  <si>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</si>
  <si>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</si>
  <si>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</si>
  <si>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</si>
  <si>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</si>
  <si>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</si>
  <si>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</si>
  <si>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</si>
  <si>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</si>
  <si>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</si>
  <si>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</si>
  <si>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</si>
  <si>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</si>
  <si>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</si>
  <si>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</si>
  <si>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</si>
  <si>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</si>
  <si>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</si>
  <si>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</si>
  <si>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</si>
  <si>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</si>
  <si>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</si>
  <si>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</si>
  <si>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</si>
  <si>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</si>
  <si>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</si>
  <si>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</si>
  <si>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</si>
  <si>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</si>
  <si>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</si>
  <si>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</si>
  <si>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</si>
  <si>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</si>
  <si>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</si>
  <si>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</si>
  <si>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</si>
  <si>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</si>
  <si>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</si>
  <si>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</si>
  <si>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</si>
  <si>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</si>
  <si>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</si>
  <si>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</si>
  <si>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</si>
  <si>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</si>
  <si>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</si>
  <si>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</si>
  <si>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</si>
  <si>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</si>
  <si>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</si>
  <si>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</si>
  <si>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</si>
  <si>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</si>
  <si>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</si>
  <si>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</si>
  <si>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</si>
  <si>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</si>
  <si>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</si>
  <si>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</si>
  <si>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</si>
  <si>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</si>
  <si>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</si>
  <si>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</si>
  <si>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</si>
  <si>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</si>
  <si>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</si>
  <si>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</si>
  <si>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</si>
  <si>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</si>
  <si>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</si>
  <si>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</si>
  <si>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</si>
  <si>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</si>
  <si>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</si>
  <si>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</si>
  <si>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</si>
  <si>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</si>
  <si>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</si>
  <si>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</si>
  <si>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</si>
  <si>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</si>
  <si>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</si>
  <si>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</si>
  <si>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</si>
  <si>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</si>
  <si>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</si>
  <si>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</si>
  <si>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</si>
  <si>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</si>
  <si>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</si>
  <si>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</si>
  <si>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</si>
  <si>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</si>
  <si>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</si>
  <si>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</si>
  <si>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</si>
  <si>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</si>
  <si>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</si>
  <si>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</si>
  <si>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</si>
  <si>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</si>
  <si>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</si>
  <si>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</si>
  <si>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</si>
  <si>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</si>
  <si>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</si>
  <si>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</si>
  <si>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</si>
  <si>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</si>
  <si>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</si>
  <si>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</si>
  <si>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</si>
  <si>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</si>
  <si>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</si>
  <si>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</si>
  <si>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</si>
  <si>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</si>
  <si>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</si>
  <si>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</si>
  <si>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</si>
  <si>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</si>
  <si>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</si>
  <si>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</si>
  <si>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</si>
  <si>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</si>
  <si>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</si>
  <si>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</si>
  <si>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</si>
  <si>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</si>
  <si>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</si>
  <si>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</si>
  <si>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</si>
  <si>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</si>
  <si>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</si>
  <si>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</si>
  <si>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</si>
  <si>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</si>
  <si>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</si>
  <si>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</si>
  <si>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tagiyevragil</t>
  </si>
  <si>
    <t>eyinsananla</t>
  </si>
  <si>
    <t>dilarabrowns</t>
  </si>
  <si>
    <t>rahimsaliyev</t>
  </si>
  <si>
    <t>bahruz_samad</t>
  </si>
  <si>
    <t>aygungarayeva</t>
  </si>
  <si>
    <t>ulviyyaali</t>
  </si>
  <si>
    <t>arzugeybulla</t>
  </si>
  <si>
    <t>mreynullabeyli</t>
  </si>
  <si>
    <t>jabiyevm</t>
  </si>
  <si>
    <t>beyonce_aze</t>
  </si>
  <si>
    <t>globalvoices_it</t>
  </si>
  <si>
    <t>soothe888</t>
  </si>
  <si>
    <t>lamiya_adilgizi</t>
  </si>
  <si>
    <t>Mentions</t>
  </si>
  <si>
    <t>RT @UlviyyaAli: Elina Hacıyevanın ölümü ilə əlaqədar 162 saylı orta məktəbin qarşısında anım mərasimi keçirilib. #Bullinqəson #Elinaüçünsus…</t>
  </si>
  <si>
    <t>RT @jabiyevm: Pəncərələri ləğv etmək intiharın qarşısını almaq yox, “Gedin harada ölürsüz ölün, bizi zibilə salmayın” deməkdir. #ElinaÜçünS…</t>
  </si>
  <si>
    <t>RT @UlviyyaAli: Orta məktəblərdə pəncərələrin dəstəyini çıxarır və ya pəncərələri müxtəlif yolla kilidləyirlər. (Bu addım həm də yanğından…</t>
  </si>
  <si>
    <t>#BullinqəSon  #ElinaÜçünSusma https://t.co/DXkU3f4WhT</t>
  </si>
  <si>
    <t>"Год назад я пожаловалась в государственные органы на администрацию школы. Если бы мои жалобы приняли во внимание, то сегодня Элина могла бы жить".
#BullinqəSon #ElinaÜçünSusma https://t.co/0PoBTjsCdQ</t>
  </si>
  <si>
    <t>RT @rahimsaliyev: "Год назад я пожаловалась в государственные органы на администрацию школы. Если бы мои жалобы приняли во внимание, то сег…</t>
  </si>
  <si>
    <t>RT @arzugeybulla: #elinaüçünsusma #bullinqəson #ezizimelina with @Lamiya_Adilgizi (for non Azerbaijani speakers, this is part of campaign h…</t>
  </si>
  <si>
    <t>Orta məktəblərdə pəncərələrin dəstəyini çıxarır və ya pəncərələri müxtəlif yolla kilidləyirlər. (Bu addım həm də yanğından  qorunma qaydalarına ziddir).
#ElinaÜçünSusma
#BullinqəSon https://t.co/H5wsOZJpR2</t>
  </si>
  <si>
    <t>Elina Hacıyevanın ölümü ilə əlaqədar 162 saylı orta məktəbin qarşısında anım mərasimi keçirilib. #Bullinqəson #Elinaüçünsusma https://t.co/LyeRfTX5Hh</t>
  </si>
  <si>
    <t>Eston rejissoru Ä°lmar RaaqÄ±n â€œSinifâ€ (Class, 2007) filmi bir mÉ™ktÉ™bdÉ™ yaÅŸanmÄ±ÅŸ hadisÉ™lÉ™rÉ™ É™sasÉ™n Ã§É™kilib. 11-ci sinif ÅŸagirdi Yozep yoldaÅŸlarÄ± tÉ™rÉ™findÉ™n istehzalar, qÄ±naq vÉ™ ÅŸiddÉ™tÉ™ mÉ™ruz qalÄ±r. 
Event: https://t.co/F2QuvfVDgh
#elinaÃ¼Ã§Ã¼nsusma #bullinqÉ™son https://t.co/TitiuwAVbd</t>
  </si>
  <si>
    <t>#elinaÃ¼Ã§Ã¼nsusma #bullinqÉ™son #ezizimelina with @Lamiya_Adilgizi (for non Azerbaijani speakers, this is part of campaign highlighting death of 14y/o Elina who died as a result of negligence of her teachers and doctors who refused to help after attempted to suicide) https://t.co/1uPTlG43zE</t>
  </si>
  <si>
    <t>RT @arzugeybulla: #elinaÃ¼Ã§Ã¼nsusma #bullinqÉ™son #ezizimelina with @Lamiya_Adilgizi (for non Azerbaijani speakers, this is part of campaign hâ€¦</t>
  </si>
  <si>
    <t>PÉ™ncÉ™rÉ™lÉ™ri lÉ™ÄŸv etmÉ™k intiharÄ±n qarÅŸÄ±sÄ±nÄ± almaq yox, â€œGedin harada Ã¶lÃ¼rsÃ¼z Ã¶lÃ¼n, bizi zibilÉ™ salmayÄ±nâ€ demÉ™kdir. #ElinaÃœÃ§Ã¼nSusma #BullinqÉ™Son</t>
  </si>
  <si>
    <t>RT @jabiyevm: PÉ™ncÉ™rÉ™lÉ™ri lÉ™ÄŸv etmÉ™k intiharÄ±n qarÅŸÄ±sÄ±nÄ± almaq yox, â€œGedin harada Ã¶lÃ¼rsÃ¼z Ã¶lÃ¼n, bizi zibilÉ™ salmayÄ±nâ€ demÉ™kdir. #ElinaÃœÃ§Ã¼nSâ€¦</t>
  </si>
  <si>
    <t>#BullinqÉ™Son #ElinaÃœÃ§Ã¼nSusma #bullismo #scuola - La tragica morte di una adolescente alla scuola di #Baku dirige la rabbia verso il sistema scolastico dell'#Azerbaigian https://t.co/JBLabsPtAP</t>
  </si>
  <si>
    <t>RT @GlobalVoices_IT: #BullinqÉ™Son #ElinaÃœÃ§Ã¼nSusma #bullismo #scuola - La tragica morte di una adolescente alla scuola di #Baku dirige la raâ€¦</t>
  </si>
  <si>
    <t>https://www.facebook.com/rahim.y.wali/posts/2020350061396634</t>
  </si>
  <si>
    <t>https://ru.globalvoices.org/2019/04/22/82813/</t>
  </si>
  <si>
    <t>https://www.facebook.com/events/607418313066451/</t>
  </si>
  <si>
    <t>https://it.globalvoices.org/2019/04/la-tragica-morte-di-una-adolescente-alla-scuola-di-baku-dirige-la-rabbia-verso-il-sistema-scolastico-dellazerbaigian/</t>
  </si>
  <si>
    <t>facebook.com</t>
  </si>
  <si>
    <t>globalvoices.org</t>
  </si>
  <si>
    <t>bullinqəson</t>
  </si>
  <si>
    <t>bullinqəson elinaüçünsusma</t>
  </si>
  <si>
    <t>elinaüçünsusma bullinqəson ezizimelina</t>
  </si>
  <si>
    <t>elinaüçünsusma bullinqəson</t>
  </si>
  <si>
    <t>elinaã¼ã§ã¼nsusma bullinqé™son</t>
  </si>
  <si>
    <t>elinaã¼ã§ã¼nsusma bullinqé™son ezizimelina</t>
  </si>
  <si>
    <t>elinaãœã§ã¼nsusma bullinqé™son</t>
  </si>
  <si>
    <t>bullinqé™son elinaãœã§ã¼nsusma bullismo scuola baku azerbaigian</t>
  </si>
  <si>
    <t>bullinqé™son elinaãœã§ã¼nsusma bullismo scuola baku</t>
  </si>
  <si>
    <t>https://pbs.twimg.com/media/D33-SpwXkAEyF-d.jpg</t>
  </si>
  <si>
    <t>https://pbs.twimg.com/media/D38wARJXsAArrs_.jpg</t>
  </si>
  <si>
    <t>https://pbs.twimg.com/media/D5KDkhZWAAAu_Ek.jpg</t>
  </si>
  <si>
    <t>https://pbs.twimg.com/ext_tw_video_thumb/1118072127683538946/pu/img/0aihytd3Rpvb9XnW.jpg</t>
  </si>
  <si>
    <t>http://abs.twimg.com/sticky/default_profile_images/default_profile_normal.png</t>
  </si>
  <si>
    <t>http://pbs.twimg.com/profile_images/1090752684892786691/_8IPlNbi_normal.jpg</t>
  </si>
  <si>
    <t>http://pbs.twimg.com/profile_images/1120011399978053632/s7Why-ms_normal.jpg</t>
  </si>
  <si>
    <t>http://pbs.twimg.com/profile_images/1011003872222031875/DLbu6YSO_normal.jpg</t>
  </si>
  <si>
    <t>http://pbs.twimg.com/profile_images/1092157019937755136/CkQi6_w7_normal.jpg</t>
  </si>
  <si>
    <t>http://pbs.twimg.com/profile_images/917502091081502720/qkdjs0p3_normal.jpg</t>
  </si>
  <si>
    <t>http://pbs.twimg.com/profile_images/1123123419107733504/QNaVI-UC_normal.jpg</t>
  </si>
  <si>
    <t>http://pbs.twimg.com/profile_images/1114976286022275072/_MdKP3wy_normal.jpg</t>
  </si>
  <si>
    <t>http://pbs.twimg.com/profile_images/1120400544294756353/clb5P0TZ_normal.jpg</t>
  </si>
  <si>
    <t>http://pbs.twimg.com/profile_images/937012770440077313/WZVHBjQT_normal.jpg</t>
  </si>
  <si>
    <t>http://pbs.twimg.com/profile_images/968888882891812864/bVhCP9-S_normal.jpg</t>
  </si>
  <si>
    <t>https://twitter.com/#!/tagiyevragil/status/1119610808198148102</t>
  </si>
  <si>
    <t>https://twitter.com/#!/eyinsananla/status/1120334822415720449</t>
  </si>
  <si>
    <t>https://twitter.com/#!/dilarabrowns/status/1120351417833873408</t>
  </si>
  <si>
    <t>https://twitter.com/#!/dilarabrowns/status/1120352537167659008</t>
  </si>
  <si>
    <t>https://twitter.com/#!/rahimsaliyev/status/1120432868193439744</t>
  </si>
  <si>
    <t>https://twitter.com/#!/rahimsaliyev/status/1120433257261170689</t>
  </si>
  <si>
    <t>https://twitter.com/#!/bahruz_samad/status/1120435066973446144</t>
  </si>
  <si>
    <t>https://twitter.com/#!/aygungarayeva/status/1120664193592627200</t>
  </si>
  <si>
    <t>https://twitter.com/#!/ulviyyaali/status/1116327891401355264</t>
  </si>
  <si>
    <t>https://twitter.com/#!/ulviyyaali/status/1116664598655053830</t>
  </si>
  <si>
    <t>https://twitter.com/#!/ulviyyaali/status/1122104672393879553</t>
  </si>
  <si>
    <t>https://twitter.com/#!/arzugeybulla/status/1118072977793462272</t>
  </si>
  <si>
    <t>https://twitter.com/#!/mreynullabeyli/status/1122493781071343616</t>
  </si>
  <si>
    <t>https://twitter.com/#!/jabiyevm/status/1117134088295669760</t>
  </si>
  <si>
    <t>https://twitter.com/#!/beyonce_aze/status/1122591899372728325</t>
  </si>
  <si>
    <t>https://twitter.com/#!/globalvoices_it/status/1122795157479469056</t>
  </si>
  <si>
    <t>https://twitter.com/#!/soothe888/status/1122797584957964288</t>
  </si>
  <si>
    <t>1119610808198148102</t>
  </si>
  <si>
    <t>1120334822415720449</t>
  </si>
  <si>
    <t>1120351417833873408</t>
  </si>
  <si>
    <t>1120352537167659008</t>
  </si>
  <si>
    <t>1120432868193439744</t>
  </si>
  <si>
    <t>1120433257261170689</t>
  </si>
  <si>
    <t>1120435066973446144</t>
  </si>
  <si>
    <t>1120664193592627200</t>
  </si>
  <si>
    <t>1116327891401355264</t>
  </si>
  <si>
    <t>1116664598655053830</t>
  </si>
  <si>
    <t>1122104672393879553</t>
  </si>
  <si>
    <t>1118072977793462272</t>
  </si>
  <si>
    <t>1122493781071343616</t>
  </si>
  <si>
    <t>1117134088295669760</t>
  </si>
  <si>
    <t>1122591899372728325</t>
  </si>
  <si>
    <t>1122795157479469056</t>
  </si>
  <si>
    <t>1122797584957964288</t>
  </si>
  <si>
    <t/>
  </si>
  <si>
    <t>tr</t>
  </si>
  <si>
    <t>und</t>
  </si>
  <si>
    <t>ru</t>
  </si>
  <si>
    <t>en</t>
  </si>
  <si>
    <t>it</t>
  </si>
  <si>
    <t>Twitter Web Client</t>
  </si>
  <si>
    <t>Twitter for iPhone</t>
  </si>
  <si>
    <t>Twitter for Android</t>
  </si>
  <si>
    <t>Facebook</t>
  </si>
  <si>
    <t>Twitter Web App</t>
  </si>
  <si>
    <t>Retweet</t>
  </si>
  <si>
    <t>44.763113,38.3970566 
50.6078339,38.3970566 
50.6078339,41.9099084 
44.763113,41.9099084</t>
  </si>
  <si>
    <t>Azerbaijan</t>
  </si>
  <si>
    <t>AZ</t>
  </si>
  <si>
    <t>efc23cd34689b068</t>
  </si>
  <si>
    <t>country</t>
  </si>
  <si>
    <t>https://api.twitter.com/1.1/geo/id/efc23cd34689b068.json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</si>
  <si>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</si>
  <si>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</si>
  <si>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</si>
  <si>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</si>
  <si>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</si>
  <si>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</si>
  <si>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</si>
  <si>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</si>
  <si>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</si>
  <si>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</si>
  <si>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</si>
  <si>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</si>
  <si>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</si>
  <si>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</si>
  <si>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</si>
  <si>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</si>
  <si>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</si>
  <si>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</si>
  <si>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</si>
  <si>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</si>
  <si>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</si>
  <si>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Ragil Tagiyev</t>
  </si>
  <si>
    <t>Ulviyya Ali</t>
  </si>
  <si>
    <t>PhotoLand _xD83C__xDFDE_</t>
  </si>
  <si>
    <t>jabiyev</t>
  </si>
  <si>
    <t>dilara ☁</t>
  </si>
  <si>
    <t>Rahim Shaliyev</t>
  </si>
  <si>
    <t>Bahruz Samadov</t>
  </si>
  <si>
    <t>Aygun Garayeva</t>
  </si>
  <si>
    <t>Lamiya Adilgızı</t>
  </si>
  <si>
    <t>Arzu Geybulla</t>
  </si>
  <si>
    <t>Yusif Eynullabəyli_xD83C__xDF13_</t>
  </si>
  <si>
    <t>beyonce</t>
  </si>
  <si>
    <t>Global Voices IT</t>
  </si>
  <si>
    <t>Marisa Petricca 玛萨</t>
  </si>
  <si>
    <t>#Humanrights activist / Citizen #journalist / #Azerbaijan https://t.co/52fZpX0T0Z</t>
  </si>
  <si>
    <t>#Azerbaijan _xD83C__xDDE6__xD83C__xDDFF_</t>
  </si>
  <si>
    <t>#Azerbaijan _xD83C__xDDE6__xD83C__xDDFF_ | unf=unf _xD83D__xDC7F_</t>
  </si>
  <si>
    <t>Journalist, Human Rights Defender</t>
  </si>
  <si>
    <t>Central European University | Critical Policy Researcher | Post-Structuralist Lacanian | Activist in NIDA Civic Movement | Democratic Socialist</t>
  </si>
  <si>
    <t>Fellow at Rondine Citadel of Peace| MA in Global Governance, Intercultural relations, Peace-process management at University of Siena|</t>
  </si>
  <si>
    <t>Freelance reporter based in Berlin, covering Turkey and Caucasus; Chevening Scholar; lamiya.adil.guliyeva@gmail.com</t>
  </si>
  <si>
    <t>Azerbaijan/Turkey; human rights; freedom of expression; reconciliation. All views my own. RTs are not endorsements.</t>
  </si>
  <si>
    <t>18,5 y.o Researcher and Programmer :) _xD83C__xDDE6__xD83C__xDDFF__xD83C__xDDF9__xD83C__xDDF7_</t>
  </si>
  <si>
    <t>Beyonce Azerbaijan Fan Page ðŸ‡¦ðŸ‡¿</t>
  </si>
  <si>
    <t>Versione italiana di @globalvoices la prima redazione globale comunitaria. Le nostre notizie per creare ponti di conoscenza. Editors: @soothe888 @alice_bonfatti</t>
  </si>
  <si>
    <t>Italy editor @globalvoices @globalvoices_IT _xD83D__xDCF0__xD83D__xDC49_translator @firstdraftnews, research @qz, words @chinafiles | #Rome_xD83C__xDDEE__xD83C__xDDF9__xD83D__xDCCD_#Beijing #Shanghai_xD83C__xDDE8__xD83C__xDDF3_ 记者关于中国,亚洲和意大利的新闻</t>
  </si>
  <si>
    <t>Baku, Azerbaijan</t>
  </si>
  <si>
    <t>Baku.Azerbaijan</t>
  </si>
  <si>
    <t>Azerbaijan, Baku</t>
  </si>
  <si>
    <t>Georgia</t>
  </si>
  <si>
    <t>Budapest, Magyarország</t>
  </si>
  <si>
    <t>Arezzo, Tuscany</t>
  </si>
  <si>
    <t>Berlin, Germany</t>
  </si>
  <si>
    <t>Turkey</t>
  </si>
  <si>
    <t>Italy _xD83C__xDDEE__xD83C__xDDF9_</t>
  </si>
  <si>
    <t>Rome, Italy ~ Shanghai, China</t>
  </si>
  <si>
    <t>https://t.co/PvSEAYcDvS</t>
  </si>
  <si>
    <t>https://t.co/onT6UvqDvn</t>
  </si>
  <si>
    <t>https://t.co/1yNHZWIGaj</t>
  </si>
  <si>
    <t>http://t.co/qaNBKLvPSM</t>
  </si>
  <si>
    <t>https://t.co/fyO2VAxdxf</t>
  </si>
  <si>
    <t>https://t.co/WWFq9XKjCS</t>
  </si>
  <si>
    <t>https://t.co/JlTGITBlc5</t>
  </si>
  <si>
    <t>https://t.co/26c8dBSZnY</t>
  </si>
  <si>
    <t>https://t.co/64aLthAo80</t>
  </si>
  <si>
    <t>https://pbs.twimg.com/profile_banners/814914824/1553175197</t>
  </si>
  <si>
    <t>https://pbs.twimg.com/profile_banners/2157175681/1548890682</t>
  </si>
  <si>
    <t>https://pbs.twimg.com/profile_banners/1311362275/1554414321</t>
  </si>
  <si>
    <t>https://pbs.twimg.com/profile_banners/1120009209678983169/1555866501</t>
  </si>
  <si>
    <t>https://pbs.twimg.com/profile_banners/1863425922/1553473308</t>
  </si>
  <si>
    <t>https://pbs.twimg.com/profile_banners/40309296/1430050979</t>
  </si>
  <si>
    <t>https://pbs.twimg.com/profile_banners/2698927644/1556628184</t>
  </si>
  <si>
    <t>https://pbs.twimg.com/profile_banners/936180616483176449/1555959282</t>
  </si>
  <si>
    <t>https://pbs.twimg.com/profile_banners/19408728/1544968252</t>
  </si>
  <si>
    <t>https://pbs.twimg.com/profile_banners/102127789/1505751203</t>
  </si>
  <si>
    <t>http://abs.twimg.com/images/themes/theme14/bg.gif</t>
  </si>
  <si>
    <t>http://abs.twimg.com/images/themes/theme1/bg.png</t>
  </si>
  <si>
    <t>http://abs.twimg.com/images/themes/theme16/bg.gif</t>
  </si>
  <si>
    <t>http://abs.twimg.com/images/themes/theme6/bg.gif</t>
  </si>
  <si>
    <t>http://pbs.twimg.com/profile_images/1122414367209816070/5J3GjDpq_normal.jpg</t>
  </si>
  <si>
    <t>http://pbs.twimg.com/profile_images/3192894858/0d4056eba4cb62fdfda79fabd63eb63c_normal.jpeg</t>
  </si>
  <si>
    <t>http://pbs.twimg.com/profile_images/690669518516023296/URCxcTKL_normal.jpg</t>
  </si>
  <si>
    <t>Open Twitter Page for This Person</t>
  </si>
  <si>
    <t>https://twitter.com/tagiyevragil</t>
  </si>
  <si>
    <t>https://twitter.com/ulviyyaali</t>
  </si>
  <si>
    <t>https://twitter.com/eyinsananla</t>
  </si>
  <si>
    <t>https://twitter.com/jabiyevm</t>
  </si>
  <si>
    <t>https://twitter.com/dilarabrowns</t>
  </si>
  <si>
    <t>https://twitter.com/rahimsaliyev</t>
  </si>
  <si>
    <t>https://twitter.com/bahruz_samad</t>
  </si>
  <si>
    <t>https://twitter.com/aygungarayeva</t>
  </si>
  <si>
    <t>https://twitter.com/lamiya_adilgizi</t>
  </si>
  <si>
    <t>https://twitter.com/arzugeybulla</t>
  </si>
  <si>
    <t>https://twitter.com/mreynullabeyli</t>
  </si>
  <si>
    <t>https://twitter.com/beyonce_aze</t>
  </si>
  <si>
    <t>https://twitter.com/globalvoices_it</t>
  </si>
  <si>
    <t>https://twitter.com/soothe888</t>
  </si>
  <si>
    <t>tagiyevragil
RT @UlviyyaAli: Elina Hacıyevanın
ölümü ilə əlaqədar 162 saylı orta
məktəbin qarşısında anım mərasimi
keçirilib. #Bullinqəson #Elinaüçünsus…</t>
  </si>
  <si>
    <t>ulviyyaali
Eston rejissoru Ä°lmar RaaqÄ±n
â€œSinifâ€ (Class, 2007) filmi
bir mÉ™ktÉ™bdÉ™ yaÅŸanmÄ±ÅŸ hadisÉ™lÉ™rÉ™
É™sasÉ™n Ã§É™kilib. 11-ci sinif
ÅŸagirdi Yozep yoldaÅŸlarÄ± tÉ™rÉ™findÉ™n
istehzalar, qÄ±naq vÉ™ ÅŸiddÉ™tÉ™
mÉ™ruz qalÄ±r. Event: https://t.co/F2QuvfVDgh
#elinaÃ¼Ã§Ã¼nsusma #bullinqÉ™son
https://t.co/TitiuwAVbd</t>
  </si>
  <si>
    <t>eyinsananla
RT @jabiyevm: Pəncərələri ləğv
etmək intiharın qarşısını almaq
yox, “Gedin harada ölürsüz ölün,
bizi zibilə salmayın” deməkdir.
#ElinaÜçünS…</t>
  </si>
  <si>
    <t>jabiyevm
PÉ™ncÉ™rÉ™lÉ™ri lÉ™ÄŸv etmÉ™k intiharÄ±n
qarÅŸÄ±sÄ±nÄ± almaq yox, â€œGedin
harada Ã¶lÃ¼rsÃ¼z Ã¶lÃ¼n, bizi
zibilÉ™ salmayÄ±nâ€ demÉ™kdir.
#ElinaÃœÃ§Ã¼nSusma #BullinqÉ™Son</t>
  </si>
  <si>
    <t>dilarabrowns
RT @UlviyyaAli: Elina Hacıyevanın
ölümü ilə əlaqədar 162 saylı orta
məktəbin qarşısında anım mərasimi
keçirilib. #Bullinqəson #Elinaüçünsus…</t>
  </si>
  <si>
    <t>rahimsaliyev
"Год назад я пожаловалась в государственные
органы на администрацию школы.
Если бы мои жалобы приняли во внимание,
то сегодня Элина могла бы жить".
#BullinqəSon #ElinaÜçünSusma https://t.co/0PoBTjsCdQ</t>
  </si>
  <si>
    <t>bahruz_samad
RT @rahimsaliyev: "Год назад я
пожаловалась в государственные
органы на администрацию школы.
Если бы мои жалобы приняли во внимание,
то сег…</t>
  </si>
  <si>
    <t>aygungarayeva
RT @arzugeybulla: #elinaüçünsusma
#bullinqəson #ezizimelina with
@Lamiya_Adilgizi (for non Azerbaijani
speakers, this is part of campaign
h…</t>
  </si>
  <si>
    <t xml:space="preserve">lamiya_adilgizi
</t>
  </si>
  <si>
    <t>arzugeybulla
#elinaÃ¼Ã§Ã¼nsusma #bullinqÉ™son
#ezizimelina with @Lamiya_Adilgizi
(for non Azerbaijani speakers,
this is part of campaign highlighting
death of 14y/o Elina who died as
a result of negligence of her teachers
and doctors who refused to help
after attempted to suicide) https://t.co/1uPTlG43zE</t>
  </si>
  <si>
    <t>mreynullabeyli
RT @arzugeybulla: #elinaÃ¼Ã§Ã¼nsusma
#bullinqÉ™son #ezizimelina with
@Lamiya_Adilgizi (for non Azerbaijani
speakers, this is part of campaign
hâ€¦</t>
  </si>
  <si>
    <t>beyonce_aze
RT @jabiyevm: PÉ™ncÉ™rÉ™lÉ™ri lÉ™ÄŸv
etmÉ™k intiharÄ±n qarÅŸÄ±sÄ±nÄ±
almaq yox, â€œGedin harada Ã¶lÃ¼rsÃ¼z
Ã¶lÃ¼n, bizi zibilÉ™ salmayÄ±nâ€
demÉ™kdir. #ElinaÃœÃ§Ã¼nSâ€¦</t>
  </si>
  <si>
    <t>globalvoices_it
#BullinqÉ™Son #ElinaÃœÃ§Ã¼nSusma
#bullismo #scuola - La tragica
morte di una adolescente alla scuola
di #Baku dirige la rabbia verso
il sistema scolastico dell'#Azerbaigian
https://t.co/JBLabsPtAP</t>
  </si>
  <si>
    <t>soothe888
RT @GlobalVoices_IT: #BullinqÉ™Son
#ElinaÃœÃ§Ã¼nSusma #bullismo #scuola
- La tragica morte di una adolescente
alla scuola di #Baku dirige la
raâ€¦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</si>
  <si>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</si>
  <si>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</si>
  <si>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</si>
  <si>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</si>
  <si>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</si>
  <si>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</si>
  <si>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</si>
  <si>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</si>
  <si>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</si>
  <si>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</si>
  <si>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</si>
  <si>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</si>
  <si>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</si>
  <si>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</si>
  <si>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</si>
  <si>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</si>
  <si>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</si>
  <si>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</si>
  <si>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</si>
  <si>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</si>
  <si>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</si>
  <si>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</si>
  <si>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</si>
  <si>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</si>
  <si>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</si>
  <si>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</si>
  <si>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</si>
  <si>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</si>
  <si>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</si>
  <si>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</si>
  <si>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</si>
  <si>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</si>
  <si>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</si>
  <si>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</si>
  <si>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</si>
  <si>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</si>
  <si>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</si>
  <si>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</si>
  <si>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</si>
  <si>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</si>
  <si>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</si>
  <si>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</si>
  <si>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</si>
  <si>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</si>
  <si>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</si>
  <si>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</si>
  <si>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</si>
  <si>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</si>
  <si>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</si>
  <si>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</si>
  <si>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</si>
  <si>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</si>
  <si>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</si>
  <si>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</si>
  <si>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</si>
  <si>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</si>
  <si>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</si>
  <si>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</si>
  <si>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</si>
  <si>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</si>
  <si>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</si>
  <si>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</si>
  <si>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</si>
  <si>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</si>
  <si>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</si>
  <si>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</si>
  <si>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</si>
  <si>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</si>
  <si>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</si>
  <si>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</si>
  <si>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</si>
  <si>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</si>
  <si>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</si>
  <si>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https://ru.globalvoices.org/2019/04/22/82813/ https://www.facebook.com/rahim.y.wali/posts/2020350061396634</t>
  </si>
  <si>
    <t>Top Domains in Tweet in Entire Graph</t>
  </si>
  <si>
    <t>Top Domains in Tweet in G1</t>
  </si>
  <si>
    <t>Top Domains in Tweet in G2</t>
  </si>
  <si>
    <t>Top Domains in Tweet in G3</t>
  </si>
  <si>
    <t>Top Domains in Tweet in G4</t>
  </si>
  <si>
    <t>Top Domains in Tweet in G5</t>
  </si>
  <si>
    <t>Top Domains in Tweet</t>
  </si>
  <si>
    <t>globalvoices.org facebook.com</t>
  </si>
  <si>
    <t>Top Hashtags in Tweet in Entire Graph</t>
  </si>
  <si>
    <t>bullinqé™son</t>
  </si>
  <si>
    <t>elinaüçünsusma</t>
  </si>
  <si>
    <t>elinaãœã§ã¼nsusma</t>
  </si>
  <si>
    <t>elinaã¼ã§ã¼nsusma</t>
  </si>
  <si>
    <t>ezizimelina</t>
  </si>
  <si>
    <t>bullismo</t>
  </si>
  <si>
    <t>scuola</t>
  </si>
  <si>
    <t>baku</t>
  </si>
  <si>
    <t>azerbaigian</t>
  </si>
  <si>
    <t>Top Hashtags in Tweet in G1</t>
  </si>
  <si>
    <t>Top Hashtags in Tweet in G2</t>
  </si>
  <si>
    <t>Top Hashtags in Tweet in G3</t>
  </si>
  <si>
    <t>Top Hashtags in Tweet in G4</t>
  </si>
  <si>
    <t>Top Hashtags in Tweet in G5</t>
  </si>
  <si>
    <t>Top Hashtags in Tweet</t>
  </si>
  <si>
    <t>ezizimelina elinaã¼ã§ã¼nsusma bullinqé™son elinaüçünsusma bullinqəson</t>
  </si>
  <si>
    <t>bullinqəson elinaüçünsusma elinaã¼ã§ã¼nsusma bullinqé™son</t>
  </si>
  <si>
    <t>Top Words in Tweet in Entire Graph</t>
  </si>
  <si>
    <t>Words in Sentiment List#1: Positive</t>
  </si>
  <si>
    <t>Words in Sentiment List#2: Negative</t>
  </si>
  <si>
    <t>Words in Sentiment List#3: Angry/Violent</t>
  </si>
  <si>
    <t>Non-categorized Words</t>
  </si>
  <si>
    <t>Total Words</t>
  </si>
  <si>
    <t>ã</t>
  </si>
  <si>
    <t>n</t>
  </si>
  <si>
    <t>#bullinqəson</t>
  </si>
  <si>
    <t>#bullinqé</t>
  </si>
  <si>
    <t>nsusma</t>
  </si>
  <si>
    <t>Top Words in Tweet in G1</t>
  </si>
  <si>
    <t>#ezizimelina</t>
  </si>
  <si>
    <t>non</t>
  </si>
  <si>
    <t>azerbaijani</t>
  </si>
  <si>
    <t>speakers</t>
  </si>
  <si>
    <t>part</t>
  </si>
  <si>
    <t>campaign</t>
  </si>
  <si>
    <t>#elinaã</t>
  </si>
  <si>
    <t>Top Words in Tweet in G2</t>
  </si>
  <si>
    <t>lé</t>
  </si>
  <si>
    <t>lã</t>
  </si>
  <si>
    <t>almaq</t>
  </si>
  <si>
    <t>yox</t>
  </si>
  <si>
    <t>harada</t>
  </si>
  <si>
    <t>bizi</t>
  </si>
  <si>
    <t>pé</t>
  </si>
  <si>
    <t>Top Words in Tweet in G3</t>
  </si>
  <si>
    <t>orta</t>
  </si>
  <si>
    <t>elina</t>
  </si>
  <si>
    <t>hacıyevanın</t>
  </si>
  <si>
    <t>ölümü</t>
  </si>
  <si>
    <t>ilə</t>
  </si>
  <si>
    <t>əlaqədar</t>
  </si>
  <si>
    <t>162</t>
  </si>
  <si>
    <t>saylı</t>
  </si>
  <si>
    <t>Top Words in Tweet in G4</t>
  </si>
  <si>
    <t>di</t>
  </si>
  <si>
    <t>#elinaãœã</t>
  </si>
  <si>
    <t>#bullismo</t>
  </si>
  <si>
    <t>#scuola</t>
  </si>
  <si>
    <t>tragica</t>
  </si>
  <si>
    <t>morte</t>
  </si>
  <si>
    <t>adolescente</t>
  </si>
  <si>
    <t>Top Words in Tweet in G5</t>
  </si>
  <si>
    <t>бы</t>
  </si>
  <si>
    <t>год</t>
  </si>
  <si>
    <t>назад</t>
  </si>
  <si>
    <t>я</t>
  </si>
  <si>
    <t>пожаловалась</t>
  </si>
  <si>
    <t>в</t>
  </si>
  <si>
    <t>государственные</t>
  </si>
  <si>
    <t>органы</t>
  </si>
  <si>
    <t>на</t>
  </si>
  <si>
    <t>администрацию</t>
  </si>
  <si>
    <t>Top Words in Tweet</t>
  </si>
  <si>
    <t>ã #ezizimelina lamiya_adilgizi non azerbaijani speakers part campaign arzugeybulla #elinaã</t>
  </si>
  <si>
    <t>ã lé n lã almaq yox harada bizi jabiyevm pé</t>
  </si>
  <si>
    <t>orta #bullinqəson ulviyyaali elina hacıyevanın ölümü ilə əlaqədar 162 saylı</t>
  </si>
  <si>
    <t>di #bullinqé #elinaãœã ã nsusma #bullismo #scuola tragica morte adolescente</t>
  </si>
  <si>
    <t>бы год назад я пожаловалась в государственные органы на администрацию</t>
  </si>
  <si>
    <t>Top Word Pairs in Tweet in Entire Graph</t>
  </si>
  <si>
    <t>ã,nsusma</t>
  </si>
  <si>
    <t>#elinaãœã,ã</t>
  </si>
  <si>
    <t>ã,lã</t>
  </si>
  <si>
    <t>nsusma,#bullinqé</t>
  </si>
  <si>
    <t>almaq,yox</t>
  </si>
  <si>
    <t>#elinaã,ã</t>
  </si>
  <si>
    <t>ã,ã</t>
  </si>
  <si>
    <t>#ezizimelina,lamiya_adilgizi</t>
  </si>
  <si>
    <t>lamiya_adilgizi,non</t>
  </si>
  <si>
    <t>non,azerbaijani</t>
  </si>
  <si>
    <t>Top Word Pairs in Tweet in G1</t>
  </si>
  <si>
    <t>azerbaijani,speakers</t>
  </si>
  <si>
    <t>speakers,part</t>
  </si>
  <si>
    <t>part,campaign</t>
  </si>
  <si>
    <t>Top Word Pairs in Tweet in G2</t>
  </si>
  <si>
    <t>pé,ncé</t>
  </si>
  <si>
    <t>ncé,ré</t>
  </si>
  <si>
    <t>ré,lé</t>
  </si>
  <si>
    <t>lé,ri</t>
  </si>
  <si>
    <t>ri,lé</t>
  </si>
  <si>
    <t>lé,äÿv</t>
  </si>
  <si>
    <t>äÿv,etmé</t>
  </si>
  <si>
    <t>etmé,k</t>
  </si>
  <si>
    <t>Top Word Pairs in Tweet in G3</t>
  </si>
  <si>
    <t>elina,hacıyevanın</t>
  </si>
  <si>
    <t>hacıyevanın,ölümü</t>
  </si>
  <si>
    <t>ölümü,ilə</t>
  </si>
  <si>
    <t>ilə,əlaqədar</t>
  </si>
  <si>
    <t>əlaqədar,162</t>
  </si>
  <si>
    <t>162,saylı</t>
  </si>
  <si>
    <t>saylı,orta</t>
  </si>
  <si>
    <t>orta,məktəbin</t>
  </si>
  <si>
    <t>məktəbin,qarşısında</t>
  </si>
  <si>
    <t>qarşısında,anım</t>
  </si>
  <si>
    <t>Top Word Pairs in Tweet in G4</t>
  </si>
  <si>
    <t>#bullinqé,#elinaãœã</t>
  </si>
  <si>
    <t>nsusma,#bullismo</t>
  </si>
  <si>
    <t>#bullismo,#scuola</t>
  </si>
  <si>
    <t>#scuola,tragica</t>
  </si>
  <si>
    <t>tragica,morte</t>
  </si>
  <si>
    <t>morte,di</t>
  </si>
  <si>
    <t>di,adolescente</t>
  </si>
  <si>
    <t>adolescente,alla</t>
  </si>
  <si>
    <t>Top Word Pairs in Tweet in G5</t>
  </si>
  <si>
    <t>год,назад</t>
  </si>
  <si>
    <t>назад,я</t>
  </si>
  <si>
    <t>я,пожаловалась</t>
  </si>
  <si>
    <t>пожаловалась,в</t>
  </si>
  <si>
    <t>в,государственные</t>
  </si>
  <si>
    <t>государственные,органы</t>
  </si>
  <si>
    <t>органы,на</t>
  </si>
  <si>
    <t>на,администрацию</t>
  </si>
  <si>
    <t>администрацию,школы</t>
  </si>
  <si>
    <t>школы,если</t>
  </si>
  <si>
    <t>Top Word Pairs in Tweet</t>
  </si>
  <si>
    <t>#ezizimelina,lamiya_adilgizi  lamiya_adilgizi,non  non,azerbaijani  azerbaijani,speakers  speakers,part  part,campaign  #elinaã,ã  ã,ã  ã,nsusma  nsusma,#bullinqé</t>
  </si>
  <si>
    <t>ã,lã  almaq,yox  pé,ncé  ncé,ré  ré,lé  lé,ri  ri,lé  lé,äÿv  äÿv,etmé  etmé,k</t>
  </si>
  <si>
    <t>elina,hacıyevanın  hacıyevanın,ölümü  ölümü,ilə  ilə,əlaqədar  əlaqədar,162  162,saylı  saylı,orta  orta,məktəbin  məktəbin,qarşısında  qarşısında,anım</t>
  </si>
  <si>
    <t>#bullinqé,#elinaãœã  #elinaãœã,ã  ã,nsusma  nsusma,#bullismo  #bullismo,#scuola  #scuola,tragica  tragica,morte  morte,di  di,adolescente  adolescente,alla</t>
  </si>
  <si>
    <t>год,назад  назад,я  я,пожаловалась  пожаловалась,в  в,государственные  государственные,органы  органы,на  на,администрацию  администрацию,школы  школы,если</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</si>
  <si>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</si>
  <si>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</si>
  <si>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</si>
  <si>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</si>
  <si>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</si>
  <si>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</si>
  <si>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</si>
  <si>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</si>
  <si>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</si>
  <si>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</si>
  <si>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</si>
  <si>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</si>
  <si>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</si>
  <si>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</si>
  <si>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lamiya_adilgizi arzugeybulla</t>
  </si>
  <si>
    <t>Top Tweeters in Entire Graph</t>
  </si>
  <si>
    <t>Top Tweeters in G1</t>
  </si>
  <si>
    <t>Top Tweeters in G2</t>
  </si>
  <si>
    <t>Top Tweeters in G3</t>
  </si>
  <si>
    <t>Top Tweeters in G4</t>
  </si>
  <si>
    <t>Top Tweeters in G5</t>
  </si>
  <si>
    <t>Top Tweeters</t>
  </si>
  <si>
    <t>arzugeybulla lamiya_adilgizi mreynullabeyli aygungarayeva</t>
  </si>
  <si>
    <t>jabiyevm beyonce_aze eyinsananla</t>
  </si>
  <si>
    <t>ulviyyaali dilarabrowns tagiyevragil</t>
  </si>
  <si>
    <t>soothe888 globalvoices_it</t>
  </si>
  <si>
    <t>bahruz_samad rahimsaliyev</t>
  </si>
  <si>
    <t>Top URLs in Tweet by Count</t>
  </si>
  <si>
    <t>Top URLs in Tweet by Salience</t>
  </si>
  <si>
    <t>Top Domains in Tweet by Count</t>
  </si>
  <si>
    <t>Top Domains in Tweet by Salience</t>
  </si>
  <si>
    <t>Top Hashtags in Tweet by Count</t>
  </si>
  <si>
    <t>Top Hashtags in Tweet by Salience</t>
  </si>
  <si>
    <t>elinaã¼ã§ã¼nsusma bullinqé™son bullinqəson elinaüçünsusma</t>
  </si>
  <si>
    <t>Top Words in Tweet by Count</t>
  </si>
  <si>
    <t>ulviyyaali elina hacıyevanın ölümü ilə əlaqədar 162 saylı orta məktəbin</t>
  </si>
  <si>
    <t>n ã mé ré é té orta #bullinqəson #elinaüçünsusma eston</t>
  </si>
  <si>
    <t>jabiyevm pəncərələri ləğv etmək intiharın qarşısını almaq yox gedin harada</t>
  </si>
  <si>
    <t>ã lé n lã pé ncé ré ri äÿv etmé</t>
  </si>
  <si>
    <t>ulviyyaali orta elina hacıyevanın ölümü ilə əlaqədar 162 saylı məktəbin</t>
  </si>
  <si>
    <t>бы #bullinqəson #elinaüçünsusma год назад я пожаловалась в государственные органы</t>
  </si>
  <si>
    <t>rahimsaliyev год назад я пожаловалась в государственные органы на администрацию</t>
  </si>
  <si>
    <t>arzugeybulla #elinaüçünsusma #bullinqəson #ezizimelina lamiya_adilgizi non azerbaijani speakers part campaign</t>
  </si>
  <si>
    <t>ã #elinaã nsusma #bullinqé son #ezizimelina lamiya_adilgizi non azerbaijani speakers</t>
  </si>
  <si>
    <t>ã arzugeybulla #elinaã nsusma #bullinqé son #ezizimelina lamiya_adilgizi non azerbaijani</t>
  </si>
  <si>
    <t>ã lé n lã jabiyevm pé ncé ré ri äÿv</t>
  </si>
  <si>
    <t>la di #bullinqé son #elinaãœã ã nsusma #bullismo #scuola tragica</t>
  </si>
  <si>
    <t>la di globalvoices_it #bullinqé son #elinaãœã ã nsusma #bullismo #scuola</t>
  </si>
  <si>
    <t>Top Words in Tweet by Salience</t>
  </si>
  <si>
    <t>n ã mé ré é té eston rejissoru ä lmar</t>
  </si>
  <si>
    <t>elina hacıyevanın ölümü ilə əlaqədar 162 saylı məktəbin qarşısında anım</t>
  </si>
  <si>
    <t>Top Word Pairs in Tweet by Count</t>
  </si>
  <si>
    <t>ulviyyaali,elina  elina,hacıyevanın  hacıyevanın,ölümü  ölümü,ilə  ilə,əlaqədar  əlaqədar,162  162,saylı  saylı,orta  orta,məktəbin  məktəbin,qarşısında</t>
  </si>
  <si>
    <t>eston,rejissoru  rejissoru,ä  ä,lmar  lmar,raaqä  raaqä,n  n,â  â,œsinifâ  œsinifâ,class  class,2007  2007,filmi</t>
  </si>
  <si>
    <t>jabiyevm,pəncərələri  pəncərələri,ləğv  ləğv,etmək  etmək,intiharın  intiharın,qarşısını  qarşısını,almaq  almaq,yox  yox,gedin  gedin,harada  harada,ölürsüz</t>
  </si>
  <si>
    <t>ã,lã  pé,ncé  ncé,ré  ré,lé  lé,ri  ri,lé  lé,äÿv  äÿv,etmé  etmé,k  k,intiharä</t>
  </si>
  <si>
    <t>#bullinqəson,#elinaüçünsusma  год,назад  назад,я  я,пожаловалась  пожаловалась,в  в,государственные  государственные,органы  органы,на  на,администрацию  администрацию,школы</t>
  </si>
  <si>
    <t>rahimsaliyev,год  год,назад  назад,я  я,пожаловалась  пожаловалась,в  в,государственные  государственные,органы  органы,на  на,администрацию  администрацию,школы</t>
  </si>
  <si>
    <t>arzugeybulla,#elinaüçünsusma  #elinaüçünsusma,#bullinqəson  #bullinqəson,#ezizimelina  #ezizimelina,lamiya_adilgizi  lamiya_adilgizi,non  non,azerbaijani  azerbaijani,speakers  speakers,part  part,campaign  campaign,h</t>
  </si>
  <si>
    <t>#elinaã,ã  ã,ã  ã,nsusma  nsusma,#bullinqé  #bullinqé,son  son,#ezizimelina  #ezizimelina,lamiya_adilgizi  lamiya_adilgizi,non  non,azerbaijani  azerbaijani,speakers</t>
  </si>
  <si>
    <t>arzugeybulla,#elinaã  #elinaã,ã  ã,ã  ã,nsusma  nsusma,#bullinqé  #bullinqé,son  son,#ezizimelina  #ezizimelina,lamiya_adilgizi  lamiya_adilgizi,non  non,azerbaijani</t>
  </si>
  <si>
    <t>ã,lã  jabiyevm,pé  pé,ncé  ncé,ré  ré,lé  lé,ri  ri,lé  lé,äÿv  äÿv,etmé  etmé,k</t>
  </si>
  <si>
    <t>#bullinqé,son  son,#elinaãœã  #elinaãœã,ã  ã,nsusma  nsusma,#bullismo  #bullismo,#scuola  #scuola,la  la,tragica  tragica,morte  morte,di</t>
  </si>
  <si>
    <t>globalvoices_it,#bullinqé  #bullinqé,son  son,#elinaãœã  #elinaãœã,ã  ã,nsusma  nsusma,#bullismo  #bullismo,#scuola  #scuola,la  la,tragica  tragica,morte</t>
  </si>
  <si>
    <t>Top Word Pairs in Tweet by Salience</t>
  </si>
  <si>
    <t>Word</t>
  </si>
  <si>
    <t>#elinaüçünsusma</t>
  </si>
  <si>
    <t>ré</t>
  </si>
  <si>
    <t>â</t>
  </si>
  <si>
    <t>məktəbin</t>
  </si>
  <si>
    <t>qarşısında</t>
  </si>
  <si>
    <t>anım</t>
  </si>
  <si>
    <t>mərasimi</t>
  </si>
  <si>
    <t>keçirilib</t>
  </si>
  <si>
    <t>pəncərələri</t>
  </si>
  <si>
    <t>alla</t>
  </si>
  <si>
    <t>#baku</t>
  </si>
  <si>
    <t>dirige</t>
  </si>
  <si>
    <t>ncé</t>
  </si>
  <si>
    <t>ri</t>
  </si>
  <si>
    <t>äÿv</t>
  </si>
  <si>
    <t>etmé</t>
  </si>
  <si>
    <t>k</t>
  </si>
  <si>
    <t>intiharä</t>
  </si>
  <si>
    <t>qaråÿä</t>
  </si>
  <si>
    <t>sä</t>
  </si>
  <si>
    <t>nä</t>
  </si>
  <si>
    <t>œgedin</t>
  </si>
  <si>
    <t>rsã</t>
  </si>
  <si>
    <t>z</t>
  </si>
  <si>
    <t>zibilé</t>
  </si>
  <si>
    <t>salmayä</t>
  </si>
  <si>
    <t>nâ</t>
  </si>
  <si>
    <t>demé</t>
  </si>
  <si>
    <t>kdir</t>
  </si>
  <si>
    <t>школы</t>
  </si>
  <si>
    <t>если</t>
  </si>
  <si>
    <t>мои</t>
  </si>
  <si>
    <t>жалобы</t>
  </si>
  <si>
    <t>приняли</t>
  </si>
  <si>
    <t>во</t>
  </si>
  <si>
    <t>внимание</t>
  </si>
  <si>
    <t>то</t>
  </si>
  <si>
    <t>#elinaüçünsus</t>
  </si>
  <si>
    <t>məktəblərdə</t>
  </si>
  <si>
    <t>pəncərələrin</t>
  </si>
  <si>
    <t>dəstəyini</t>
  </si>
  <si>
    <t>çıxarır</t>
  </si>
  <si>
    <t>və</t>
  </si>
  <si>
    <t>müxtəlif</t>
  </si>
  <si>
    <t>yolla</t>
  </si>
  <si>
    <t>kilidləyirlər</t>
  </si>
  <si>
    <t>bu</t>
  </si>
  <si>
    <t>addım</t>
  </si>
  <si>
    <t>həm</t>
  </si>
  <si>
    <t>də</t>
  </si>
  <si>
    <t>yanğından</t>
  </si>
  <si>
    <t>mé</t>
  </si>
  <si>
    <t>é</t>
  </si>
  <si>
    <t>té</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</si>
  <si>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</si>
  <si>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</si>
  <si>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</si>
  <si>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</si>
  <si>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</si>
  <si>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</si>
  <si>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</si>
  <si>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</si>
  <si>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</si>
  <si>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</si>
  <si>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</si>
  <si>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</si>
  <si>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</si>
  <si>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</si>
  <si>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</si>
  <si>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</si>
  <si>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</si>
  <si>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</si>
  <si>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</si>
  <si>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</si>
  <si>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</si>
  <si>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</si>
  <si>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</si>
  <si>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</si>
  <si>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</si>
  <si>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</si>
  <si>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</si>
  <si>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</si>
  <si>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</si>
  <si>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</si>
  <si>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</si>
  <si>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</si>
  <si>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ã #ezizimelina lamiya_adilgizi non azerbaijani speakers part campaign arzugeybulla #elinaã</t>
  </si>
  <si>
    <t>G2: ã lé n lã almaq yox harada bizi jabiyevm pé</t>
  </si>
  <si>
    <t>G3: orta #bullinqəson ulviyyaali elina hacıyevanın ölümü ilə əlaqədar 162 saylı</t>
  </si>
  <si>
    <t>G4: di #bullinqé #elinaãœã ã nsusma #bullismo #scuola tragica morte adolescente</t>
  </si>
  <si>
    <t>G5: бы год назад я пожаловалась в государственные органы на администрацию</t>
  </si>
  <si>
    <t>Autofill Workbook Results</t>
  </si>
  <si>
    <t>Edge Weight▓1▓2▓0▓True▓Gray▓Red▓▓Edge Weight▓1▓2▓0▓3▓10▓False▓Edge Weight▓1▓2▓0▓35▓12▓False▓▓0▓0▓0▓True▓Black▓Black▓▓Followers▓1▓6586▓0▓162▓1000▓False▓▓0▓0▓0▓0▓0▓False▓▓0▓0▓0▓0▓0▓False▓▓0▓0▓0▓0▓0▓False</t>
  </si>
  <si>
    <t>GraphSource░GraphServerTwitterSearch▓GraphTerm░%23Bullinq%C9%99Son▓ImportDescription░The graph represents a network of 14 Twitter users whose tweets in the requested range contained "%23Bullinq%C9%99Son", or who were replied to or mentioned in those tweets.  The network was obtained from the NodeXL Graph Server on Saturday, 04 May 2019 at 21:31 UTC.
The requested start date was Saturday, 04 May 2019 at 00:01 UTC and the maximum number of days (going backward) was 14.
The maximum number of tweets collected was 5,000.
The tweets in the network were tweeted over the 8-day, 19-hour, 3-minute period from Saturday, 20 April 2019 at 14:36 UTC to Monday, 29 April 2019 at 09:39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</si>
</sst>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755148"/>
        <c:axId val="20008829"/>
      </c:barChart>
      <c:catAx>
        <c:axId val="547551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08829"/>
        <c:crosses val="autoZero"/>
        <c:auto val="1"/>
        <c:lblOffset val="100"/>
        <c:noMultiLvlLbl val="0"/>
      </c:catAx>
      <c:valAx>
        <c:axId val="2000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55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4/11/2019 13:11</c:v>
                </c:pt>
                <c:pt idx="1">
                  <c:v>4/12/2019 11:29</c:v>
                </c:pt>
                <c:pt idx="2">
                  <c:v>4/13/2019 18:34</c:v>
                </c:pt>
                <c:pt idx="3">
                  <c:v>4/16/2019 8:45</c:v>
                </c:pt>
                <c:pt idx="4">
                  <c:v>4/20/2019 14:36</c:v>
                </c:pt>
                <c:pt idx="5">
                  <c:v>4/22/2019 14:33</c:v>
                </c:pt>
                <c:pt idx="6">
                  <c:v>4/22/2019 15:39</c:v>
                </c:pt>
                <c:pt idx="7">
                  <c:v>4/22/2019 15:43</c:v>
                </c:pt>
                <c:pt idx="8">
                  <c:v>4/22/2019 21:03</c:v>
                </c:pt>
                <c:pt idx="9">
                  <c:v>4/22/2019 21:04</c:v>
                </c:pt>
                <c:pt idx="10">
                  <c:v>4/22/2019 21:11</c:v>
                </c:pt>
                <c:pt idx="11">
                  <c:v>4/23/2019 12:22</c:v>
                </c:pt>
                <c:pt idx="12">
                  <c:v>4/27/2019 11:46</c:v>
                </c:pt>
                <c:pt idx="13">
                  <c:v>4/28/2019 13:32</c:v>
                </c:pt>
                <c:pt idx="14">
                  <c:v>4/28/2019 20:02</c:v>
                </c:pt>
                <c:pt idx="15">
                  <c:v>4/29/2019 9:30</c:v>
                </c:pt>
                <c:pt idx="16">
                  <c:v>4/29/2019 9:39</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2</c:v>
                </c:pt>
                <c:pt idx="12">
                  <c:v>1</c:v>
                </c:pt>
                <c:pt idx="13">
                  <c:v>2</c:v>
                </c:pt>
                <c:pt idx="14">
                  <c:v>1</c:v>
                </c:pt>
                <c:pt idx="15">
                  <c:v>1</c:v>
                </c:pt>
                <c:pt idx="16">
                  <c:v>1</c:v>
                </c:pt>
              </c:numCache>
            </c:numRef>
          </c:val>
        </c:ser>
        <c:axId val="13939234"/>
        <c:axId val="22283051"/>
      </c:barChart>
      <c:catAx>
        <c:axId val="13939234"/>
        <c:scaling>
          <c:orientation val="minMax"/>
        </c:scaling>
        <c:axPos val="b"/>
        <c:delete val="0"/>
        <c:numFmt formatCode="General" sourceLinked="1"/>
        <c:majorTickMark val="out"/>
        <c:minorTickMark val="none"/>
        <c:tickLblPos val="nextTo"/>
        <c:crossAx val="22283051"/>
        <c:crosses val="autoZero"/>
        <c:auto val="1"/>
        <c:lblOffset val="100"/>
        <c:noMultiLvlLbl val="0"/>
      </c:catAx>
      <c:valAx>
        <c:axId val="22283051"/>
        <c:scaling>
          <c:orientation val="minMax"/>
        </c:scaling>
        <c:axPos val="l"/>
        <c:majorGridlines/>
        <c:delete val="0"/>
        <c:numFmt formatCode="General" sourceLinked="1"/>
        <c:majorTickMark val="out"/>
        <c:minorTickMark val="none"/>
        <c:tickLblPos val="nextTo"/>
        <c:crossAx val="139392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431922"/>
        <c:axId val="34556923"/>
      </c:barChart>
      <c:catAx>
        <c:axId val="38431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56923"/>
        <c:crosses val="autoZero"/>
        <c:auto val="1"/>
        <c:lblOffset val="100"/>
        <c:noMultiLvlLbl val="0"/>
      </c:catAx>
      <c:valAx>
        <c:axId val="3455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31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617448"/>
        <c:axId val="41684809"/>
      </c:barChart>
      <c:catAx>
        <c:axId val="35617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84809"/>
        <c:crosses val="autoZero"/>
        <c:auto val="1"/>
        <c:lblOffset val="100"/>
        <c:noMultiLvlLbl val="0"/>
      </c:catAx>
      <c:valAx>
        <c:axId val="41684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7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679534"/>
        <c:axId val="20464871"/>
      </c:barChart>
      <c:catAx>
        <c:axId val="57679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464871"/>
        <c:crosses val="autoZero"/>
        <c:auto val="1"/>
        <c:lblOffset val="100"/>
        <c:noMultiLvlLbl val="0"/>
      </c:catAx>
      <c:valAx>
        <c:axId val="20464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79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89956"/>
        <c:axId val="58289237"/>
      </c:barChart>
      <c:catAx>
        <c:axId val="27899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89237"/>
        <c:crosses val="autoZero"/>
        <c:auto val="1"/>
        <c:lblOffset val="100"/>
        <c:noMultiLvlLbl val="0"/>
      </c:catAx>
      <c:valAx>
        <c:axId val="5828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534378"/>
        <c:axId val="19904787"/>
      </c:barChart>
      <c:catAx>
        <c:axId val="625343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04787"/>
        <c:crosses val="autoZero"/>
        <c:auto val="1"/>
        <c:lblOffset val="100"/>
        <c:noMultiLvlLbl val="0"/>
      </c:catAx>
      <c:valAx>
        <c:axId val="1990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4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53024"/>
        <c:axId val="8975009"/>
      </c:barChart>
      <c:catAx>
        <c:axId val="312530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75009"/>
        <c:crosses val="autoZero"/>
        <c:auto val="1"/>
        <c:lblOffset val="100"/>
        <c:noMultiLvlLbl val="0"/>
      </c:catAx>
      <c:valAx>
        <c:axId val="897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3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295846"/>
        <c:axId val="48780415"/>
      </c:barChart>
      <c:catAx>
        <c:axId val="15295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80415"/>
        <c:crosses val="autoZero"/>
        <c:auto val="1"/>
        <c:lblOffset val="100"/>
        <c:noMultiLvlLbl val="0"/>
      </c:catAx>
      <c:valAx>
        <c:axId val="48780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405436"/>
        <c:axId val="46886445"/>
      </c:barChart>
      <c:catAx>
        <c:axId val="10405436"/>
        <c:scaling>
          <c:orientation val="minMax"/>
        </c:scaling>
        <c:axPos val="b"/>
        <c:delete val="1"/>
        <c:majorTickMark val="out"/>
        <c:minorTickMark val="none"/>
        <c:tickLblPos val="none"/>
        <c:crossAx val="46886445"/>
        <c:crosses val="autoZero"/>
        <c:auto val="1"/>
        <c:lblOffset val="100"/>
        <c:noMultiLvlLbl val="0"/>
      </c:catAx>
      <c:valAx>
        <c:axId val="46886445"/>
        <c:scaling>
          <c:orientation val="minMax"/>
        </c:scaling>
        <c:axPos val="l"/>
        <c:delete val="1"/>
        <c:majorTickMark val="out"/>
        <c:minorTickMark val="none"/>
        <c:tickLblPos val="none"/>
        <c:crossAx val="10405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5">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bullinqəson"/>
        <m/>
        <s v="bullinqəson elinaüçünsusma"/>
        <s v="elinaüçünsusma bullinqəson ezizimelina"/>
        <s v="elinaüçünsusma bullinqəson"/>
        <s v="elinaã¼ã§ã¼nsusma bullinqé™son"/>
        <s v="elinaã¼ã§ã¼nsusma bullinqé™son ezizimelina"/>
        <s v="elinaãœã§ã¼nsusma bullinqé™son"/>
        <s v="bullinqé™son elinaãœã§ã¼nsusma bullismo scuola baku azerbaigian"/>
        <s v="bullinqé™son elinaãœã§ã¼nsusma bullismo scuola bak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19-04-20T14:36:32.000"/>
        <d v="2019-04-22T14:33:31.000"/>
        <d v="2019-04-22T15:39:27.000"/>
        <d v="2019-04-22T15:43:54.000"/>
        <d v="2019-04-22T21:03:07.000"/>
        <d v="2019-04-22T21:04:39.000"/>
        <d v="2019-04-22T21:11:51.000"/>
        <d v="2019-04-23T12:22:19.000"/>
        <d v="2019-04-11T13:11:24.000"/>
        <d v="2019-04-12T11:29:21.000"/>
        <d v="2019-04-27T11:46:16.000"/>
        <d v="2019-04-16T08:45:45.000"/>
        <d v="2019-04-28T13:32:26.000"/>
        <d v="2019-04-13T18:34:56.000"/>
        <d v="2019-04-28T20:02:20.000"/>
        <d v="2019-04-29T09:30:00.000"/>
        <d v="2019-04-29T09:39:3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tagiyevragil"/>
    <s v="ulviyyaali"/>
    <m/>
    <m/>
    <m/>
    <m/>
    <m/>
    <m/>
    <m/>
    <m/>
    <s v="No"/>
    <n v="3"/>
    <m/>
    <m/>
    <x v="0"/>
    <d v="2019-04-20T14:36:32.000"/>
    <s v="RT @UlviyyaAli: Elina Hacıyevanın ölümü ilə əlaqədar 162 saylı orta məktəbin qarşısında anım mərasimi keçirilib. #Bullinqəson #Elinaüçünsus…"/>
    <m/>
    <m/>
    <x v="0"/>
    <m/>
    <s v="http://abs.twimg.com/sticky/default_profile_images/default_profile_normal.png"/>
    <x v="0"/>
    <s v="https://twitter.com/#!/tagiyevragil/status/1119610808198148102"/>
    <m/>
    <m/>
    <s v="1119610808198148102"/>
    <m/>
    <b v="0"/>
    <n v="0"/>
    <s v=""/>
    <b v="0"/>
    <s v="tr"/>
    <m/>
    <s v=""/>
    <b v="0"/>
    <n v="29"/>
    <s v="1116664598655053830"/>
    <s v="Twitter Web Client"/>
    <b v="0"/>
    <s v="1116664598655053830"/>
    <s v="Tweet"/>
    <n v="0"/>
    <n v="0"/>
    <m/>
    <m/>
    <m/>
    <m/>
    <m/>
    <m/>
    <m/>
    <m/>
    <n v="1"/>
    <s v="3"/>
    <s v="3"/>
    <n v="0"/>
    <n v="0"/>
    <n v="0"/>
    <n v="0"/>
    <n v="0"/>
    <n v="0"/>
    <n v="17"/>
    <n v="100"/>
    <n v="17"/>
  </r>
  <r>
    <s v="eyinsananla"/>
    <s v="jabiyevm"/>
    <m/>
    <m/>
    <m/>
    <m/>
    <m/>
    <m/>
    <m/>
    <m/>
    <s v="No"/>
    <n v="4"/>
    <m/>
    <m/>
    <x v="0"/>
    <d v="2019-04-22T14:33:31.000"/>
    <s v="RT @jabiyevm: Pəncərələri ləğv etmək intiharın qarşısını almaq yox, “Gedin harada ölürsüz ölün, bizi zibilə salmayın” deməkdir. #ElinaÜçünS…"/>
    <m/>
    <m/>
    <x v="1"/>
    <m/>
    <s v="http://pbs.twimg.com/profile_images/1090752684892786691/_8IPlNbi_normal.jpg"/>
    <x v="1"/>
    <s v="https://twitter.com/#!/eyinsananla/status/1120334822415720449"/>
    <m/>
    <m/>
    <s v="1120334822415720449"/>
    <m/>
    <b v="0"/>
    <n v="0"/>
    <s v=""/>
    <b v="0"/>
    <s v="tr"/>
    <m/>
    <s v=""/>
    <b v="0"/>
    <n v="1"/>
    <s v="1117134088295669760"/>
    <s v="Twitter for iPhone"/>
    <b v="0"/>
    <s v="1117134088295669760"/>
    <s v="Tweet"/>
    <n v="0"/>
    <n v="0"/>
    <m/>
    <m/>
    <m/>
    <m/>
    <m/>
    <m/>
    <m/>
    <m/>
    <n v="1"/>
    <s v="2"/>
    <s v="2"/>
    <n v="0"/>
    <n v="0"/>
    <n v="0"/>
    <n v="0"/>
    <n v="0"/>
    <n v="0"/>
    <n v="18"/>
    <n v="100"/>
    <n v="18"/>
  </r>
  <r>
    <s v="dilarabrowns"/>
    <s v="ulviyyaali"/>
    <m/>
    <m/>
    <m/>
    <m/>
    <m/>
    <m/>
    <m/>
    <m/>
    <s v="No"/>
    <n v="5"/>
    <m/>
    <m/>
    <x v="0"/>
    <d v="2019-04-22T15:39:27.000"/>
    <s v="RT @UlviyyaAli: Orta məktəblərdə pəncərələrin dəstəyini çıxarır və ya pəncərələri müxtəlif yolla kilidləyirlər. (Bu addım həm də yanğından…"/>
    <m/>
    <m/>
    <x v="1"/>
    <m/>
    <s v="http://pbs.twimg.com/profile_images/1120011399978053632/s7Why-ms_normal.jpg"/>
    <x v="2"/>
    <s v="https://twitter.com/#!/dilarabrowns/status/1120351417833873408"/>
    <m/>
    <m/>
    <s v="1120351417833873408"/>
    <m/>
    <b v="0"/>
    <n v="0"/>
    <s v=""/>
    <b v="0"/>
    <s v="tr"/>
    <m/>
    <s v=""/>
    <b v="0"/>
    <n v="8"/>
    <s v="1116327891401355264"/>
    <s v="Twitter for Android"/>
    <b v="0"/>
    <s v="1116327891401355264"/>
    <s v="Tweet"/>
    <n v="0"/>
    <n v="0"/>
    <m/>
    <m/>
    <m/>
    <m/>
    <m/>
    <m/>
    <m/>
    <m/>
    <n v="2"/>
    <s v="3"/>
    <s v="3"/>
    <n v="0"/>
    <n v="0"/>
    <n v="0"/>
    <n v="0"/>
    <n v="0"/>
    <n v="0"/>
    <n v="18"/>
    <n v="100"/>
    <n v="18"/>
  </r>
  <r>
    <s v="dilarabrowns"/>
    <s v="ulviyyaali"/>
    <m/>
    <m/>
    <m/>
    <m/>
    <m/>
    <m/>
    <m/>
    <m/>
    <s v="No"/>
    <n v="6"/>
    <m/>
    <m/>
    <x v="0"/>
    <d v="2019-04-22T15:43:54.000"/>
    <s v="RT @UlviyyaAli: Elina Hacıyevanın ölümü ilə əlaqədar 162 saylı orta məktəbin qarşısında anım mərasimi keçirilib. #Bullinqəson #Elinaüçünsus…"/>
    <m/>
    <m/>
    <x v="0"/>
    <m/>
    <s v="http://pbs.twimg.com/profile_images/1120011399978053632/s7Why-ms_normal.jpg"/>
    <x v="3"/>
    <s v="https://twitter.com/#!/dilarabrowns/status/1120352537167659008"/>
    <m/>
    <m/>
    <s v="1120352537167659008"/>
    <m/>
    <b v="0"/>
    <n v="0"/>
    <s v=""/>
    <b v="0"/>
    <s v="tr"/>
    <m/>
    <s v=""/>
    <b v="0"/>
    <n v="30"/>
    <s v="1116664598655053830"/>
    <s v="Twitter for Android"/>
    <b v="0"/>
    <s v="1116664598655053830"/>
    <s v="Tweet"/>
    <n v="0"/>
    <n v="0"/>
    <m/>
    <m/>
    <m/>
    <m/>
    <m/>
    <m/>
    <m/>
    <m/>
    <n v="2"/>
    <s v="3"/>
    <s v="3"/>
    <n v="0"/>
    <n v="0"/>
    <n v="0"/>
    <n v="0"/>
    <n v="0"/>
    <n v="0"/>
    <n v="17"/>
    <n v="100"/>
    <n v="17"/>
  </r>
  <r>
    <s v="rahimsaliyev"/>
    <s v="rahimsaliyev"/>
    <m/>
    <m/>
    <m/>
    <m/>
    <m/>
    <m/>
    <m/>
    <m/>
    <s v="No"/>
    <n v="7"/>
    <m/>
    <m/>
    <x v="1"/>
    <d v="2019-04-22T21:03:07.000"/>
    <s v="#BullinqəSon  #ElinaÜçünSusma https://t.co/DXkU3f4WhT"/>
    <s v="https://www.facebook.com/rahim.y.wali/posts/2020350061396634"/>
    <s v="facebook.com"/>
    <x v="2"/>
    <m/>
    <s v="http://pbs.twimg.com/profile_images/1011003872222031875/DLbu6YSO_normal.jpg"/>
    <x v="4"/>
    <s v="https://twitter.com/#!/rahimsaliyev/status/1120432868193439744"/>
    <m/>
    <m/>
    <s v="1120432868193439744"/>
    <m/>
    <b v="0"/>
    <n v="0"/>
    <s v=""/>
    <b v="0"/>
    <s v="und"/>
    <m/>
    <s v=""/>
    <b v="0"/>
    <n v="0"/>
    <s v=""/>
    <s v="Facebook"/>
    <b v="0"/>
    <s v="1120432868193439744"/>
    <s v="Tweet"/>
    <n v="0"/>
    <n v="0"/>
    <m/>
    <m/>
    <m/>
    <m/>
    <m/>
    <m/>
    <m/>
    <m/>
    <n v="2"/>
    <s v="5"/>
    <s v="5"/>
    <n v="0"/>
    <n v="0"/>
    <n v="0"/>
    <n v="0"/>
    <n v="0"/>
    <n v="0"/>
    <n v="2"/>
    <n v="100"/>
    <n v="2"/>
  </r>
  <r>
    <s v="rahimsaliyev"/>
    <s v="rahimsaliyev"/>
    <m/>
    <m/>
    <m/>
    <m/>
    <m/>
    <m/>
    <m/>
    <m/>
    <s v="No"/>
    <n v="8"/>
    <m/>
    <m/>
    <x v="1"/>
    <d v="2019-04-22T21:04:39.000"/>
    <s v="&quot;Год назад я пожаловалась в государственные органы на администрацию школы. Если бы мои жалобы приняли во внимание, то сегодня Элина могла бы жить&quot;._x000a__x000a_#BullinqəSon #ElinaÜçünSusma https://t.co/0PoBTjsCdQ"/>
    <s v="https://ru.globalvoices.org/2019/04/22/82813/"/>
    <s v="globalvoices.org"/>
    <x v="2"/>
    <m/>
    <s v="http://pbs.twimg.com/profile_images/1011003872222031875/DLbu6YSO_normal.jpg"/>
    <x v="5"/>
    <s v="https://twitter.com/#!/rahimsaliyev/status/1120433257261170689"/>
    <m/>
    <m/>
    <s v="1120433257261170689"/>
    <m/>
    <b v="0"/>
    <n v="4"/>
    <s v=""/>
    <b v="0"/>
    <s v="ru"/>
    <m/>
    <s v=""/>
    <b v="0"/>
    <n v="1"/>
    <s v=""/>
    <s v="Facebook"/>
    <b v="0"/>
    <s v="1120433257261170689"/>
    <s v="Tweet"/>
    <n v="0"/>
    <n v="0"/>
    <m/>
    <m/>
    <m/>
    <m/>
    <m/>
    <m/>
    <m/>
    <m/>
    <n v="2"/>
    <s v="5"/>
    <s v="5"/>
    <n v="0"/>
    <n v="0"/>
    <n v="0"/>
    <n v="0"/>
    <n v="0"/>
    <n v="0"/>
    <n v="25"/>
    <n v="100"/>
    <n v="25"/>
  </r>
  <r>
    <s v="bahruz_samad"/>
    <s v="rahimsaliyev"/>
    <m/>
    <m/>
    <m/>
    <m/>
    <m/>
    <m/>
    <m/>
    <m/>
    <s v="No"/>
    <n v="9"/>
    <m/>
    <m/>
    <x v="0"/>
    <d v="2019-04-22T21:11:51.000"/>
    <s v="RT @rahimsaliyev: &quot;Год назад я пожаловалась в государственные органы на администрацию школы. Если бы мои жалобы приняли во внимание, то сег…"/>
    <m/>
    <m/>
    <x v="1"/>
    <m/>
    <s v="http://pbs.twimg.com/profile_images/1092157019937755136/CkQi6_w7_normal.jpg"/>
    <x v="6"/>
    <s v="https://twitter.com/#!/bahruz_samad/status/1120435066973446144"/>
    <m/>
    <m/>
    <s v="1120435066973446144"/>
    <m/>
    <b v="0"/>
    <n v="0"/>
    <s v=""/>
    <b v="0"/>
    <s v="ru"/>
    <m/>
    <s v=""/>
    <b v="0"/>
    <n v="1"/>
    <s v="1120433257261170689"/>
    <s v="Twitter Web Client"/>
    <b v="0"/>
    <s v="1120433257261170689"/>
    <s v="Tweet"/>
    <n v="0"/>
    <n v="0"/>
    <m/>
    <m/>
    <m/>
    <m/>
    <m/>
    <m/>
    <m/>
    <m/>
    <n v="1"/>
    <s v="5"/>
    <s v="5"/>
    <n v="0"/>
    <n v="0"/>
    <n v="0"/>
    <n v="0"/>
    <n v="0"/>
    <n v="0"/>
    <n v="21"/>
    <n v="100"/>
    <n v="21"/>
  </r>
  <r>
    <s v="aygungarayeva"/>
    <s v="lamiya_adilgizi"/>
    <m/>
    <m/>
    <m/>
    <m/>
    <m/>
    <m/>
    <m/>
    <m/>
    <s v="No"/>
    <n v="10"/>
    <m/>
    <m/>
    <x v="0"/>
    <d v="2019-04-23T12:22:19.000"/>
    <s v="RT @arzugeybulla: #elinaüçünsusma #bullinqəson #ezizimelina with @Lamiya_Adilgizi (for non Azerbaijani speakers, this is part of campaign h…"/>
    <m/>
    <m/>
    <x v="3"/>
    <m/>
    <s v="http://pbs.twimg.com/profile_images/917502091081502720/qkdjs0p3_normal.jpg"/>
    <x v="7"/>
    <s v="https://twitter.com/#!/aygungarayeva/status/1120664193592627200"/>
    <m/>
    <m/>
    <s v="1120664193592627200"/>
    <m/>
    <b v="0"/>
    <n v="0"/>
    <s v=""/>
    <b v="0"/>
    <s v="en"/>
    <m/>
    <s v=""/>
    <b v="0"/>
    <n v="22"/>
    <s v="1118072977793462272"/>
    <s v="Twitter Web App"/>
    <b v="0"/>
    <s v="1118072977793462272"/>
    <s v="Tweet"/>
    <n v="0"/>
    <n v="0"/>
    <m/>
    <m/>
    <m/>
    <m/>
    <m/>
    <m/>
    <m/>
    <m/>
    <n v="1"/>
    <s v="1"/>
    <s v="1"/>
    <m/>
    <m/>
    <m/>
    <m/>
    <m/>
    <m/>
    <m/>
    <m/>
    <m/>
  </r>
  <r>
    <s v="aygungarayeva"/>
    <s v="arzugeybulla"/>
    <m/>
    <m/>
    <m/>
    <m/>
    <m/>
    <m/>
    <m/>
    <m/>
    <s v="No"/>
    <n v="11"/>
    <m/>
    <m/>
    <x v="0"/>
    <d v="2019-04-23T12:22:19.000"/>
    <s v="RT @arzugeybulla: #elinaüçünsusma #bullinqəson #ezizimelina with @Lamiya_Adilgizi (for non Azerbaijani speakers, this is part of campaign h…"/>
    <m/>
    <m/>
    <x v="3"/>
    <m/>
    <s v="http://pbs.twimg.com/profile_images/917502091081502720/qkdjs0p3_normal.jpg"/>
    <x v="7"/>
    <s v="https://twitter.com/#!/aygungarayeva/status/1120664193592627200"/>
    <m/>
    <m/>
    <s v="1120664193592627200"/>
    <m/>
    <b v="0"/>
    <n v="0"/>
    <s v=""/>
    <b v="0"/>
    <s v="en"/>
    <m/>
    <s v=""/>
    <b v="0"/>
    <n v="22"/>
    <s v="1118072977793462272"/>
    <s v="Twitter Web App"/>
    <b v="0"/>
    <s v="1118072977793462272"/>
    <s v="Tweet"/>
    <n v="0"/>
    <n v="0"/>
    <m/>
    <m/>
    <m/>
    <m/>
    <m/>
    <m/>
    <m/>
    <m/>
    <n v="1"/>
    <s v="1"/>
    <s v="1"/>
    <n v="0"/>
    <n v="0"/>
    <n v="0"/>
    <n v="0"/>
    <n v="0"/>
    <n v="0"/>
    <n v="17"/>
    <n v="100"/>
    <n v="17"/>
  </r>
  <r>
    <s v="ulviyyaali"/>
    <s v="ulviyyaali"/>
    <m/>
    <m/>
    <m/>
    <m/>
    <m/>
    <m/>
    <m/>
    <m/>
    <s v="No"/>
    <n v="12"/>
    <m/>
    <m/>
    <x v="1"/>
    <d v="2019-04-11T13:11:24.000"/>
    <s v="Orta məktəblərdə pəncərələrin dəstəyini çıxarır və ya pəncərələri müxtəlif yolla kilidləyirlər. (Bu addım həm də yanğından  qorunma qaydalarına ziddir)._x000a_#ElinaÜçünSusma_x000a_#BullinqəSon https://t.co/H5wsOZJpR2"/>
    <m/>
    <m/>
    <x v="4"/>
    <s v="https://pbs.twimg.com/media/D33-SpwXkAEyF-d.jpg"/>
    <s v="https://pbs.twimg.com/media/D33-SpwXkAEyF-d.jpg"/>
    <x v="8"/>
    <s v="https://twitter.com/#!/ulviyyaali/status/1116327891401355264"/>
    <m/>
    <m/>
    <s v="1116327891401355264"/>
    <m/>
    <b v="0"/>
    <n v="21"/>
    <s v=""/>
    <b v="0"/>
    <s v="tr"/>
    <m/>
    <s v=""/>
    <b v="0"/>
    <n v="8"/>
    <s v=""/>
    <s v="Twitter for Android"/>
    <b v="0"/>
    <s v="1116327891401355264"/>
    <s v="Retweet"/>
    <n v="0"/>
    <n v="0"/>
    <m/>
    <m/>
    <m/>
    <m/>
    <m/>
    <m/>
    <m/>
    <m/>
    <n v="3"/>
    <s v="3"/>
    <s v="3"/>
    <n v="0"/>
    <n v="0"/>
    <n v="0"/>
    <n v="0"/>
    <n v="0"/>
    <n v="0"/>
    <n v="21"/>
    <n v="100"/>
    <n v="21"/>
  </r>
  <r>
    <s v="ulviyyaali"/>
    <s v="ulviyyaali"/>
    <m/>
    <m/>
    <m/>
    <m/>
    <m/>
    <m/>
    <m/>
    <m/>
    <s v="No"/>
    <n v="13"/>
    <m/>
    <m/>
    <x v="1"/>
    <d v="2019-04-12T11:29:21.000"/>
    <s v="Elina Hacıyevanın ölümü ilə əlaqədar 162 saylı orta məktəbin qarşısında anım mərasimi keçirilib. #Bullinqəson #Elinaüçünsusma https://t.co/LyeRfTX5Hh"/>
    <m/>
    <m/>
    <x v="2"/>
    <s v="https://pbs.twimg.com/media/D38wARJXsAArrs_.jpg"/>
    <s v="https://pbs.twimg.com/media/D38wARJXsAArrs_.jpg"/>
    <x v="9"/>
    <s v="https://twitter.com/#!/ulviyyaali/status/1116664598655053830"/>
    <m/>
    <m/>
    <s v="1116664598655053830"/>
    <m/>
    <b v="0"/>
    <n v="113"/>
    <s v=""/>
    <b v="0"/>
    <s v="tr"/>
    <m/>
    <s v=""/>
    <b v="0"/>
    <n v="30"/>
    <s v=""/>
    <s v="Twitter Web Client"/>
    <b v="0"/>
    <s v="1116664598655053830"/>
    <s v="Retweet"/>
    <n v="0"/>
    <n v="0"/>
    <m/>
    <m/>
    <m/>
    <m/>
    <m/>
    <m/>
    <m/>
    <m/>
    <n v="3"/>
    <s v="3"/>
    <s v="3"/>
    <n v="0"/>
    <n v="0"/>
    <n v="0"/>
    <n v="0"/>
    <n v="0"/>
    <n v="0"/>
    <n v="15"/>
    <n v="100"/>
    <n v="15"/>
  </r>
  <r>
    <s v="ulviyyaali"/>
    <s v="ulviyyaali"/>
    <m/>
    <m/>
    <m/>
    <m/>
    <m/>
    <m/>
    <m/>
    <m/>
    <s v="No"/>
    <n v="14"/>
    <m/>
    <m/>
    <x v="1"/>
    <d v="2019-04-27T11:46:16.000"/>
    <s v="Eston rejissoru Ä°lmar RaaqÄ±n â€œSinifâ€ (Class, 2007) filmi bir mÉ™ktÉ™bdÉ™ yaÅŸanmÄ±ÅŸ hadisÉ™lÉ™rÉ™ É™sasÉ™n Ã§É™kilib. 11-ci sinif ÅŸagirdi Yozep yoldaÅŸlarÄ± tÉ™rÉ™findÉ™n istehzalar, qÄ±naq vÉ™ ÅŸiddÉ™tÉ™ mÉ™ruz qalÄ±r. _x000a__x000a_Event: https://t.co/F2QuvfVDgh_x000a__x000a_#elinaÃ¼Ã§Ã¼nsusma #bullinqÉ™son https://t.co/TitiuwAVbd"/>
    <s v="https://www.facebook.com/events/607418313066451/"/>
    <s v="facebook.com"/>
    <x v="5"/>
    <s v="https://pbs.twimg.com/media/D5KDkhZWAAAu_Ek.jpg"/>
    <s v="https://pbs.twimg.com/media/D5KDkhZWAAAu_Ek.jpg"/>
    <x v="10"/>
    <s v="https://twitter.com/#!/ulviyyaali/status/1122104672393879553"/>
    <m/>
    <m/>
    <s v="1122104672393879553"/>
    <m/>
    <b v="0"/>
    <n v="16"/>
    <s v=""/>
    <b v="0"/>
    <s v="tr"/>
    <m/>
    <s v=""/>
    <b v="0"/>
    <n v="1"/>
    <s v=""/>
    <s v="Twitter Web Client"/>
    <b v="0"/>
    <s v="1122104672393879553"/>
    <s v="Tweet"/>
    <n v="0"/>
    <n v="0"/>
    <m/>
    <m/>
    <m/>
    <m/>
    <m/>
    <m/>
    <m/>
    <m/>
    <n v="3"/>
    <s v="3"/>
    <s v="3"/>
    <n v="0"/>
    <n v="0"/>
    <n v="0"/>
    <n v="0"/>
    <n v="0"/>
    <n v="0"/>
    <n v="53"/>
    <n v="100"/>
    <n v="53"/>
  </r>
  <r>
    <s v="arzugeybulla"/>
    <s v="lamiya_adilgizi"/>
    <m/>
    <m/>
    <m/>
    <m/>
    <m/>
    <m/>
    <m/>
    <m/>
    <s v="No"/>
    <n v="15"/>
    <m/>
    <m/>
    <x v="0"/>
    <d v="2019-04-16T08:45:45.000"/>
    <s v="#elinaÃ¼Ã§Ã¼nsusma #bullinqÉ™son #ezizimelina with @Lamiya_Adilgizi (for non Azerbaijani speakers, this is part of campaign highlighting death of 14y/o Elina who died as a result of negligence of her teachers and doctors who refused to help after attempted to suicide) https://t.co/1uPTlG43zE"/>
    <m/>
    <m/>
    <x v="6"/>
    <s v="https://pbs.twimg.com/ext_tw_video_thumb/1118072127683538946/pu/img/0aihytd3Rpvb9XnW.jpg"/>
    <s v="https://pbs.twimg.com/ext_tw_video_thumb/1118072127683538946/pu/img/0aihytd3Rpvb9XnW.jpg"/>
    <x v="11"/>
    <s v="https://twitter.com/#!/arzugeybulla/status/1118072977793462272"/>
    <m/>
    <m/>
    <s v="1118072977793462272"/>
    <m/>
    <b v="0"/>
    <n v="54"/>
    <s v=""/>
    <b v="0"/>
    <s v="en"/>
    <m/>
    <s v=""/>
    <b v="0"/>
    <n v="23"/>
    <s v=""/>
    <s v="Twitter for iPhone"/>
    <b v="0"/>
    <s v="1118072977793462272"/>
    <s v="Retweet"/>
    <n v="0"/>
    <n v="0"/>
    <m/>
    <m/>
    <m/>
    <m/>
    <m/>
    <m/>
    <m/>
    <m/>
    <n v="1"/>
    <s v="1"/>
    <s v="1"/>
    <n v="0"/>
    <n v="0"/>
    <n v="5"/>
    <n v="11.363636363636363"/>
    <n v="0"/>
    <n v="0"/>
    <n v="39"/>
    <n v="88.63636363636364"/>
    <n v="44"/>
  </r>
  <r>
    <s v="mreynullabeyli"/>
    <s v="lamiya_adilgizi"/>
    <m/>
    <m/>
    <m/>
    <m/>
    <m/>
    <m/>
    <m/>
    <m/>
    <s v="No"/>
    <n v="16"/>
    <m/>
    <m/>
    <x v="0"/>
    <d v="2019-04-28T13:32:26.000"/>
    <s v="RT @arzugeybulla: #elinaÃ¼Ã§Ã¼nsusma #bullinqÉ™son #ezizimelina with @Lamiya_Adilgizi (for non Azerbaijani speakers, this is part of campaign hâ€¦"/>
    <m/>
    <m/>
    <x v="6"/>
    <m/>
    <s v="http://pbs.twimg.com/profile_images/1123123419107733504/QNaVI-UC_normal.jpg"/>
    <x v="12"/>
    <s v="https://twitter.com/#!/mreynullabeyli/status/1122493781071343616"/>
    <m/>
    <m/>
    <s v="1122493781071343616"/>
    <m/>
    <b v="0"/>
    <n v="0"/>
    <s v=""/>
    <b v="0"/>
    <s v="en"/>
    <m/>
    <s v=""/>
    <b v="0"/>
    <n v="23"/>
    <s v="1118072977793462272"/>
    <s v="Twitter for iPhone"/>
    <b v="0"/>
    <s v="1118072977793462272"/>
    <s v="Tweet"/>
    <n v="0"/>
    <n v="0"/>
    <m/>
    <m/>
    <m/>
    <m/>
    <m/>
    <m/>
    <m/>
    <m/>
    <n v="1"/>
    <s v="1"/>
    <s v="1"/>
    <m/>
    <m/>
    <m/>
    <m/>
    <m/>
    <m/>
    <m/>
    <m/>
    <m/>
  </r>
  <r>
    <s v="mreynullabeyli"/>
    <s v="arzugeybulla"/>
    <m/>
    <m/>
    <m/>
    <m/>
    <m/>
    <m/>
    <m/>
    <m/>
    <s v="No"/>
    <n v="17"/>
    <m/>
    <m/>
    <x v="0"/>
    <d v="2019-04-28T13:32:26.000"/>
    <s v="RT @arzugeybulla: #elinaÃ¼Ã§Ã¼nsusma #bullinqÉ™son #ezizimelina with @Lamiya_Adilgizi (for non Azerbaijani speakers, this is part of campaign hâ€¦"/>
    <m/>
    <m/>
    <x v="6"/>
    <m/>
    <s v="http://pbs.twimg.com/profile_images/1123123419107733504/QNaVI-UC_normal.jpg"/>
    <x v="12"/>
    <s v="https://twitter.com/#!/mreynullabeyli/status/1122493781071343616"/>
    <m/>
    <m/>
    <s v="1122493781071343616"/>
    <m/>
    <b v="0"/>
    <n v="0"/>
    <s v=""/>
    <b v="0"/>
    <s v="en"/>
    <m/>
    <s v=""/>
    <b v="0"/>
    <n v="23"/>
    <s v="1118072977793462272"/>
    <s v="Twitter for iPhone"/>
    <b v="0"/>
    <s v="1118072977793462272"/>
    <s v="Tweet"/>
    <n v="0"/>
    <n v="0"/>
    <m/>
    <m/>
    <m/>
    <m/>
    <m/>
    <m/>
    <m/>
    <m/>
    <n v="1"/>
    <s v="1"/>
    <s v="1"/>
    <n v="0"/>
    <n v="0"/>
    <n v="0"/>
    <n v="0"/>
    <n v="0"/>
    <n v="0"/>
    <n v="21"/>
    <n v="100"/>
    <n v="21"/>
  </r>
  <r>
    <s v="jabiyevm"/>
    <s v="jabiyevm"/>
    <m/>
    <m/>
    <m/>
    <m/>
    <m/>
    <m/>
    <m/>
    <m/>
    <s v="No"/>
    <n v="18"/>
    <m/>
    <m/>
    <x v="1"/>
    <d v="2019-04-13T18:34:56.000"/>
    <s v="PÉ™ncÉ™rÉ™lÉ™ri lÉ™ÄŸv etmÉ™k intiharÄ±n qarÅŸÄ±sÄ±nÄ± almaq yox, â€œGedin harada Ã¶lÃ¼rsÃ¼z Ã¶lÃ¼n, bizi zibilÉ™ salmayÄ±nâ€ demÉ™kdir. #ElinaÃœÃ§Ã¼nSusma #BullinqÉ™Son"/>
    <m/>
    <m/>
    <x v="7"/>
    <m/>
    <s v="http://pbs.twimg.com/profile_images/1114976286022275072/_MdKP3wy_normal.jpg"/>
    <x v="13"/>
    <s v="https://twitter.com/#!/jabiyevm/status/1117134088295669760"/>
    <m/>
    <m/>
    <s v="1117134088295669760"/>
    <m/>
    <b v="0"/>
    <n v="32"/>
    <s v=""/>
    <b v="0"/>
    <s v="tr"/>
    <m/>
    <s v=""/>
    <b v="0"/>
    <n v="1"/>
    <s v=""/>
    <s v="Twitter for iPhone"/>
    <b v="0"/>
    <s v="1117134088295669760"/>
    <s v="Retweet"/>
    <n v="0"/>
    <n v="0"/>
    <s v="44.763113,38.3970566 _x000a_50.6078339,38.3970566 _x000a_50.6078339,41.9099084 _x000a_44.763113,41.9099084"/>
    <s v="Azerbaijan"/>
    <s v="AZ"/>
    <s v="Azerbaijan"/>
    <s v="efc23cd34689b068"/>
    <s v="Azerbaijan"/>
    <s v="country"/>
    <s v="https://api.twitter.com/1.1/geo/id/efc23cd34689b068.json"/>
    <n v="1"/>
    <s v="2"/>
    <s v="2"/>
    <n v="0"/>
    <n v="0"/>
    <n v="0"/>
    <n v="0"/>
    <n v="0"/>
    <n v="0"/>
    <n v="37"/>
    <n v="100"/>
    <n v="37"/>
  </r>
  <r>
    <s v="beyonce_aze"/>
    <s v="jabiyevm"/>
    <m/>
    <m/>
    <m/>
    <m/>
    <m/>
    <m/>
    <m/>
    <m/>
    <s v="No"/>
    <n v="19"/>
    <m/>
    <m/>
    <x v="0"/>
    <d v="2019-04-28T20:02:20.000"/>
    <s v="RT @jabiyevm: PÉ™ncÉ™rÉ™lÉ™ri lÉ™ÄŸv etmÉ™k intiharÄ±n qarÅŸÄ±sÄ±nÄ± almaq yox, â€œGedin harada Ã¶lÃ¼rsÃ¼z Ã¶lÃ¼n, bizi zibilÉ™ salmayÄ±nâ€ demÉ™kdir. #ElinaÃœÃ§Ã¼nSâ€¦"/>
    <m/>
    <m/>
    <x v="1"/>
    <m/>
    <s v="http://pbs.twimg.com/profile_images/1120400544294756353/clb5P0TZ_normal.jpg"/>
    <x v="14"/>
    <s v="https://twitter.com/#!/beyonce_aze/status/1122591899372728325"/>
    <m/>
    <m/>
    <s v="1122591899372728325"/>
    <m/>
    <b v="0"/>
    <n v="0"/>
    <s v=""/>
    <b v="0"/>
    <s v="tr"/>
    <m/>
    <s v=""/>
    <b v="0"/>
    <n v="1"/>
    <s v="1117134088295669760"/>
    <s v="Twitter for iPhone"/>
    <b v="0"/>
    <s v="1117134088295669760"/>
    <s v="Tweet"/>
    <n v="0"/>
    <n v="0"/>
    <m/>
    <m/>
    <m/>
    <m/>
    <m/>
    <m/>
    <m/>
    <m/>
    <n v="1"/>
    <s v="2"/>
    <s v="2"/>
    <n v="0"/>
    <n v="0"/>
    <n v="0"/>
    <n v="0"/>
    <n v="0"/>
    <n v="0"/>
    <n v="37"/>
    <n v="100"/>
    <n v="37"/>
  </r>
  <r>
    <s v="globalvoices_it"/>
    <s v="globalvoices_it"/>
    <m/>
    <m/>
    <m/>
    <m/>
    <m/>
    <m/>
    <m/>
    <m/>
    <s v="No"/>
    <n v="20"/>
    <m/>
    <m/>
    <x v="1"/>
    <d v="2019-04-29T09:30:00.000"/>
    <s v="#BullinqÉ™Son #ElinaÃœÃ§Ã¼nSusma #bullismo #scuola - La tragica morte di una adolescente alla scuola di #Baku dirige la rabbia verso il sistema scolastico dell'#Azerbaigian https://t.co/JBLabsPtAP"/>
    <s v="https://it.globalvoices.org/2019/04/la-tragica-morte-di-una-adolescente-alla-scuola-di-baku-dirige-la-rabbia-verso-il-sistema-scolastico-dellazerbaigian/"/>
    <s v="globalvoices.org"/>
    <x v="8"/>
    <m/>
    <s v="http://pbs.twimg.com/profile_images/937012770440077313/WZVHBjQT_normal.jpg"/>
    <x v="15"/>
    <s v="https://twitter.com/#!/globalvoices_it/status/1122795157479469056"/>
    <m/>
    <m/>
    <s v="1122795157479469056"/>
    <m/>
    <b v="0"/>
    <n v="0"/>
    <s v=""/>
    <b v="0"/>
    <s v="it"/>
    <m/>
    <s v=""/>
    <b v="0"/>
    <n v="1"/>
    <s v=""/>
    <s v="Twitter for Android"/>
    <b v="0"/>
    <s v="1122795157479469056"/>
    <s v="Tweet"/>
    <n v="0"/>
    <n v="0"/>
    <m/>
    <m/>
    <m/>
    <m/>
    <m/>
    <m/>
    <m/>
    <m/>
    <n v="1"/>
    <s v="4"/>
    <s v="4"/>
    <n v="0"/>
    <n v="0"/>
    <n v="0"/>
    <n v="0"/>
    <n v="0"/>
    <n v="0"/>
    <n v="26"/>
    <n v="100"/>
    <n v="26"/>
  </r>
  <r>
    <s v="soothe888"/>
    <s v="globalvoices_it"/>
    <m/>
    <m/>
    <m/>
    <m/>
    <m/>
    <m/>
    <m/>
    <m/>
    <s v="No"/>
    <n v="21"/>
    <m/>
    <m/>
    <x v="0"/>
    <d v="2019-04-29T09:39:39.000"/>
    <s v="RT @GlobalVoices_IT: #BullinqÉ™Son #ElinaÃœÃ§Ã¼nSusma #bullismo #scuola - La tragica morte di una adolescente alla scuola di #Baku dirige la raâ€¦"/>
    <m/>
    <m/>
    <x v="9"/>
    <m/>
    <s v="http://pbs.twimg.com/profile_images/968888882891812864/bVhCP9-S_normal.jpg"/>
    <x v="16"/>
    <s v="https://twitter.com/#!/soothe888/status/1122797584957964288"/>
    <m/>
    <m/>
    <s v="1122797584957964288"/>
    <m/>
    <b v="0"/>
    <n v="0"/>
    <s v=""/>
    <b v="0"/>
    <s v="it"/>
    <m/>
    <s v=""/>
    <b v="0"/>
    <n v="1"/>
    <s v="1122795157479469056"/>
    <s v="Twitter for Android"/>
    <b v="0"/>
    <s v="1122795157479469056"/>
    <s v="Tweet"/>
    <n v="0"/>
    <n v="0"/>
    <m/>
    <m/>
    <m/>
    <m/>
    <m/>
    <m/>
    <m/>
    <m/>
    <n v="1"/>
    <s v="4"/>
    <s v="4"/>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8"/>
        <item x="9"/>
        <item x="13"/>
        <item x="11"/>
        <item x="0"/>
        <item x="1"/>
        <item x="2"/>
        <item x="3"/>
        <item x="4"/>
        <item x="5"/>
        <item x="6"/>
        <item x="7"/>
        <item x="10"/>
        <item x="12"/>
        <item x="14"/>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
        <i x="0" s="1"/>
        <i x="2" s="1"/>
        <i x="9" s="1"/>
        <i x="8" s="1"/>
        <i x="5" s="1"/>
        <i x="6" s="1"/>
        <i x="7"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 totalsRowShown="0" headerRowDxfId="412" dataDxfId="411">
  <autoFilter ref="A2:BL21"/>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82" dataDxfId="281">
  <autoFilter ref="A2:C7"/>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5" totalsRowShown="0" headerRowDxfId="275" dataDxfId="274">
  <autoFilter ref="A1:L5"/>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L10" totalsRowShown="0" headerRowDxfId="261" dataDxfId="260">
  <autoFilter ref="A8:L10"/>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L23" totalsRowShown="0" headerRowDxfId="247" dataDxfId="246">
  <autoFilter ref="A13:L23"/>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L36" totalsRowShown="0" headerRowDxfId="232" dataDxfId="231">
  <autoFilter ref="A26:L36"/>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L49" totalsRowShown="0" headerRowDxfId="217" dataDxfId="216">
  <autoFilter ref="A39:L49"/>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L53" totalsRowShown="0" headerRowDxfId="202" dataDxfId="201">
  <autoFilter ref="A52:L53"/>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5:L61" totalsRowShown="0" headerRowDxfId="199" dataDxfId="198">
  <autoFilter ref="A55:L61"/>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4:L74" totalsRowShown="0" headerRowDxfId="172" dataDxfId="171">
  <autoFilter ref="A64:L74"/>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59" dataDxfId="358">
  <autoFilter ref="A2:BS16"/>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22" totalsRowShown="0" headerRowDxfId="147" dataDxfId="146">
  <autoFilter ref="A1:G22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08" totalsRowShown="0" headerRowDxfId="138" dataDxfId="137">
  <autoFilter ref="A1:L20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13" dataDxfId="312">
  <autoFilter ref="A1:C15"/>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rahim.y.wali/posts/2020350061396634" TargetMode="External" /><Relationship Id="rId2" Type="http://schemas.openxmlformats.org/officeDocument/2006/relationships/hyperlink" Target="https://ru.globalvoices.org/2019/04/22/82813/" TargetMode="External" /><Relationship Id="rId3" Type="http://schemas.openxmlformats.org/officeDocument/2006/relationships/hyperlink" Target="https://www.facebook.com/events/607418313066451/" TargetMode="External" /><Relationship Id="rId4" Type="http://schemas.openxmlformats.org/officeDocument/2006/relationships/hyperlink" Target="https://it.globalvoices.org/2019/04/la-tragica-morte-di-una-adolescente-alla-scuola-di-baku-dirige-la-rabbia-verso-il-sistema-scolastico-dellazerbaigian/" TargetMode="External" /><Relationship Id="rId5" Type="http://schemas.openxmlformats.org/officeDocument/2006/relationships/hyperlink" Target="https://pbs.twimg.com/media/D33-SpwXkAEyF-d.jpg" TargetMode="External" /><Relationship Id="rId6" Type="http://schemas.openxmlformats.org/officeDocument/2006/relationships/hyperlink" Target="https://pbs.twimg.com/media/D38wARJXsAArrs_.jpg" TargetMode="External" /><Relationship Id="rId7" Type="http://schemas.openxmlformats.org/officeDocument/2006/relationships/hyperlink" Target="https://pbs.twimg.com/media/D5KDkhZWAAAu_Ek.jpg" TargetMode="External" /><Relationship Id="rId8" Type="http://schemas.openxmlformats.org/officeDocument/2006/relationships/hyperlink" Target="https://pbs.twimg.com/ext_tw_video_thumb/1118072127683538946/pu/img/0aihytd3Rpvb9XnW.jp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pbs.twimg.com/profile_images/1090752684892786691/_8IPlNbi_normal.jpg" TargetMode="External" /><Relationship Id="rId11" Type="http://schemas.openxmlformats.org/officeDocument/2006/relationships/hyperlink" Target="http://pbs.twimg.com/profile_images/1120011399978053632/s7Why-ms_normal.jpg" TargetMode="External" /><Relationship Id="rId12" Type="http://schemas.openxmlformats.org/officeDocument/2006/relationships/hyperlink" Target="http://pbs.twimg.com/profile_images/1120011399978053632/s7Why-ms_normal.jpg" TargetMode="External" /><Relationship Id="rId13" Type="http://schemas.openxmlformats.org/officeDocument/2006/relationships/hyperlink" Target="http://pbs.twimg.com/profile_images/1011003872222031875/DLbu6YSO_normal.jpg" TargetMode="External" /><Relationship Id="rId14" Type="http://schemas.openxmlformats.org/officeDocument/2006/relationships/hyperlink" Target="http://pbs.twimg.com/profile_images/1011003872222031875/DLbu6YSO_normal.jpg" TargetMode="External" /><Relationship Id="rId15" Type="http://schemas.openxmlformats.org/officeDocument/2006/relationships/hyperlink" Target="http://pbs.twimg.com/profile_images/1092157019937755136/CkQi6_w7_normal.jpg" TargetMode="External" /><Relationship Id="rId16" Type="http://schemas.openxmlformats.org/officeDocument/2006/relationships/hyperlink" Target="http://pbs.twimg.com/profile_images/917502091081502720/qkdjs0p3_normal.jpg" TargetMode="External" /><Relationship Id="rId17" Type="http://schemas.openxmlformats.org/officeDocument/2006/relationships/hyperlink" Target="http://pbs.twimg.com/profile_images/917502091081502720/qkdjs0p3_normal.jpg" TargetMode="External" /><Relationship Id="rId18" Type="http://schemas.openxmlformats.org/officeDocument/2006/relationships/hyperlink" Target="https://pbs.twimg.com/media/D33-SpwXkAEyF-d.jpg" TargetMode="External" /><Relationship Id="rId19" Type="http://schemas.openxmlformats.org/officeDocument/2006/relationships/hyperlink" Target="https://pbs.twimg.com/media/D38wARJXsAArrs_.jpg" TargetMode="External" /><Relationship Id="rId20" Type="http://schemas.openxmlformats.org/officeDocument/2006/relationships/hyperlink" Target="https://pbs.twimg.com/media/D5KDkhZWAAAu_Ek.jpg" TargetMode="External" /><Relationship Id="rId21" Type="http://schemas.openxmlformats.org/officeDocument/2006/relationships/hyperlink" Target="https://pbs.twimg.com/ext_tw_video_thumb/1118072127683538946/pu/img/0aihytd3Rpvb9XnW.jpg" TargetMode="External" /><Relationship Id="rId22" Type="http://schemas.openxmlformats.org/officeDocument/2006/relationships/hyperlink" Target="http://pbs.twimg.com/profile_images/1123123419107733504/QNaVI-UC_normal.jpg" TargetMode="External" /><Relationship Id="rId23" Type="http://schemas.openxmlformats.org/officeDocument/2006/relationships/hyperlink" Target="http://pbs.twimg.com/profile_images/1123123419107733504/QNaVI-UC_normal.jpg" TargetMode="External" /><Relationship Id="rId24" Type="http://schemas.openxmlformats.org/officeDocument/2006/relationships/hyperlink" Target="http://pbs.twimg.com/profile_images/1114976286022275072/_MdKP3wy_normal.jpg" TargetMode="External" /><Relationship Id="rId25" Type="http://schemas.openxmlformats.org/officeDocument/2006/relationships/hyperlink" Target="http://pbs.twimg.com/profile_images/1120400544294756353/clb5P0TZ_normal.jpg" TargetMode="External" /><Relationship Id="rId26" Type="http://schemas.openxmlformats.org/officeDocument/2006/relationships/hyperlink" Target="http://pbs.twimg.com/profile_images/937012770440077313/WZVHBjQT_normal.jpg" TargetMode="External" /><Relationship Id="rId27" Type="http://schemas.openxmlformats.org/officeDocument/2006/relationships/hyperlink" Target="http://pbs.twimg.com/profile_images/968888882891812864/bVhCP9-S_normal.jpg" TargetMode="External" /><Relationship Id="rId28" Type="http://schemas.openxmlformats.org/officeDocument/2006/relationships/hyperlink" Target="https://twitter.com/#!/tagiyevragil/status/1119610808198148102" TargetMode="External" /><Relationship Id="rId29" Type="http://schemas.openxmlformats.org/officeDocument/2006/relationships/hyperlink" Target="https://twitter.com/#!/eyinsananla/status/1120334822415720449" TargetMode="External" /><Relationship Id="rId30" Type="http://schemas.openxmlformats.org/officeDocument/2006/relationships/hyperlink" Target="https://twitter.com/#!/dilarabrowns/status/1120351417833873408" TargetMode="External" /><Relationship Id="rId31" Type="http://schemas.openxmlformats.org/officeDocument/2006/relationships/hyperlink" Target="https://twitter.com/#!/dilarabrowns/status/1120352537167659008" TargetMode="External" /><Relationship Id="rId32" Type="http://schemas.openxmlformats.org/officeDocument/2006/relationships/hyperlink" Target="https://twitter.com/#!/rahimsaliyev/status/1120432868193439744" TargetMode="External" /><Relationship Id="rId33" Type="http://schemas.openxmlformats.org/officeDocument/2006/relationships/hyperlink" Target="https://twitter.com/#!/rahimsaliyev/status/1120433257261170689" TargetMode="External" /><Relationship Id="rId34" Type="http://schemas.openxmlformats.org/officeDocument/2006/relationships/hyperlink" Target="https://twitter.com/#!/bahruz_samad/status/1120435066973446144" TargetMode="External" /><Relationship Id="rId35" Type="http://schemas.openxmlformats.org/officeDocument/2006/relationships/hyperlink" Target="https://twitter.com/#!/aygungarayeva/status/1120664193592627200" TargetMode="External" /><Relationship Id="rId36" Type="http://schemas.openxmlformats.org/officeDocument/2006/relationships/hyperlink" Target="https://twitter.com/#!/aygungarayeva/status/1120664193592627200" TargetMode="External" /><Relationship Id="rId37" Type="http://schemas.openxmlformats.org/officeDocument/2006/relationships/hyperlink" Target="https://twitter.com/#!/ulviyyaali/status/1116327891401355264" TargetMode="External" /><Relationship Id="rId38" Type="http://schemas.openxmlformats.org/officeDocument/2006/relationships/hyperlink" Target="https://twitter.com/#!/ulviyyaali/status/1116664598655053830" TargetMode="External" /><Relationship Id="rId39" Type="http://schemas.openxmlformats.org/officeDocument/2006/relationships/hyperlink" Target="https://twitter.com/#!/ulviyyaali/status/1122104672393879553" TargetMode="External" /><Relationship Id="rId40" Type="http://schemas.openxmlformats.org/officeDocument/2006/relationships/hyperlink" Target="https://twitter.com/#!/arzugeybulla/status/1118072977793462272" TargetMode="External" /><Relationship Id="rId41" Type="http://schemas.openxmlformats.org/officeDocument/2006/relationships/hyperlink" Target="https://twitter.com/#!/mreynullabeyli/status/1122493781071343616" TargetMode="External" /><Relationship Id="rId42" Type="http://schemas.openxmlformats.org/officeDocument/2006/relationships/hyperlink" Target="https://twitter.com/#!/mreynullabeyli/status/1122493781071343616" TargetMode="External" /><Relationship Id="rId43" Type="http://schemas.openxmlformats.org/officeDocument/2006/relationships/hyperlink" Target="https://twitter.com/#!/jabiyevm/status/1117134088295669760" TargetMode="External" /><Relationship Id="rId44" Type="http://schemas.openxmlformats.org/officeDocument/2006/relationships/hyperlink" Target="https://twitter.com/#!/beyonce_aze/status/1122591899372728325" TargetMode="External" /><Relationship Id="rId45" Type="http://schemas.openxmlformats.org/officeDocument/2006/relationships/hyperlink" Target="https://twitter.com/#!/globalvoices_it/status/1122795157479469056" TargetMode="External" /><Relationship Id="rId46" Type="http://schemas.openxmlformats.org/officeDocument/2006/relationships/hyperlink" Target="https://twitter.com/#!/soothe888/status/1122797584957964288" TargetMode="External" /><Relationship Id="rId47" Type="http://schemas.openxmlformats.org/officeDocument/2006/relationships/hyperlink" Target="https://api.twitter.com/1.1/geo/id/efc23cd34689b068.json" TargetMode="External" /><Relationship Id="rId48" Type="http://schemas.openxmlformats.org/officeDocument/2006/relationships/comments" Target="../comments1.xml" /><Relationship Id="rId49" Type="http://schemas.openxmlformats.org/officeDocument/2006/relationships/vmlDrawing" Target="../drawings/vmlDrawing1.vml" /><Relationship Id="rId50" Type="http://schemas.openxmlformats.org/officeDocument/2006/relationships/table" Target="../tables/table1.xml" /><Relationship Id="rId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facebook.com/rahim.y.wali/posts/2020350061396634" TargetMode="External" /><Relationship Id="rId2" Type="http://schemas.openxmlformats.org/officeDocument/2006/relationships/hyperlink" Target="https://ru.globalvoices.org/2019/04/22/82813/" TargetMode="External" /><Relationship Id="rId3" Type="http://schemas.openxmlformats.org/officeDocument/2006/relationships/hyperlink" Target="https://www.facebook.com/events/607418313066451/" TargetMode="External" /><Relationship Id="rId4" Type="http://schemas.openxmlformats.org/officeDocument/2006/relationships/hyperlink" Target="https://it.globalvoices.org/2019/04/la-tragica-morte-di-una-adolescente-alla-scuola-di-baku-dirige-la-rabbia-verso-il-sistema-scolastico-dellazerbaigian/" TargetMode="External" /><Relationship Id="rId5" Type="http://schemas.openxmlformats.org/officeDocument/2006/relationships/hyperlink" Target="https://pbs.twimg.com/media/D33-SpwXkAEyF-d.jpg" TargetMode="External" /><Relationship Id="rId6" Type="http://schemas.openxmlformats.org/officeDocument/2006/relationships/hyperlink" Target="https://pbs.twimg.com/media/D38wARJXsAArrs_.jpg" TargetMode="External" /><Relationship Id="rId7" Type="http://schemas.openxmlformats.org/officeDocument/2006/relationships/hyperlink" Target="https://pbs.twimg.com/media/D5KDkhZWAAAu_Ek.jpg" TargetMode="External" /><Relationship Id="rId8" Type="http://schemas.openxmlformats.org/officeDocument/2006/relationships/hyperlink" Target="https://pbs.twimg.com/ext_tw_video_thumb/1118072127683538946/pu/img/0aihytd3Rpvb9XnW.jp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pbs.twimg.com/profile_images/1090752684892786691/_8IPlNbi_normal.jpg" TargetMode="External" /><Relationship Id="rId11" Type="http://schemas.openxmlformats.org/officeDocument/2006/relationships/hyperlink" Target="http://pbs.twimg.com/profile_images/1120011399978053632/s7Why-ms_normal.jpg" TargetMode="External" /><Relationship Id="rId12" Type="http://schemas.openxmlformats.org/officeDocument/2006/relationships/hyperlink" Target="http://pbs.twimg.com/profile_images/1120011399978053632/s7Why-ms_normal.jpg" TargetMode="External" /><Relationship Id="rId13" Type="http://schemas.openxmlformats.org/officeDocument/2006/relationships/hyperlink" Target="http://pbs.twimg.com/profile_images/1011003872222031875/DLbu6YSO_normal.jpg" TargetMode="External" /><Relationship Id="rId14" Type="http://schemas.openxmlformats.org/officeDocument/2006/relationships/hyperlink" Target="http://pbs.twimg.com/profile_images/1011003872222031875/DLbu6YSO_normal.jpg" TargetMode="External" /><Relationship Id="rId15" Type="http://schemas.openxmlformats.org/officeDocument/2006/relationships/hyperlink" Target="http://pbs.twimg.com/profile_images/1092157019937755136/CkQi6_w7_normal.jpg" TargetMode="External" /><Relationship Id="rId16" Type="http://schemas.openxmlformats.org/officeDocument/2006/relationships/hyperlink" Target="http://pbs.twimg.com/profile_images/917502091081502720/qkdjs0p3_normal.jpg" TargetMode="External" /><Relationship Id="rId17" Type="http://schemas.openxmlformats.org/officeDocument/2006/relationships/hyperlink" Target="http://pbs.twimg.com/profile_images/917502091081502720/qkdjs0p3_normal.jpg" TargetMode="External" /><Relationship Id="rId18" Type="http://schemas.openxmlformats.org/officeDocument/2006/relationships/hyperlink" Target="https://pbs.twimg.com/media/D33-SpwXkAEyF-d.jpg" TargetMode="External" /><Relationship Id="rId19" Type="http://schemas.openxmlformats.org/officeDocument/2006/relationships/hyperlink" Target="https://pbs.twimg.com/media/D38wARJXsAArrs_.jpg" TargetMode="External" /><Relationship Id="rId20" Type="http://schemas.openxmlformats.org/officeDocument/2006/relationships/hyperlink" Target="https://pbs.twimg.com/media/D5KDkhZWAAAu_Ek.jpg" TargetMode="External" /><Relationship Id="rId21" Type="http://schemas.openxmlformats.org/officeDocument/2006/relationships/hyperlink" Target="https://pbs.twimg.com/ext_tw_video_thumb/1118072127683538946/pu/img/0aihytd3Rpvb9XnW.jpg" TargetMode="External" /><Relationship Id="rId22" Type="http://schemas.openxmlformats.org/officeDocument/2006/relationships/hyperlink" Target="http://pbs.twimg.com/profile_images/1123123419107733504/QNaVI-UC_normal.jpg" TargetMode="External" /><Relationship Id="rId23" Type="http://schemas.openxmlformats.org/officeDocument/2006/relationships/hyperlink" Target="http://pbs.twimg.com/profile_images/1123123419107733504/QNaVI-UC_normal.jpg" TargetMode="External" /><Relationship Id="rId24" Type="http://schemas.openxmlformats.org/officeDocument/2006/relationships/hyperlink" Target="http://pbs.twimg.com/profile_images/1114976286022275072/_MdKP3wy_normal.jpg" TargetMode="External" /><Relationship Id="rId25" Type="http://schemas.openxmlformats.org/officeDocument/2006/relationships/hyperlink" Target="http://pbs.twimg.com/profile_images/1120400544294756353/clb5P0TZ_normal.jpg" TargetMode="External" /><Relationship Id="rId26" Type="http://schemas.openxmlformats.org/officeDocument/2006/relationships/hyperlink" Target="http://pbs.twimg.com/profile_images/937012770440077313/WZVHBjQT_normal.jpg" TargetMode="External" /><Relationship Id="rId27" Type="http://schemas.openxmlformats.org/officeDocument/2006/relationships/hyperlink" Target="http://pbs.twimg.com/profile_images/968888882891812864/bVhCP9-S_normal.jpg" TargetMode="External" /><Relationship Id="rId28" Type="http://schemas.openxmlformats.org/officeDocument/2006/relationships/hyperlink" Target="https://twitter.com/#!/tagiyevragil/status/1119610808198148102" TargetMode="External" /><Relationship Id="rId29" Type="http://schemas.openxmlformats.org/officeDocument/2006/relationships/hyperlink" Target="https://twitter.com/#!/eyinsananla/status/1120334822415720449" TargetMode="External" /><Relationship Id="rId30" Type="http://schemas.openxmlformats.org/officeDocument/2006/relationships/hyperlink" Target="https://twitter.com/#!/dilarabrowns/status/1120351417833873408" TargetMode="External" /><Relationship Id="rId31" Type="http://schemas.openxmlformats.org/officeDocument/2006/relationships/hyperlink" Target="https://twitter.com/#!/dilarabrowns/status/1120352537167659008" TargetMode="External" /><Relationship Id="rId32" Type="http://schemas.openxmlformats.org/officeDocument/2006/relationships/hyperlink" Target="https://twitter.com/#!/rahimsaliyev/status/1120432868193439744" TargetMode="External" /><Relationship Id="rId33" Type="http://schemas.openxmlformats.org/officeDocument/2006/relationships/hyperlink" Target="https://twitter.com/#!/rahimsaliyev/status/1120433257261170689" TargetMode="External" /><Relationship Id="rId34" Type="http://schemas.openxmlformats.org/officeDocument/2006/relationships/hyperlink" Target="https://twitter.com/#!/bahruz_samad/status/1120435066973446144" TargetMode="External" /><Relationship Id="rId35" Type="http://schemas.openxmlformats.org/officeDocument/2006/relationships/hyperlink" Target="https://twitter.com/#!/aygungarayeva/status/1120664193592627200" TargetMode="External" /><Relationship Id="rId36" Type="http://schemas.openxmlformats.org/officeDocument/2006/relationships/hyperlink" Target="https://twitter.com/#!/aygungarayeva/status/1120664193592627200" TargetMode="External" /><Relationship Id="rId37" Type="http://schemas.openxmlformats.org/officeDocument/2006/relationships/hyperlink" Target="https://twitter.com/#!/ulviyyaali/status/1116327891401355264" TargetMode="External" /><Relationship Id="rId38" Type="http://schemas.openxmlformats.org/officeDocument/2006/relationships/hyperlink" Target="https://twitter.com/#!/ulviyyaali/status/1116664598655053830" TargetMode="External" /><Relationship Id="rId39" Type="http://schemas.openxmlformats.org/officeDocument/2006/relationships/hyperlink" Target="https://twitter.com/#!/ulviyyaali/status/1122104672393879553" TargetMode="External" /><Relationship Id="rId40" Type="http://schemas.openxmlformats.org/officeDocument/2006/relationships/hyperlink" Target="https://twitter.com/#!/arzugeybulla/status/1118072977793462272" TargetMode="External" /><Relationship Id="rId41" Type="http://schemas.openxmlformats.org/officeDocument/2006/relationships/hyperlink" Target="https://twitter.com/#!/mreynullabeyli/status/1122493781071343616" TargetMode="External" /><Relationship Id="rId42" Type="http://schemas.openxmlformats.org/officeDocument/2006/relationships/hyperlink" Target="https://twitter.com/#!/mreynullabeyli/status/1122493781071343616" TargetMode="External" /><Relationship Id="rId43" Type="http://schemas.openxmlformats.org/officeDocument/2006/relationships/hyperlink" Target="https://twitter.com/#!/jabiyevm/status/1117134088295669760" TargetMode="External" /><Relationship Id="rId44" Type="http://schemas.openxmlformats.org/officeDocument/2006/relationships/hyperlink" Target="https://twitter.com/#!/beyonce_aze/status/1122591899372728325" TargetMode="External" /><Relationship Id="rId45" Type="http://schemas.openxmlformats.org/officeDocument/2006/relationships/hyperlink" Target="https://twitter.com/#!/globalvoices_it/status/1122795157479469056" TargetMode="External" /><Relationship Id="rId46" Type="http://schemas.openxmlformats.org/officeDocument/2006/relationships/hyperlink" Target="https://twitter.com/#!/soothe888/status/1122797584957964288" TargetMode="External" /><Relationship Id="rId47" Type="http://schemas.openxmlformats.org/officeDocument/2006/relationships/hyperlink" Target="https://api.twitter.com/1.1/geo/id/efc23cd34689b068.json" TargetMode="External" /><Relationship Id="rId48" Type="http://schemas.openxmlformats.org/officeDocument/2006/relationships/comments" Target="../comments12.xml" /><Relationship Id="rId49" Type="http://schemas.openxmlformats.org/officeDocument/2006/relationships/vmlDrawing" Target="../drawings/vmlDrawing6.vml" /><Relationship Id="rId50" Type="http://schemas.openxmlformats.org/officeDocument/2006/relationships/table" Target="../tables/table22.xml" /><Relationship Id="rId5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vSEAYcDvS" TargetMode="External" /><Relationship Id="rId2" Type="http://schemas.openxmlformats.org/officeDocument/2006/relationships/hyperlink" Target="https://t.co/onT6UvqDvn" TargetMode="External" /><Relationship Id="rId3" Type="http://schemas.openxmlformats.org/officeDocument/2006/relationships/hyperlink" Target="https://t.co/1yNHZWIGaj" TargetMode="External" /><Relationship Id="rId4" Type="http://schemas.openxmlformats.org/officeDocument/2006/relationships/hyperlink" Target="http://t.co/qaNBKLvPSM" TargetMode="External" /><Relationship Id="rId5" Type="http://schemas.openxmlformats.org/officeDocument/2006/relationships/hyperlink" Target="https://t.co/fyO2VAxdxf" TargetMode="External" /><Relationship Id="rId6" Type="http://schemas.openxmlformats.org/officeDocument/2006/relationships/hyperlink" Target="https://t.co/WWFq9XKjCS" TargetMode="External" /><Relationship Id="rId7" Type="http://schemas.openxmlformats.org/officeDocument/2006/relationships/hyperlink" Target="https://t.co/JlTGITBlc5" TargetMode="External" /><Relationship Id="rId8" Type="http://schemas.openxmlformats.org/officeDocument/2006/relationships/hyperlink" Target="https://t.co/26c8dBSZnY" TargetMode="External" /><Relationship Id="rId9" Type="http://schemas.openxmlformats.org/officeDocument/2006/relationships/hyperlink" Target="https://t.co/64aLthAo80" TargetMode="External" /><Relationship Id="rId10" Type="http://schemas.openxmlformats.org/officeDocument/2006/relationships/hyperlink" Target="https://pbs.twimg.com/profile_banners/814914824/1553175197" TargetMode="External" /><Relationship Id="rId11" Type="http://schemas.openxmlformats.org/officeDocument/2006/relationships/hyperlink" Target="https://pbs.twimg.com/profile_banners/2157175681/1548890682" TargetMode="External" /><Relationship Id="rId12" Type="http://schemas.openxmlformats.org/officeDocument/2006/relationships/hyperlink" Target="https://pbs.twimg.com/profile_banners/1311362275/1554414321" TargetMode="External" /><Relationship Id="rId13" Type="http://schemas.openxmlformats.org/officeDocument/2006/relationships/hyperlink" Target="https://pbs.twimg.com/profile_banners/1120009209678983169/1555866501" TargetMode="External" /><Relationship Id="rId14" Type="http://schemas.openxmlformats.org/officeDocument/2006/relationships/hyperlink" Target="https://pbs.twimg.com/profile_banners/1863425922/1553473308" TargetMode="External" /><Relationship Id="rId15" Type="http://schemas.openxmlformats.org/officeDocument/2006/relationships/hyperlink" Target="https://pbs.twimg.com/profile_banners/40309296/1430050979" TargetMode="External" /><Relationship Id="rId16" Type="http://schemas.openxmlformats.org/officeDocument/2006/relationships/hyperlink" Target="https://pbs.twimg.com/profile_banners/2698927644/1556628184" TargetMode="External" /><Relationship Id="rId17" Type="http://schemas.openxmlformats.org/officeDocument/2006/relationships/hyperlink" Target="https://pbs.twimg.com/profile_banners/936180616483176449/1555959282" TargetMode="External" /><Relationship Id="rId18" Type="http://schemas.openxmlformats.org/officeDocument/2006/relationships/hyperlink" Target="https://pbs.twimg.com/profile_banners/19408728/1544968252" TargetMode="External" /><Relationship Id="rId19" Type="http://schemas.openxmlformats.org/officeDocument/2006/relationships/hyperlink" Target="https://pbs.twimg.com/profile_banners/102127789/1505751203" TargetMode="External" /><Relationship Id="rId20" Type="http://schemas.openxmlformats.org/officeDocument/2006/relationships/hyperlink" Target="http://abs.twimg.com/images/themes/theme14/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6/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6/bg.gif"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pbs.twimg.com/profile_images/1122414367209816070/5J3GjDpq_normal.jpg" TargetMode="External" /><Relationship Id="rId32" Type="http://schemas.openxmlformats.org/officeDocument/2006/relationships/hyperlink" Target="http://pbs.twimg.com/profile_images/1090752684892786691/_8IPlNbi_normal.jpg" TargetMode="External" /><Relationship Id="rId33" Type="http://schemas.openxmlformats.org/officeDocument/2006/relationships/hyperlink" Target="http://pbs.twimg.com/profile_images/1114976286022275072/_MdKP3wy_normal.jpg" TargetMode="External" /><Relationship Id="rId34" Type="http://schemas.openxmlformats.org/officeDocument/2006/relationships/hyperlink" Target="http://pbs.twimg.com/profile_images/1120011399978053632/s7Why-ms_normal.jpg" TargetMode="External" /><Relationship Id="rId35" Type="http://schemas.openxmlformats.org/officeDocument/2006/relationships/hyperlink" Target="http://pbs.twimg.com/profile_images/1011003872222031875/DLbu6YSO_normal.jpg" TargetMode="External" /><Relationship Id="rId36" Type="http://schemas.openxmlformats.org/officeDocument/2006/relationships/hyperlink" Target="http://pbs.twimg.com/profile_images/1092157019937755136/CkQi6_w7_normal.jpg" TargetMode="External" /><Relationship Id="rId37" Type="http://schemas.openxmlformats.org/officeDocument/2006/relationships/hyperlink" Target="http://pbs.twimg.com/profile_images/917502091081502720/qkdjs0p3_normal.jpg" TargetMode="External" /><Relationship Id="rId38" Type="http://schemas.openxmlformats.org/officeDocument/2006/relationships/hyperlink" Target="http://pbs.twimg.com/profile_images/3192894858/0d4056eba4cb62fdfda79fabd63eb63c_normal.jpeg" TargetMode="External" /><Relationship Id="rId39" Type="http://schemas.openxmlformats.org/officeDocument/2006/relationships/hyperlink" Target="http://pbs.twimg.com/profile_images/690669518516023296/URCxcTKL_normal.jpg" TargetMode="External" /><Relationship Id="rId40" Type="http://schemas.openxmlformats.org/officeDocument/2006/relationships/hyperlink" Target="http://pbs.twimg.com/profile_images/1123123419107733504/QNaVI-UC_normal.jpg" TargetMode="External" /><Relationship Id="rId41" Type="http://schemas.openxmlformats.org/officeDocument/2006/relationships/hyperlink" Target="http://pbs.twimg.com/profile_images/1120400544294756353/clb5P0TZ_normal.jpg" TargetMode="External" /><Relationship Id="rId42" Type="http://schemas.openxmlformats.org/officeDocument/2006/relationships/hyperlink" Target="http://pbs.twimg.com/profile_images/937012770440077313/WZVHBjQT_normal.jpg" TargetMode="External" /><Relationship Id="rId43" Type="http://schemas.openxmlformats.org/officeDocument/2006/relationships/hyperlink" Target="http://pbs.twimg.com/profile_images/968888882891812864/bVhCP9-S_normal.jpg" TargetMode="External" /><Relationship Id="rId44" Type="http://schemas.openxmlformats.org/officeDocument/2006/relationships/hyperlink" Target="https://twitter.com/tagiyevragil" TargetMode="External" /><Relationship Id="rId45" Type="http://schemas.openxmlformats.org/officeDocument/2006/relationships/hyperlink" Target="https://twitter.com/ulviyyaali" TargetMode="External" /><Relationship Id="rId46" Type="http://schemas.openxmlformats.org/officeDocument/2006/relationships/hyperlink" Target="https://twitter.com/eyinsananla" TargetMode="External" /><Relationship Id="rId47" Type="http://schemas.openxmlformats.org/officeDocument/2006/relationships/hyperlink" Target="https://twitter.com/jabiyevm" TargetMode="External" /><Relationship Id="rId48" Type="http://schemas.openxmlformats.org/officeDocument/2006/relationships/hyperlink" Target="https://twitter.com/dilarabrowns" TargetMode="External" /><Relationship Id="rId49" Type="http://schemas.openxmlformats.org/officeDocument/2006/relationships/hyperlink" Target="https://twitter.com/rahimsaliyev" TargetMode="External" /><Relationship Id="rId50" Type="http://schemas.openxmlformats.org/officeDocument/2006/relationships/hyperlink" Target="https://twitter.com/bahruz_samad" TargetMode="External" /><Relationship Id="rId51" Type="http://schemas.openxmlformats.org/officeDocument/2006/relationships/hyperlink" Target="https://twitter.com/aygungarayeva" TargetMode="External" /><Relationship Id="rId52" Type="http://schemas.openxmlformats.org/officeDocument/2006/relationships/hyperlink" Target="https://twitter.com/lamiya_adilgizi" TargetMode="External" /><Relationship Id="rId53" Type="http://schemas.openxmlformats.org/officeDocument/2006/relationships/hyperlink" Target="https://twitter.com/arzugeybulla" TargetMode="External" /><Relationship Id="rId54" Type="http://schemas.openxmlformats.org/officeDocument/2006/relationships/hyperlink" Target="https://twitter.com/mreynullabeyli" TargetMode="External" /><Relationship Id="rId55" Type="http://schemas.openxmlformats.org/officeDocument/2006/relationships/hyperlink" Target="https://twitter.com/beyonce_aze" TargetMode="External" /><Relationship Id="rId56" Type="http://schemas.openxmlformats.org/officeDocument/2006/relationships/hyperlink" Target="https://twitter.com/globalvoices_it" TargetMode="External" /><Relationship Id="rId57" Type="http://schemas.openxmlformats.org/officeDocument/2006/relationships/hyperlink" Target="https://twitter.com/soothe888" TargetMode="External" /><Relationship Id="rId58" Type="http://schemas.openxmlformats.org/officeDocument/2006/relationships/comments" Target="../comments2.xml" /><Relationship Id="rId59" Type="http://schemas.openxmlformats.org/officeDocument/2006/relationships/vmlDrawing" Target="../drawings/vmlDrawing2.vml" /><Relationship Id="rId60" Type="http://schemas.openxmlformats.org/officeDocument/2006/relationships/table" Target="../tables/table2.xml" /><Relationship Id="rId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it.globalvoices.org/2019/04/la-tragica-morte-di-una-adolescente-alla-scuola-di-baku-dirige-la-rabbia-verso-il-sistema-scolastico-dellazerbaigian/" TargetMode="External" /><Relationship Id="rId2" Type="http://schemas.openxmlformats.org/officeDocument/2006/relationships/hyperlink" Target="https://ru.globalvoices.org/2019/04/22/82813/" TargetMode="External" /><Relationship Id="rId3" Type="http://schemas.openxmlformats.org/officeDocument/2006/relationships/hyperlink" Target="https://www.facebook.com/rahim.y.wali/posts/2020350061396634" TargetMode="External" /><Relationship Id="rId4" Type="http://schemas.openxmlformats.org/officeDocument/2006/relationships/hyperlink" Target="https://www.facebook.com/events/607418313066451/" TargetMode="External" /><Relationship Id="rId5" Type="http://schemas.openxmlformats.org/officeDocument/2006/relationships/hyperlink" Target="https://www.facebook.com/events/607418313066451/" TargetMode="External" /><Relationship Id="rId6" Type="http://schemas.openxmlformats.org/officeDocument/2006/relationships/hyperlink" Target="https://it.globalvoices.org/2019/04/la-tragica-morte-di-una-adolescente-alla-scuola-di-baku-dirige-la-rabbia-verso-il-sistema-scolastico-dellazerbaigian/" TargetMode="External" /><Relationship Id="rId7" Type="http://schemas.openxmlformats.org/officeDocument/2006/relationships/hyperlink" Target="https://ru.globalvoices.org/2019/04/22/82813/" TargetMode="External" /><Relationship Id="rId8" Type="http://schemas.openxmlformats.org/officeDocument/2006/relationships/hyperlink" Target="https://www.facebook.com/rahim.y.wali/posts/2020350061396634"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475</v>
      </c>
      <c r="BB2" s="13" t="s">
        <v>487</v>
      </c>
      <c r="BC2" s="13" t="s">
        <v>488</v>
      </c>
      <c r="BD2" s="67" t="s">
        <v>794</v>
      </c>
      <c r="BE2" s="67" t="s">
        <v>795</v>
      </c>
      <c r="BF2" s="67" t="s">
        <v>796</v>
      </c>
      <c r="BG2" s="67" t="s">
        <v>797</v>
      </c>
      <c r="BH2" s="67" t="s">
        <v>798</v>
      </c>
      <c r="BI2" s="67" t="s">
        <v>799</v>
      </c>
      <c r="BJ2" s="67" t="s">
        <v>800</v>
      </c>
      <c r="BK2" s="67" t="s">
        <v>801</v>
      </c>
      <c r="BL2" s="67" t="s">
        <v>802</v>
      </c>
    </row>
    <row r="3" spans="1:64" ht="15" customHeight="1">
      <c r="A3" s="84" t="s">
        <v>212</v>
      </c>
      <c r="B3" s="84" t="s">
        <v>218</v>
      </c>
      <c r="C3" s="53" t="s">
        <v>809</v>
      </c>
      <c r="D3" s="54">
        <v>3</v>
      </c>
      <c r="E3" s="65" t="s">
        <v>132</v>
      </c>
      <c r="F3" s="55">
        <v>35</v>
      </c>
      <c r="G3" s="53"/>
      <c r="H3" s="57"/>
      <c r="I3" s="56"/>
      <c r="J3" s="56"/>
      <c r="K3" s="36" t="s">
        <v>65</v>
      </c>
      <c r="L3" s="62">
        <v>3</v>
      </c>
      <c r="M3" s="62"/>
      <c r="N3" s="63"/>
      <c r="O3" s="85" t="s">
        <v>226</v>
      </c>
      <c r="P3" s="87">
        <v>43575.60870370371</v>
      </c>
      <c r="Q3" s="85" t="s">
        <v>227</v>
      </c>
      <c r="R3" s="85"/>
      <c r="S3" s="85"/>
      <c r="T3" s="85" t="s">
        <v>249</v>
      </c>
      <c r="U3" s="85"/>
      <c r="V3" s="90" t="s">
        <v>262</v>
      </c>
      <c r="W3" s="87">
        <v>43575.60870370371</v>
      </c>
      <c r="X3" s="90" t="s">
        <v>273</v>
      </c>
      <c r="Y3" s="85"/>
      <c r="Z3" s="85"/>
      <c r="AA3" s="91" t="s">
        <v>290</v>
      </c>
      <c r="AB3" s="85"/>
      <c r="AC3" s="85" t="b">
        <v>0</v>
      </c>
      <c r="AD3" s="85">
        <v>0</v>
      </c>
      <c r="AE3" s="91" t="s">
        <v>307</v>
      </c>
      <c r="AF3" s="85" t="b">
        <v>0</v>
      </c>
      <c r="AG3" s="85" t="s">
        <v>308</v>
      </c>
      <c r="AH3" s="85"/>
      <c r="AI3" s="91" t="s">
        <v>307</v>
      </c>
      <c r="AJ3" s="85" t="b">
        <v>0</v>
      </c>
      <c r="AK3" s="85">
        <v>29</v>
      </c>
      <c r="AL3" s="91" t="s">
        <v>299</v>
      </c>
      <c r="AM3" s="85" t="s">
        <v>313</v>
      </c>
      <c r="AN3" s="85" t="b">
        <v>0</v>
      </c>
      <c r="AO3" s="91" t="s">
        <v>299</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17</v>
      </c>
      <c r="BK3" s="52">
        <v>100</v>
      </c>
      <c r="BL3" s="51">
        <v>17</v>
      </c>
    </row>
    <row r="4" spans="1:64" ht="15" customHeight="1">
      <c r="A4" s="84" t="s">
        <v>213</v>
      </c>
      <c r="B4" s="84" t="s">
        <v>221</v>
      </c>
      <c r="C4" s="53" t="s">
        <v>809</v>
      </c>
      <c r="D4" s="54">
        <v>3</v>
      </c>
      <c r="E4" s="65" t="s">
        <v>132</v>
      </c>
      <c r="F4" s="55">
        <v>35</v>
      </c>
      <c r="G4" s="53"/>
      <c r="H4" s="57"/>
      <c r="I4" s="56"/>
      <c r="J4" s="56"/>
      <c r="K4" s="36" t="s">
        <v>65</v>
      </c>
      <c r="L4" s="83">
        <v>4</v>
      </c>
      <c r="M4" s="83"/>
      <c r="N4" s="63"/>
      <c r="O4" s="86" t="s">
        <v>226</v>
      </c>
      <c r="P4" s="88">
        <v>43577.6066087963</v>
      </c>
      <c r="Q4" s="86" t="s">
        <v>228</v>
      </c>
      <c r="R4" s="86"/>
      <c r="S4" s="86"/>
      <c r="T4" s="86"/>
      <c r="U4" s="86"/>
      <c r="V4" s="89" t="s">
        <v>263</v>
      </c>
      <c r="W4" s="88">
        <v>43577.6066087963</v>
      </c>
      <c r="X4" s="89" t="s">
        <v>274</v>
      </c>
      <c r="Y4" s="86"/>
      <c r="Z4" s="86"/>
      <c r="AA4" s="92" t="s">
        <v>291</v>
      </c>
      <c r="AB4" s="86"/>
      <c r="AC4" s="86" t="b">
        <v>0</v>
      </c>
      <c r="AD4" s="86">
        <v>0</v>
      </c>
      <c r="AE4" s="92" t="s">
        <v>307</v>
      </c>
      <c r="AF4" s="86" t="b">
        <v>0</v>
      </c>
      <c r="AG4" s="86" t="s">
        <v>308</v>
      </c>
      <c r="AH4" s="86"/>
      <c r="AI4" s="92" t="s">
        <v>307</v>
      </c>
      <c r="AJ4" s="86" t="b">
        <v>0</v>
      </c>
      <c r="AK4" s="86">
        <v>1</v>
      </c>
      <c r="AL4" s="92" t="s">
        <v>303</v>
      </c>
      <c r="AM4" s="86" t="s">
        <v>314</v>
      </c>
      <c r="AN4" s="86" t="b">
        <v>0</v>
      </c>
      <c r="AO4" s="92" t="s">
        <v>303</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18</v>
      </c>
      <c r="BK4" s="52">
        <v>100</v>
      </c>
      <c r="BL4" s="51">
        <v>18</v>
      </c>
    </row>
    <row r="5" spans="1:64" ht="30">
      <c r="A5" s="84" t="s">
        <v>214</v>
      </c>
      <c r="B5" s="84" t="s">
        <v>218</v>
      </c>
      <c r="C5" s="53" t="s">
        <v>810</v>
      </c>
      <c r="D5" s="54">
        <v>10</v>
      </c>
      <c r="E5" s="65" t="s">
        <v>136</v>
      </c>
      <c r="F5" s="55">
        <v>12</v>
      </c>
      <c r="G5" s="53"/>
      <c r="H5" s="57"/>
      <c r="I5" s="56"/>
      <c r="J5" s="56"/>
      <c r="K5" s="36" t="s">
        <v>65</v>
      </c>
      <c r="L5" s="83">
        <v>5</v>
      </c>
      <c r="M5" s="83"/>
      <c r="N5" s="63"/>
      <c r="O5" s="86" t="s">
        <v>226</v>
      </c>
      <c r="P5" s="88">
        <v>43577.652395833335</v>
      </c>
      <c r="Q5" s="86" t="s">
        <v>229</v>
      </c>
      <c r="R5" s="86"/>
      <c r="S5" s="86"/>
      <c r="T5" s="86"/>
      <c r="U5" s="86"/>
      <c r="V5" s="89" t="s">
        <v>264</v>
      </c>
      <c r="W5" s="88">
        <v>43577.652395833335</v>
      </c>
      <c r="X5" s="89" t="s">
        <v>275</v>
      </c>
      <c r="Y5" s="86"/>
      <c r="Z5" s="86"/>
      <c r="AA5" s="92" t="s">
        <v>292</v>
      </c>
      <c r="AB5" s="86"/>
      <c r="AC5" s="86" t="b">
        <v>0</v>
      </c>
      <c r="AD5" s="86">
        <v>0</v>
      </c>
      <c r="AE5" s="92" t="s">
        <v>307</v>
      </c>
      <c r="AF5" s="86" t="b">
        <v>0</v>
      </c>
      <c r="AG5" s="86" t="s">
        <v>308</v>
      </c>
      <c r="AH5" s="86"/>
      <c r="AI5" s="92" t="s">
        <v>307</v>
      </c>
      <c r="AJ5" s="86" t="b">
        <v>0</v>
      </c>
      <c r="AK5" s="86">
        <v>8</v>
      </c>
      <c r="AL5" s="92" t="s">
        <v>298</v>
      </c>
      <c r="AM5" s="86" t="s">
        <v>315</v>
      </c>
      <c r="AN5" s="86" t="b">
        <v>0</v>
      </c>
      <c r="AO5" s="92" t="s">
        <v>298</v>
      </c>
      <c r="AP5" s="86" t="s">
        <v>176</v>
      </c>
      <c r="AQ5" s="86">
        <v>0</v>
      </c>
      <c r="AR5" s="86">
        <v>0</v>
      </c>
      <c r="AS5" s="86"/>
      <c r="AT5" s="86"/>
      <c r="AU5" s="86"/>
      <c r="AV5" s="86"/>
      <c r="AW5" s="86"/>
      <c r="AX5" s="86"/>
      <c r="AY5" s="86"/>
      <c r="AZ5" s="86"/>
      <c r="BA5">
        <v>2</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18</v>
      </c>
      <c r="BK5" s="52">
        <v>100</v>
      </c>
      <c r="BL5" s="51">
        <v>18</v>
      </c>
    </row>
    <row r="6" spans="1:64" ht="30">
      <c r="A6" s="84" t="s">
        <v>214</v>
      </c>
      <c r="B6" s="84" t="s">
        <v>218</v>
      </c>
      <c r="C6" s="53" t="s">
        <v>810</v>
      </c>
      <c r="D6" s="54">
        <v>10</v>
      </c>
      <c r="E6" s="65" t="s">
        <v>136</v>
      </c>
      <c r="F6" s="55">
        <v>12</v>
      </c>
      <c r="G6" s="53"/>
      <c r="H6" s="57"/>
      <c r="I6" s="56"/>
      <c r="J6" s="56"/>
      <c r="K6" s="36" t="s">
        <v>65</v>
      </c>
      <c r="L6" s="83">
        <v>6</v>
      </c>
      <c r="M6" s="83"/>
      <c r="N6" s="63"/>
      <c r="O6" s="86" t="s">
        <v>226</v>
      </c>
      <c r="P6" s="88">
        <v>43577.655486111114</v>
      </c>
      <c r="Q6" s="86" t="s">
        <v>227</v>
      </c>
      <c r="R6" s="86"/>
      <c r="S6" s="86"/>
      <c r="T6" s="86" t="s">
        <v>249</v>
      </c>
      <c r="U6" s="86"/>
      <c r="V6" s="89" t="s">
        <v>264</v>
      </c>
      <c r="W6" s="88">
        <v>43577.655486111114</v>
      </c>
      <c r="X6" s="89" t="s">
        <v>276</v>
      </c>
      <c r="Y6" s="86"/>
      <c r="Z6" s="86"/>
      <c r="AA6" s="92" t="s">
        <v>293</v>
      </c>
      <c r="AB6" s="86"/>
      <c r="AC6" s="86" t="b">
        <v>0</v>
      </c>
      <c r="AD6" s="86">
        <v>0</v>
      </c>
      <c r="AE6" s="92" t="s">
        <v>307</v>
      </c>
      <c r="AF6" s="86" t="b">
        <v>0</v>
      </c>
      <c r="AG6" s="86" t="s">
        <v>308</v>
      </c>
      <c r="AH6" s="86"/>
      <c r="AI6" s="92" t="s">
        <v>307</v>
      </c>
      <c r="AJ6" s="86" t="b">
        <v>0</v>
      </c>
      <c r="AK6" s="86">
        <v>30</v>
      </c>
      <c r="AL6" s="92" t="s">
        <v>299</v>
      </c>
      <c r="AM6" s="86" t="s">
        <v>315</v>
      </c>
      <c r="AN6" s="86" t="b">
        <v>0</v>
      </c>
      <c r="AO6" s="92" t="s">
        <v>299</v>
      </c>
      <c r="AP6" s="86" t="s">
        <v>176</v>
      </c>
      <c r="AQ6" s="86">
        <v>0</v>
      </c>
      <c r="AR6" s="86">
        <v>0</v>
      </c>
      <c r="AS6" s="86"/>
      <c r="AT6" s="86"/>
      <c r="AU6" s="86"/>
      <c r="AV6" s="86"/>
      <c r="AW6" s="86"/>
      <c r="AX6" s="86"/>
      <c r="AY6" s="86"/>
      <c r="AZ6" s="86"/>
      <c r="BA6">
        <v>2</v>
      </c>
      <c r="BB6" s="85" t="str">
        <f>REPLACE(INDEX(GroupVertices[Group],MATCH(Edges[[#This Row],[Vertex 1]],GroupVertices[Vertex],0)),1,1,"")</f>
        <v>3</v>
      </c>
      <c r="BC6" s="85" t="str">
        <f>REPLACE(INDEX(GroupVertices[Group],MATCH(Edges[[#This Row],[Vertex 2]],GroupVertices[Vertex],0)),1,1,"")</f>
        <v>3</v>
      </c>
      <c r="BD6" s="51">
        <v>0</v>
      </c>
      <c r="BE6" s="52">
        <v>0</v>
      </c>
      <c r="BF6" s="51">
        <v>0</v>
      </c>
      <c r="BG6" s="52">
        <v>0</v>
      </c>
      <c r="BH6" s="51">
        <v>0</v>
      </c>
      <c r="BI6" s="52">
        <v>0</v>
      </c>
      <c r="BJ6" s="51">
        <v>17</v>
      </c>
      <c r="BK6" s="52">
        <v>100</v>
      </c>
      <c r="BL6" s="51">
        <v>17</v>
      </c>
    </row>
    <row r="7" spans="1:64" ht="30">
      <c r="A7" s="84" t="s">
        <v>215</v>
      </c>
      <c r="B7" s="84" t="s">
        <v>215</v>
      </c>
      <c r="C7" s="53" t="s">
        <v>810</v>
      </c>
      <c r="D7" s="54">
        <v>10</v>
      </c>
      <c r="E7" s="65" t="s">
        <v>136</v>
      </c>
      <c r="F7" s="55">
        <v>12</v>
      </c>
      <c r="G7" s="53"/>
      <c r="H7" s="57"/>
      <c r="I7" s="56"/>
      <c r="J7" s="56"/>
      <c r="K7" s="36" t="s">
        <v>65</v>
      </c>
      <c r="L7" s="83">
        <v>7</v>
      </c>
      <c r="M7" s="83"/>
      <c r="N7" s="63"/>
      <c r="O7" s="86" t="s">
        <v>176</v>
      </c>
      <c r="P7" s="88">
        <v>43577.87716435185</v>
      </c>
      <c r="Q7" s="86" t="s">
        <v>230</v>
      </c>
      <c r="R7" s="89" t="s">
        <v>243</v>
      </c>
      <c r="S7" s="86" t="s">
        <v>247</v>
      </c>
      <c r="T7" s="86" t="s">
        <v>250</v>
      </c>
      <c r="U7" s="86"/>
      <c r="V7" s="89" t="s">
        <v>265</v>
      </c>
      <c r="W7" s="88">
        <v>43577.87716435185</v>
      </c>
      <c r="X7" s="89" t="s">
        <v>277</v>
      </c>
      <c r="Y7" s="86"/>
      <c r="Z7" s="86"/>
      <c r="AA7" s="92" t="s">
        <v>294</v>
      </c>
      <c r="AB7" s="86"/>
      <c r="AC7" s="86" t="b">
        <v>0</v>
      </c>
      <c r="AD7" s="86">
        <v>0</v>
      </c>
      <c r="AE7" s="92" t="s">
        <v>307</v>
      </c>
      <c r="AF7" s="86" t="b">
        <v>0</v>
      </c>
      <c r="AG7" s="86" t="s">
        <v>309</v>
      </c>
      <c r="AH7" s="86"/>
      <c r="AI7" s="92" t="s">
        <v>307</v>
      </c>
      <c r="AJ7" s="86" t="b">
        <v>0</v>
      </c>
      <c r="AK7" s="86">
        <v>0</v>
      </c>
      <c r="AL7" s="92" t="s">
        <v>307</v>
      </c>
      <c r="AM7" s="86" t="s">
        <v>316</v>
      </c>
      <c r="AN7" s="86" t="b">
        <v>0</v>
      </c>
      <c r="AO7" s="92" t="s">
        <v>294</v>
      </c>
      <c r="AP7" s="86" t="s">
        <v>176</v>
      </c>
      <c r="AQ7" s="86">
        <v>0</v>
      </c>
      <c r="AR7" s="86">
        <v>0</v>
      </c>
      <c r="AS7" s="86"/>
      <c r="AT7" s="86"/>
      <c r="AU7" s="86"/>
      <c r="AV7" s="86"/>
      <c r="AW7" s="86"/>
      <c r="AX7" s="86"/>
      <c r="AY7" s="86"/>
      <c r="AZ7" s="86"/>
      <c r="BA7">
        <v>2</v>
      </c>
      <c r="BB7" s="85" t="str">
        <f>REPLACE(INDEX(GroupVertices[Group],MATCH(Edges[[#This Row],[Vertex 1]],GroupVertices[Vertex],0)),1,1,"")</f>
        <v>5</v>
      </c>
      <c r="BC7" s="85" t="str">
        <f>REPLACE(INDEX(GroupVertices[Group],MATCH(Edges[[#This Row],[Vertex 2]],GroupVertices[Vertex],0)),1,1,"")</f>
        <v>5</v>
      </c>
      <c r="BD7" s="51">
        <v>0</v>
      </c>
      <c r="BE7" s="52">
        <v>0</v>
      </c>
      <c r="BF7" s="51">
        <v>0</v>
      </c>
      <c r="BG7" s="52">
        <v>0</v>
      </c>
      <c r="BH7" s="51">
        <v>0</v>
      </c>
      <c r="BI7" s="52">
        <v>0</v>
      </c>
      <c r="BJ7" s="51">
        <v>2</v>
      </c>
      <c r="BK7" s="52">
        <v>100</v>
      </c>
      <c r="BL7" s="51">
        <v>2</v>
      </c>
    </row>
    <row r="8" spans="1:64" ht="30">
      <c r="A8" s="84" t="s">
        <v>215</v>
      </c>
      <c r="B8" s="84" t="s">
        <v>215</v>
      </c>
      <c r="C8" s="53" t="s">
        <v>810</v>
      </c>
      <c r="D8" s="54">
        <v>10</v>
      </c>
      <c r="E8" s="65" t="s">
        <v>136</v>
      </c>
      <c r="F8" s="55">
        <v>12</v>
      </c>
      <c r="G8" s="53"/>
      <c r="H8" s="57"/>
      <c r="I8" s="56"/>
      <c r="J8" s="56"/>
      <c r="K8" s="36" t="s">
        <v>65</v>
      </c>
      <c r="L8" s="83">
        <v>8</v>
      </c>
      <c r="M8" s="83"/>
      <c r="N8" s="63"/>
      <c r="O8" s="86" t="s">
        <v>176</v>
      </c>
      <c r="P8" s="88">
        <v>43577.878229166665</v>
      </c>
      <c r="Q8" s="86" t="s">
        <v>231</v>
      </c>
      <c r="R8" s="89" t="s">
        <v>244</v>
      </c>
      <c r="S8" s="86" t="s">
        <v>248</v>
      </c>
      <c r="T8" s="86" t="s">
        <v>250</v>
      </c>
      <c r="U8" s="86"/>
      <c r="V8" s="89" t="s">
        <v>265</v>
      </c>
      <c r="W8" s="88">
        <v>43577.878229166665</v>
      </c>
      <c r="X8" s="89" t="s">
        <v>278</v>
      </c>
      <c r="Y8" s="86"/>
      <c r="Z8" s="86"/>
      <c r="AA8" s="92" t="s">
        <v>295</v>
      </c>
      <c r="AB8" s="86"/>
      <c r="AC8" s="86" t="b">
        <v>0</v>
      </c>
      <c r="AD8" s="86">
        <v>4</v>
      </c>
      <c r="AE8" s="92" t="s">
        <v>307</v>
      </c>
      <c r="AF8" s="86" t="b">
        <v>0</v>
      </c>
      <c r="AG8" s="86" t="s">
        <v>310</v>
      </c>
      <c r="AH8" s="86"/>
      <c r="AI8" s="92" t="s">
        <v>307</v>
      </c>
      <c r="AJ8" s="86" t="b">
        <v>0</v>
      </c>
      <c r="AK8" s="86">
        <v>1</v>
      </c>
      <c r="AL8" s="92" t="s">
        <v>307</v>
      </c>
      <c r="AM8" s="86" t="s">
        <v>316</v>
      </c>
      <c r="AN8" s="86" t="b">
        <v>0</v>
      </c>
      <c r="AO8" s="92" t="s">
        <v>295</v>
      </c>
      <c r="AP8" s="86" t="s">
        <v>176</v>
      </c>
      <c r="AQ8" s="86">
        <v>0</v>
      </c>
      <c r="AR8" s="86">
        <v>0</v>
      </c>
      <c r="AS8" s="86"/>
      <c r="AT8" s="86"/>
      <c r="AU8" s="86"/>
      <c r="AV8" s="86"/>
      <c r="AW8" s="86"/>
      <c r="AX8" s="86"/>
      <c r="AY8" s="86"/>
      <c r="AZ8" s="86"/>
      <c r="BA8">
        <v>2</v>
      </c>
      <c r="BB8" s="85" t="str">
        <f>REPLACE(INDEX(GroupVertices[Group],MATCH(Edges[[#This Row],[Vertex 1]],GroupVertices[Vertex],0)),1,1,"")</f>
        <v>5</v>
      </c>
      <c r="BC8" s="85" t="str">
        <f>REPLACE(INDEX(GroupVertices[Group],MATCH(Edges[[#This Row],[Vertex 2]],GroupVertices[Vertex],0)),1,1,"")</f>
        <v>5</v>
      </c>
      <c r="BD8" s="51">
        <v>0</v>
      </c>
      <c r="BE8" s="52">
        <v>0</v>
      </c>
      <c r="BF8" s="51">
        <v>0</v>
      </c>
      <c r="BG8" s="52">
        <v>0</v>
      </c>
      <c r="BH8" s="51">
        <v>0</v>
      </c>
      <c r="BI8" s="52">
        <v>0</v>
      </c>
      <c r="BJ8" s="51">
        <v>25</v>
      </c>
      <c r="BK8" s="52">
        <v>100</v>
      </c>
      <c r="BL8" s="51">
        <v>25</v>
      </c>
    </row>
    <row r="9" spans="1:64" ht="45">
      <c r="A9" s="84" t="s">
        <v>216</v>
      </c>
      <c r="B9" s="84" t="s">
        <v>215</v>
      </c>
      <c r="C9" s="53" t="s">
        <v>809</v>
      </c>
      <c r="D9" s="54">
        <v>3</v>
      </c>
      <c r="E9" s="65" t="s">
        <v>132</v>
      </c>
      <c r="F9" s="55">
        <v>35</v>
      </c>
      <c r="G9" s="53"/>
      <c r="H9" s="57"/>
      <c r="I9" s="56"/>
      <c r="J9" s="56"/>
      <c r="K9" s="36" t="s">
        <v>65</v>
      </c>
      <c r="L9" s="83">
        <v>9</v>
      </c>
      <c r="M9" s="83"/>
      <c r="N9" s="63"/>
      <c r="O9" s="86" t="s">
        <v>226</v>
      </c>
      <c r="P9" s="88">
        <v>43577.88322916667</v>
      </c>
      <c r="Q9" s="86" t="s">
        <v>232</v>
      </c>
      <c r="R9" s="86"/>
      <c r="S9" s="86"/>
      <c r="T9" s="86"/>
      <c r="U9" s="86"/>
      <c r="V9" s="89" t="s">
        <v>266</v>
      </c>
      <c r="W9" s="88">
        <v>43577.88322916667</v>
      </c>
      <c r="X9" s="89" t="s">
        <v>279</v>
      </c>
      <c r="Y9" s="86"/>
      <c r="Z9" s="86"/>
      <c r="AA9" s="92" t="s">
        <v>296</v>
      </c>
      <c r="AB9" s="86"/>
      <c r="AC9" s="86" t="b">
        <v>0</v>
      </c>
      <c r="AD9" s="86">
        <v>0</v>
      </c>
      <c r="AE9" s="92" t="s">
        <v>307</v>
      </c>
      <c r="AF9" s="86" t="b">
        <v>0</v>
      </c>
      <c r="AG9" s="86" t="s">
        <v>310</v>
      </c>
      <c r="AH9" s="86"/>
      <c r="AI9" s="92" t="s">
        <v>307</v>
      </c>
      <c r="AJ9" s="86" t="b">
        <v>0</v>
      </c>
      <c r="AK9" s="86">
        <v>1</v>
      </c>
      <c r="AL9" s="92" t="s">
        <v>295</v>
      </c>
      <c r="AM9" s="86" t="s">
        <v>313</v>
      </c>
      <c r="AN9" s="86" t="b">
        <v>0</v>
      </c>
      <c r="AO9" s="92" t="s">
        <v>295</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21</v>
      </c>
      <c r="BK9" s="52">
        <v>100</v>
      </c>
      <c r="BL9" s="51">
        <v>21</v>
      </c>
    </row>
    <row r="10" spans="1:64" ht="45">
      <c r="A10" s="84" t="s">
        <v>217</v>
      </c>
      <c r="B10" s="84" t="s">
        <v>225</v>
      </c>
      <c r="C10" s="53" t="s">
        <v>809</v>
      </c>
      <c r="D10" s="54">
        <v>3</v>
      </c>
      <c r="E10" s="65" t="s">
        <v>132</v>
      </c>
      <c r="F10" s="55">
        <v>35</v>
      </c>
      <c r="G10" s="53"/>
      <c r="H10" s="57"/>
      <c r="I10" s="56"/>
      <c r="J10" s="56"/>
      <c r="K10" s="36" t="s">
        <v>65</v>
      </c>
      <c r="L10" s="83">
        <v>10</v>
      </c>
      <c r="M10" s="83"/>
      <c r="N10" s="63"/>
      <c r="O10" s="86" t="s">
        <v>226</v>
      </c>
      <c r="P10" s="88">
        <v>43578.515497685185</v>
      </c>
      <c r="Q10" s="86" t="s">
        <v>233</v>
      </c>
      <c r="R10" s="86"/>
      <c r="S10" s="86"/>
      <c r="T10" s="86" t="s">
        <v>251</v>
      </c>
      <c r="U10" s="86"/>
      <c r="V10" s="89" t="s">
        <v>267</v>
      </c>
      <c r="W10" s="88">
        <v>43578.515497685185</v>
      </c>
      <c r="X10" s="89" t="s">
        <v>280</v>
      </c>
      <c r="Y10" s="86"/>
      <c r="Z10" s="86"/>
      <c r="AA10" s="92" t="s">
        <v>297</v>
      </c>
      <c r="AB10" s="86"/>
      <c r="AC10" s="86" t="b">
        <v>0</v>
      </c>
      <c r="AD10" s="86">
        <v>0</v>
      </c>
      <c r="AE10" s="92" t="s">
        <v>307</v>
      </c>
      <c r="AF10" s="86" t="b">
        <v>0</v>
      </c>
      <c r="AG10" s="86" t="s">
        <v>311</v>
      </c>
      <c r="AH10" s="86"/>
      <c r="AI10" s="92" t="s">
        <v>307</v>
      </c>
      <c r="AJ10" s="86" t="b">
        <v>0</v>
      </c>
      <c r="AK10" s="86">
        <v>22</v>
      </c>
      <c r="AL10" s="92" t="s">
        <v>301</v>
      </c>
      <c r="AM10" s="86" t="s">
        <v>317</v>
      </c>
      <c r="AN10" s="86" t="b">
        <v>0</v>
      </c>
      <c r="AO10" s="92" t="s">
        <v>301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217</v>
      </c>
      <c r="B11" s="84" t="s">
        <v>219</v>
      </c>
      <c r="C11" s="53" t="s">
        <v>809</v>
      </c>
      <c r="D11" s="54">
        <v>3</v>
      </c>
      <c r="E11" s="65" t="s">
        <v>132</v>
      </c>
      <c r="F11" s="55">
        <v>35</v>
      </c>
      <c r="G11" s="53"/>
      <c r="H11" s="57"/>
      <c r="I11" s="56"/>
      <c r="J11" s="56"/>
      <c r="K11" s="36" t="s">
        <v>65</v>
      </c>
      <c r="L11" s="83">
        <v>11</v>
      </c>
      <c r="M11" s="83"/>
      <c r="N11" s="63"/>
      <c r="O11" s="86" t="s">
        <v>226</v>
      </c>
      <c r="P11" s="88">
        <v>43578.515497685185</v>
      </c>
      <c r="Q11" s="86" t="s">
        <v>233</v>
      </c>
      <c r="R11" s="86"/>
      <c r="S11" s="86"/>
      <c r="T11" s="86" t="s">
        <v>251</v>
      </c>
      <c r="U11" s="86"/>
      <c r="V11" s="89" t="s">
        <v>267</v>
      </c>
      <c r="W11" s="88">
        <v>43578.515497685185</v>
      </c>
      <c r="X11" s="89" t="s">
        <v>280</v>
      </c>
      <c r="Y11" s="86"/>
      <c r="Z11" s="86"/>
      <c r="AA11" s="92" t="s">
        <v>297</v>
      </c>
      <c r="AB11" s="86"/>
      <c r="AC11" s="86" t="b">
        <v>0</v>
      </c>
      <c r="AD11" s="86">
        <v>0</v>
      </c>
      <c r="AE11" s="92" t="s">
        <v>307</v>
      </c>
      <c r="AF11" s="86" t="b">
        <v>0</v>
      </c>
      <c r="AG11" s="86" t="s">
        <v>311</v>
      </c>
      <c r="AH11" s="86"/>
      <c r="AI11" s="92" t="s">
        <v>307</v>
      </c>
      <c r="AJ11" s="86" t="b">
        <v>0</v>
      </c>
      <c r="AK11" s="86">
        <v>22</v>
      </c>
      <c r="AL11" s="92" t="s">
        <v>301</v>
      </c>
      <c r="AM11" s="86" t="s">
        <v>317</v>
      </c>
      <c r="AN11" s="86" t="b">
        <v>0</v>
      </c>
      <c r="AO11" s="92" t="s">
        <v>301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17</v>
      </c>
      <c r="BK11" s="52">
        <v>100</v>
      </c>
      <c r="BL11" s="51">
        <v>17</v>
      </c>
    </row>
    <row r="12" spans="1:64" ht="30">
      <c r="A12" s="84" t="s">
        <v>218</v>
      </c>
      <c r="B12" s="84" t="s">
        <v>218</v>
      </c>
      <c r="C12" s="53" t="s">
        <v>810</v>
      </c>
      <c r="D12" s="54">
        <v>10</v>
      </c>
      <c r="E12" s="65" t="s">
        <v>136</v>
      </c>
      <c r="F12" s="55">
        <v>12</v>
      </c>
      <c r="G12" s="53"/>
      <c r="H12" s="57"/>
      <c r="I12" s="56"/>
      <c r="J12" s="56"/>
      <c r="K12" s="36" t="s">
        <v>65</v>
      </c>
      <c r="L12" s="83">
        <v>12</v>
      </c>
      <c r="M12" s="83"/>
      <c r="N12" s="63"/>
      <c r="O12" s="86" t="s">
        <v>176</v>
      </c>
      <c r="P12" s="88">
        <v>43566.54958333333</v>
      </c>
      <c r="Q12" s="86" t="s">
        <v>234</v>
      </c>
      <c r="R12" s="86"/>
      <c r="S12" s="86"/>
      <c r="T12" s="86" t="s">
        <v>252</v>
      </c>
      <c r="U12" s="89" t="s">
        <v>258</v>
      </c>
      <c r="V12" s="89" t="s">
        <v>258</v>
      </c>
      <c r="W12" s="88">
        <v>43566.54958333333</v>
      </c>
      <c r="X12" s="89" t="s">
        <v>281</v>
      </c>
      <c r="Y12" s="86"/>
      <c r="Z12" s="86"/>
      <c r="AA12" s="92" t="s">
        <v>298</v>
      </c>
      <c r="AB12" s="86"/>
      <c r="AC12" s="86" t="b">
        <v>0</v>
      </c>
      <c r="AD12" s="86">
        <v>21</v>
      </c>
      <c r="AE12" s="92" t="s">
        <v>307</v>
      </c>
      <c r="AF12" s="86" t="b">
        <v>0</v>
      </c>
      <c r="AG12" s="86" t="s">
        <v>308</v>
      </c>
      <c r="AH12" s="86"/>
      <c r="AI12" s="92" t="s">
        <v>307</v>
      </c>
      <c r="AJ12" s="86" t="b">
        <v>0</v>
      </c>
      <c r="AK12" s="86">
        <v>8</v>
      </c>
      <c r="AL12" s="92" t="s">
        <v>307</v>
      </c>
      <c r="AM12" s="86" t="s">
        <v>315</v>
      </c>
      <c r="AN12" s="86" t="b">
        <v>0</v>
      </c>
      <c r="AO12" s="92" t="s">
        <v>298</v>
      </c>
      <c r="AP12" s="86" t="s">
        <v>318</v>
      </c>
      <c r="AQ12" s="86">
        <v>0</v>
      </c>
      <c r="AR12" s="86">
        <v>0</v>
      </c>
      <c r="AS12" s="86"/>
      <c r="AT12" s="86"/>
      <c r="AU12" s="86"/>
      <c r="AV12" s="86"/>
      <c r="AW12" s="86"/>
      <c r="AX12" s="86"/>
      <c r="AY12" s="86"/>
      <c r="AZ12" s="86"/>
      <c r="BA12">
        <v>3</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21</v>
      </c>
      <c r="BK12" s="52">
        <v>100</v>
      </c>
      <c r="BL12" s="51">
        <v>21</v>
      </c>
    </row>
    <row r="13" spans="1:64" ht="30">
      <c r="A13" s="84" t="s">
        <v>218</v>
      </c>
      <c r="B13" s="84" t="s">
        <v>218</v>
      </c>
      <c r="C13" s="53" t="s">
        <v>810</v>
      </c>
      <c r="D13" s="54">
        <v>10</v>
      </c>
      <c r="E13" s="65" t="s">
        <v>136</v>
      </c>
      <c r="F13" s="55">
        <v>12</v>
      </c>
      <c r="G13" s="53"/>
      <c r="H13" s="57"/>
      <c r="I13" s="56"/>
      <c r="J13" s="56"/>
      <c r="K13" s="36" t="s">
        <v>65</v>
      </c>
      <c r="L13" s="83">
        <v>13</v>
      </c>
      <c r="M13" s="83"/>
      <c r="N13" s="63"/>
      <c r="O13" s="86" t="s">
        <v>176</v>
      </c>
      <c r="P13" s="88">
        <v>43567.47871527778</v>
      </c>
      <c r="Q13" s="86" t="s">
        <v>235</v>
      </c>
      <c r="R13" s="86"/>
      <c r="S13" s="86"/>
      <c r="T13" s="86" t="s">
        <v>250</v>
      </c>
      <c r="U13" s="89" t="s">
        <v>259</v>
      </c>
      <c r="V13" s="89" t="s">
        <v>259</v>
      </c>
      <c r="W13" s="88">
        <v>43567.47871527778</v>
      </c>
      <c r="X13" s="89" t="s">
        <v>282</v>
      </c>
      <c r="Y13" s="86"/>
      <c r="Z13" s="86"/>
      <c r="AA13" s="92" t="s">
        <v>299</v>
      </c>
      <c r="AB13" s="86"/>
      <c r="AC13" s="86" t="b">
        <v>0</v>
      </c>
      <c r="AD13" s="86">
        <v>113</v>
      </c>
      <c r="AE13" s="92" t="s">
        <v>307</v>
      </c>
      <c r="AF13" s="86" t="b">
        <v>0</v>
      </c>
      <c r="AG13" s="86" t="s">
        <v>308</v>
      </c>
      <c r="AH13" s="86"/>
      <c r="AI13" s="92" t="s">
        <v>307</v>
      </c>
      <c r="AJ13" s="86" t="b">
        <v>0</v>
      </c>
      <c r="AK13" s="86">
        <v>30</v>
      </c>
      <c r="AL13" s="92" t="s">
        <v>307</v>
      </c>
      <c r="AM13" s="86" t="s">
        <v>313</v>
      </c>
      <c r="AN13" s="86" t="b">
        <v>0</v>
      </c>
      <c r="AO13" s="92" t="s">
        <v>299</v>
      </c>
      <c r="AP13" s="86" t="s">
        <v>318</v>
      </c>
      <c r="AQ13" s="86">
        <v>0</v>
      </c>
      <c r="AR13" s="86">
        <v>0</v>
      </c>
      <c r="AS13" s="86"/>
      <c r="AT13" s="86"/>
      <c r="AU13" s="86"/>
      <c r="AV13" s="86"/>
      <c r="AW13" s="86"/>
      <c r="AX13" s="86"/>
      <c r="AY13" s="86"/>
      <c r="AZ13" s="86"/>
      <c r="BA13">
        <v>3</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15</v>
      </c>
      <c r="BK13" s="52">
        <v>100</v>
      </c>
      <c r="BL13" s="51">
        <v>15</v>
      </c>
    </row>
    <row r="14" spans="1:64" ht="30">
      <c r="A14" s="84" t="s">
        <v>218</v>
      </c>
      <c r="B14" s="84" t="s">
        <v>218</v>
      </c>
      <c r="C14" s="53" t="s">
        <v>810</v>
      </c>
      <c r="D14" s="54">
        <v>10</v>
      </c>
      <c r="E14" s="65" t="s">
        <v>136</v>
      </c>
      <c r="F14" s="55">
        <v>12</v>
      </c>
      <c r="G14" s="53"/>
      <c r="H14" s="57"/>
      <c r="I14" s="56"/>
      <c r="J14" s="56"/>
      <c r="K14" s="36" t="s">
        <v>65</v>
      </c>
      <c r="L14" s="83">
        <v>14</v>
      </c>
      <c r="M14" s="83"/>
      <c r="N14" s="63"/>
      <c r="O14" s="86" t="s">
        <v>176</v>
      </c>
      <c r="P14" s="88">
        <v>43582.49046296296</v>
      </c>
      <c r="Q14" s="86" t="s">
        <v>236</v>
      </c>
      <c r="R14" s="89" t="s">
        <v>245</v>
      </c>
      <c r="S14" s="86" t="s">
        <v>247</v>
      </c>
      <c r="T14" s="86" t="s">
        <v>253</v>
      </c>
      <c r="U14" s="89" t="s">
        <v>260</v>
      </c>
      <c r="V14" s="89" t="s">
        <v>260</v>
      </c>
      <c r="W14" s="88">
        <v>43582.49046296296</v>
      </c>
      <c r="X14" s="89" t="s">
        <v>283</v>
      </c>
      <c r="Y14" s="86"/>
      <c r="Z14" s="86"/>
      <c r="AA14" s="92" t="s">
        <v>300</v>
      </c>
      <c r="AB14" s="86"/>
      <c r="AC14" s="86" t="b">
        <v>0</v>
      </c>
      <c r="AD14" s="86">
        <v>16</v>
      </c>
      <c r="AE14" s="92" t="s">
        <v>307</v>
      </c>
      <c r="AF14" s="86" t="b">
        <v>0</v>
      </c>
      <c r="AG14" s="86" t="s">
        <v>308</v>
      </c>
      <c r="AH14" s="86"/>
      <c r="AI14" s="92" t="s">
        <v>307</v>
      </c>
      <c r="AJ14" s="86" t="b">
        <v>0</v>
      </c>
      <c r="AK14" s="86">
        <v>1</v>
      </c>
      <c r="AL14" s="92" t="s">
        <v>307</v>
      </c>
      <c r="AM14" s="86" t="s">
        <v>313</v>
      </c>
      <c r="AN14" s="86" t="b">
        <v>0</v>
      </c>
      <c r="AO14" s="92" t="s">
        <v>300</v>
      </c>
      <c r="AP14" s="86" t="s">
        <v>176</v>
      </c>
      <c r="AQ14" s="86">
        <v>0</v>
      </c>
      <c r="AR14" s="86">
        <v>0</v>
      </c>
      <c r="AS14" s="86"/>
      <c r="AT14" s="86"/>
      <c r="AU14" s="86"/>
      <c r="AV14" s="86"/>
      <c r="AW14" s="86"/>
      <c r="AX14" s="86"/>
      <c r="AY14" s="86"/>
      <c r="AZ14" s="86"/>
      <c r="BA14">
        <v>3</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53</v>
      </c>
      <c r="BK14" s="52">
        <v>100</v>
      </c>
      <c r="BL14" s="51">
        <v>53</v>
      </c>
    </row>
    <row r="15" spans="1:64" ht="45">
      <c r="A15" s="84" t="s">
        <v>219</v>
      </c>
      <c r="B15" s="84" t="s">
        <v>225</v>
      </c>
      <c r="C15" s="53" t="s">
        <v>809</v>
      </c>
      <c r="D15" s="54">
        <v>3</v>
      </c>
      <c r="E15" s="65" t="s">
        <v>132</v>
      </c>
      <c r="F15" s="55">
        <v>35</v>
      </c>
      <c r="G15" s="53"/>
      <c r="H15" s="57"/>
      <c r="I15" s="56"/>
      <c r="J15" s="56"/>
      <c r="K15" s="36" t="s">
        <v>65</v>
      </c>
      <c r="L15" s="83">
        <v>15</v>
      </c>
      <c r="M15" s="83"/>
      <c r="N15" s="63"/>
      <c r="O15" s="86" t="s">
        <v>226</v>
      </c>
      <c r="P15" s="88">
        <v>43571.36510416667</v>
      </c>
      <c r="Q15" s="86" t="s">
        <v>237</v>
      </c>
      <c r="R15" s="86"/>
      <c r="S15" s="86"/>
      <c r="T15" s="86" t="s">
        <v>254</v>
      </c>
      <c r="U15" s="89" t="s">
        <v>261</v>
      </c>
      <c r="V15" s="89" t="s">
        <v>261</v>
      </c>
      <c r="W15" s="88">
        <v>43571.36510416667</v>
      </c>
      <c r="X15" s="89" t="s">
        <v>284</v>
      </c>
      <c r="Y15" s="86"/>
      <c r="Z15" s="86"/>
      <c r="AA15" s="92" t="s">
        <v>301</v>
      </c>
      <c r="AB15" s="86"/>
      <c r="AC15" s="86" t="b">
        <v>0</v>
      </c>
      <c r="AD15" s="86">
        <v>54</v>
      </c>
      <c r="AE15" s="92" t="s">
        <v>307</v>
      </c>
      <c r="AF15" s="86" t="b">
        <v>0</v>
      </c>
      <c r="AG15" s="86" t="s">
        <v>311</v>
      </c>
      <c r="AH15" s="86"/>
      <c r="AI15" s="92" t="s">
        <v>307</v>
      </c>
      <c r="AJ15" s="86" t="b">
        <v>0</v>
      </c>
      <c r="AK15" s="86">
        <v>23</v>
      </c>
      <c r="AL15" s="92" t="s">
        <v>307</v>
      </c>
      <c r="AM15" s="86" t="s">
        <v>314</v>
      </c>
      <c r="AN15" s="86" t="b">
        <v>0</v>
      </c>
      <c r="AO15" s="92" t="s">
        <v>301</v>
      </c>
      <c r="AP15" s="86" t="s">
        <v>318</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5</v>
      </c>
      <c r="BG15" s="52">
        <v>11.363636363636363</v>
      </c>
      <c r="BH15" s="51">
        <v>0</v>
      </c>
      <c r="BI15" s="52">
        <v>0</v>
      </c>
      <c r="BJ15" s="51">
        <v>39</v>
      </c>
      <c r="BK15" s="52">
        <v>88.63636363636364</v>
      </c>
      <c r="BL15" s="51">
        <v>44</v>
      </c>
    </row>
    <row r="16" spans="1:64" ht="45">
      <c r="A16" s="84" t="s">
        <v>220</v>
      </c>
      <c r="B16" s="84" t="s">
        <v>225</v>
      </c>
      <c r="C16" s="53" t="s">
        <v>809</v>
      </c>
      <c r="D16" s="54">
        <v>3</v>
      </c>
      <c r="E16" s="65" t="s">
        <v>132</v>
      </c>
      <c r="F16" s="55">
        <v>35</v>
      </c>
      <c r="G16" s="53"/>
      <c r="H16" s="57"/>
      <c r="I16" s="56"/>
      <c r="J16" s="56"/>
      <c r="K16" s="36" t="s">
        <v>65</v>
      </c>
      <c r="L16" s="83">
        <v>16</v>
      </c>
      <c r="M16" s="83"/>
      <c r="N16" s="63"/>
      <c r="O16" s="86" t="s">
        <v>226</v>
      </c>
      <c r="P16" s="88">
        <v>43583.56418981482</v>
      </c>
      <c r="Q16" s="86" t="s">
        <v>238</v>
      </c>
      <c r="R16" s="86"/>
      <c r="S16" s="86"/>
      <c r="T16" s="86" t="s">
        <v>254</v>
      </c>
      <c r="U16" s="86"/>
      <c r="V16" s="89" t="s">
        <v>268</v>
      </c>
      <c r="W16" s="88">
        <v>43583.56418981482</v>
      </c>
      <c r="X16" s="89" t="s">
        <v>285</v>
      </c>
      <c r="Y16" s="86"/>
      <c r="Z16" s="86"/>
      <c r="AA16" s="92" t="s">
        <v>302</v>
      </c>
      <c r="AB16" s="86"/>
      <c r="AC16" s="86" t="b">
        <v>0</v>
      </c>
      <c r="AD16" s="86">
        <v>0</v>
      </c>
      <c r="AE16" s="92" t="s">
        <v>307</v>
      </c>
      <c r="AF16" s="86" t="b">
        <v>0</v>
      </c>
      <c r="AG16" s="86" t="s">
        <v>311</v>
      </c>
      <c r="AH16" s="86"/>
      <c r="AI16" s="92" t="s">
        <v>307</v>
      </c>
      <c r="AJ16" s="86" t="b">
        <v>0</v>
      </c>
      <c r="AK16" s="86">
        <v>23</v>
      </c>
      <c r="AL16" s="92" t="s">
        <v>301</v>
      </c>
      <c r="AM16" s="86" t="s">
        <v>314</v>
      </c>
      <c r="AN16" s="86" t="b">
        <v>0</v>
      </c>
      <c r="AO16" s="92" t="s">
        <v>301</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220</v>
      </c>
      <c r="B17" s="84" t="s">
        <v>219</v>
      </c>
      <c r="C17" s="53" t="s">
        <v>809</v>
      </c>
      <c r="D17" s="54">
        <v>3</v>
      </c>
      <c r="E17" s="65" t="s">
        <v>132</v>
      </c>
      <c r="F17" s="55">
        <v>35</v>
      </c>
      <c r="G17" s="53"/>
      <c r="H17" s="57"/>
      <c r="I17" s="56"/>
      <c r="J17" s="56"/>
      <c r="K17" s="36" t="s">
        <v>65</v>
      </c>
      <c r="L17" s="83">
        <v>17</v>
      </c>
      <c r="M17" s="83"/>
      <c r="N17" s="63"/>
      <c r="O17" s="86" t="s">
        <v>226</v>
      </c>
      <c r="P17" s="88">
        <v>43583.56418981482</v>
      </c>
      <c r="Q17" s="86" t="s">
        <v>238</v>
      </c>
      <c r="R17" s="86"/>
      <c r="S17" s="86"/>
      <c r="T17" s="86" t="s">
        <v>254</v>
      </c>
      <c r="U17" s="86"/>
      <c r="V17" s="89" t="s">
        <v>268</v>
      </c>
      <c r="W17" s="88">
        <v>43583.56418981482</v>
      </c>
      <c r="X17" s="89" t="s">
        <v>285</v>
      </c>
      <c r="Y17" s="86"/>
      <c r="Z17" s="86"/>
      <c r="AA17" s="92" t="s">
        <v>302</v>
      </c>
      <c r="AB17" s="86"/>
      <c r="AC17" s="86" t="b">
        <v>0</v>
      </c>
      <c r="AD17" s="86">
        <v>0</v>
      </c>
      <c r="AE17" s="92" t="s">
        <v>307</v>
      </c>
      <c r="AF17" s="86" t="b">
        <v>0</v>
      </c>
      <c r="AG17" s="86" t="s">
        <v>311</v>
      </c>
      <c r="AH17" s="86"/>
      <c r="AI17" s="92" t="s">
        <v>307</v>
      </c>
      <c r="AJ17" s="86" t="b">
        <v>0</v>
      </c>
      <c r="AK17" s="86">
        <v>23</v>
      </c>
      <c r="AL17" s="92" t="s">
        <v>301</v>
      </c>
      <c r="AM17" s="86" t="s">
        <v>314</v>
      </c>
      <c r="AN17" s="86" t="b">
        <v>0</v>
      </c>
      <c r="AO17" s="92" t="s">
        <v>301</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21</v>
      </c>
      <c r="BK17" s="52">
        <v>100</v>
      </c>
      <c r="BL17" s="51">
        <v>21</v>
      </c>
    </row>
    <row r="18" spans="1:64" ht="45">
      <c r="A18" s="84" t="s">
        <v>221</v>
      </c>
      <c r="B18" s="84" t="s">
        <v>221</v>
      </c>
      <c r="C18" s="53" t="s">
        <v>809</v>
      </c>
      <c r="D18" s="54">
        <v>3</v>
      </c>
      <c r="E18" s="65" t="s">
        <v>132</v>
      </c>
      <c r="F18" s="55">
        <v>35</v>
      </c>
      <c r="G18" s="53"/>
      <c r="H18" s="57"/>
      <c r="I18" s="56"/>
      <c r="J18" s="56"/>
      <c r="K18" s="36" t="s">
        <v>65</v>
      </c>
      <c r="L18" s="83">
        <v>18</v>
      </c>
      <c r="M18" s="83"/>
      <c r="N18" s="63"/>
      <c r="O18" s="86" t="s">
        <v>176</v>
      </c>
      <c r="P18" s="88">
        <v>43568.77425925926</v>
      </c>
      <c r="Q18" s="86" t="s">
        <v>239</v>
      </c>
      <c r="R18" s="86"/>
      <c r="S18" s="86"/>
      <c r="T18" s="86" t="s">
        <v>255</v>
      </c>
      <c r="U18" s="86"/>
      <c r="V18" s="89" t="s">
        <v>269</v>
      </c>
      <c r="W18" s="88">
        <v>43568.77425925926</v>
      </c>
      <c r="X18" s="89" t="s">
        <v>286</v>
      </c>
      <c r="Y18" s="86"/>
      <c r="Z18" s="86"/>
      <c r="AA18" s="92" t="s">
        <v>303</v>
      </c>
      <c r="AB18" s="86"/>
      <c r="AC18" s="86" t="b">
        <v>0</v>
      </c>
      <c r="AD18" s="86">
        <v>32</v>
      </c>
      <c r="AE18" s="92" t="s">
        <v>307</v>
      </c>
      <c r="AF18" s="86" t="b">
        <v>0</v>
      </c>
      <c r="AG18" s="86" t="s">
        <v>308</v>
      </c>
      <c r="AH18" s="86"/>
      <c r="AI18" s="92" t="s">
        <v>307</v>
      </c>
      <c r="AJ18" s="86" t="b">
        <v>0</v>
      </c>
      <c r="AK18" s="86">
        <v>1</v>
      </c>
      <c r="AL18" s="92" t="s">
        <v>307</v>
      </c>
      <c r="AM18" s="86" t="s">
        <v>314</v>
      </c>
      <c r="AN18" s="86" t="b">
        <v>0</v>
      </c>
      <c r="AO18" s="92" t="s">
        <v>303</v>
      </c>
      <c r="AP18" s="86" t="s">
        <v>318</v>
      </c>
      <c r="AQ18" s="86">
        <v>0</v>
      </c>
      <c r="AR18" s="86">
        <v>0</v>
      </c>
      <c r="AS18" s="86" t="s">
        <v>319</v>
      </c>
      <c r="AT18" s="86" t="s">
        <v>320</v>
      </c>
      <c r="AU18" s="86" t="s">
        <v>321</v>
      </c>
      <c r="AV18" s="86" t="s">
        <v>320</v>
      </c>
      <c r="AW18" s="86" t="s">
        <v>322</v>
      </c>
      <c r="AX18" s="86" t="s">
        <v>320</v>
      </c>
      <c r="AY18" s="86" t="s">
        <v>323</v>
      </c>
      <c r="AZ18" s="89" t="s">
        <v>324</v>
      </c>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37</v>
      </c>
      <c r="BK18" s="52">
        <v>100</v>
      </c>
      <c r="BL18" s="51">
        <v>37</v>
      </c>
    </row>
    <row r="19" spans="1:64" ht="45">
      <c r="A19" s="84" t="s">
        <v>222</v>
      </c>
      <c r="B19" s="84" t="s">
        <v>221</v>
      </c>
      <c r="C19" s="53" t="s">
        <v>809</v>
      </c>
      <c r="D19" s="54">
        <v>3</v>
      </c>
      <c r="E19" s="65" t="s">
        <v>132</v>
      </c>
      <c r="F19" s="55">
        <v>35</v>
      </c>
      <c r="G19" s="53"/>
      <c r="H19" s="57"/>
      <c r="I19" s="56"/>
      <c r="J19" s="56"/>
      <c r="K19" s="36" t="s">
        <v>65</v>
      </c>
      <c r="L19" s="83">
        <v>19</v>
      </c>
      <c r="M19" s="83"/>
      <c r="N19" s="63"/>
      <c r="O19" s="86" t="s">
        <v>226</v>
      </c>
      <c r="P19" s="88">
        <v>43583.83495370371</v>
      </c>
      <c r="Q19" s="86" t="s">
        <v>240</v>
      </c>
      <c r="R19" s="86"/>
      <c r="S19" s="86"/>
      <c r="T19" s="86"/>
      <c r="U19" s="86"/>
      <c r="V19" s="89" t="s">
        <v>270</v>
      </c>
      <c r="W19" s="88">
        <v>43583.83495370371</v>
      </c>
      <c r="X19" s="89" t="s">
        <v>287</v>
      </c>
      <c r="Y19" s="86"/>
      <c r="Z19" s="86"/>
      <c r="AA19" s="92" t="s">
        <v>304</v>
      </c>
      <c r="AB19" s="86"/>
      <c r="AC19" s="86" t="b">
        <v>0</v>
      </c>
      <c r="AD19" s="86">
        <v>0</v>
      </c>
      <c r="AE19" s="92" t="s">
        <v>307</v>
      </c>
      <c r="AF19" s="86" t="b">
        <v>0</v>
      </c>
      <c r="AG19" s="86" t="s">
        <v>308</v>
      </c>
      <c r="AH19" s="86"/>
      <c r="AI19" s="92" t="s">
        <v>307</v>
      </c>
      <c r="AJ19" s="86" t="b">
        <v>0</v>
      </c>
      <c r="AK19" s="86">
        <v>1</v>
      </c>
      <c r="AL19" s="92" t="s">
        <v>303</v>
      </c>
      <c r="AM19" s="86" t="s">
        <v>314</v>
      </c>
      <c r="AN19" s="86" t="b">
        <v>0</v>
      </c>
      <c r="AO19" s="92" t="s">
        <v>303</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37</v>
      </c>
      <c r="BK19" s="52">
        <v>100</v>
      </c>
      <c r="BL19" s="51">
        <v>37</v>
      </c>
    </row>
    <row r="20" spans="1:64" ht="45">
      <c r="A20" s="84" t="s">
        <v>223</v>
      </c>
      <c r="B20" s="84" t="s">
        <v>223</v>
      </c>
      <c r="C20" s="53" t="s">
        <v>809</v>
      </c>
      <c r="D20" s="54">
        <v>3</v>
      </c>
      <c r="E20" s="65" t="s">
        <v>132</v>
      </c>
      <c r="F20" s="55">
        <v>35</v>
      </c>
      <c r="G20" s="53"/>
      <c r="H20" s="57"/>
      <c r="I20" s="56"/>
      <c r="J20" s="56"/>
      <c r="K20" s="36" t="s">
        <v>65</v>
      </c>
      <c r="L20" s="83">
        <v>20</v>
      </c>
      <c r="M20" s="83"/>
      <c r="N20" s="63"/>
      <c r="O20" s="86" t="s">
        <v>176</v>
      </c>
      <c r="P20" s="88">
        <v>43584.395833333336</v>
      </c>
      <c r="Q20" s="86" t="s">
        <v>241</v>
      </c>
      <c r="R20" s="89" t="s">
        <v>246</v>
      </c>
      <c r="S20" s="86" t="s">
        <v>248</v>
      </c>
      <c r="T20" s="86" t="s">
        <v>256</v>
      </c>
      <c r="U20" s="86"/>
      <c r="V20" s="89" t="s">
        <v>271</v>
      </c>
      <c r="W20" s="88">
        <v>43584.395833333336</v>
      </c>
      <c r="X20" s="89" t="s">
        <v>288</v>
      </c>
      <c r="Y20" s="86"/>
      <c r="Z20" s="86"/>
      <c r="AA20" s="92" t="s">
        <v>305</v>
      </c>
      <c r="AB20" s="86"/>
      <c r="AC20" s="86" t="b">
        <v>0</v>
      </c>
      <c r="AD20" s="86">
        <v>0</v>
      </c>
      <c r="AE20" s="92" t="s">
        <v>307</v>
      </c>
      <c r="AF20" s="86" t="b">
        <v>0</v>
      </c>
      <c r="AG20" s="86" t="s">
        <v>312</v>
      </c>
      <c r="AH20" s="86"/>
      <c r="AI20" s="92" t="s">
        <v>307</v>
      </c>
      <c r="AJ20" s="86" t="b">
        <v>0</v>
      </c>
      <c r="AK20" s="86">
        <v>1</v>
      </c>
      <c r="AL20" s="92" t="s">
        <v>307</v>
      </c>
      <c r="AM20" s="86" t="s">
        <v>315</v>
      </c>
      <c r="AN20" s="86" t="b">
        <v>0</v>
      </c>
      <c r="AO20" s="92" t="s">
        <v>305</v>
      </c>
      <c r="AP20" s="86" t="s">
        <v>176</v>
      </c>
      <c r="AQ20" s="86">
        <v>0</v>
      </c>
      <c r="AR20" s="86">
        <v>0</v>
      </c>
      <c r="AS20" s="86"/>
      <c r="AT20" s="86"/>
      <c r="AU20" s="86"/>
      <c r="AV20" s="86"/>
      <c r="AW20" s="86"/>
      <c r="AX20" s="86"/>
      <c r="AY20" s="86"/>
      <c r="AZ20" s="86"/>
      <c r="BA20">
        <v>1</v>
      </c>
      <c r="BB20" s="85" t="str">
        <f>REPLACE(INDEX(GroupVertices[Group],MATCH(Edges[[#This Row],[Vertex 1]],GroupVertices[Vertex],0)),1,1,"")</f>
        <v>4</v>
      </c>
      <c r="BC20" s="85" t="str">
        <f>REPLACE(INDEX(GroupVertices[Group],MATCH(Edges[[#This Row],[Vertex 2]],GroupVertices[Vertex],0)),1,1,"")</f>
        <v>4</v>
      </c>
      <c r="BD20" s="51">
        <v>0</v>
      </c>
      <c r="BE20" s="52">
        <v>0</v>
      </c>
      <c r="BF20" s="51">
        <v>0</v>
      </c>
      <c r="BG20" s="52">
        <v>0</v>
      </c>
      <c r="BH20" s="51">
        <v>0</v>
      </c>
      <c r="BI20" s="52">
        <v>0</v>
      </c>
      <c r="BJ20" s="51">
        <v>26</v>
      </c>
      <c r="BK20" s="52">
        <v>100</v>
      </c>
      <c r="BL20" s="51">
        <v>26</v>
      </c>
    </row>
    <row r="21" spans="1:64" ht="45">
      <c r="A21" s="84" t="s">
        <v>224</v>
      </c>
      <c r="B21" s="84" t="s">
        <v>223</v>
      </c>
      <c r="C21" s="53" t="s">
        <v>809</v>
      </c>
      <c r="D21" s="54">
        <v>3</v>
      </c>
      <c r="E21" s="65" t="s">
        <v>132</v>
      </c>
      <c r="F21" s="55">
        <v>35</v>
      </c>
      <c r="G21" s="53"/>
      <c r="H21" s="57"/>
      <c r="I21" s="56"/>
      <c r="J21" s="56"/>
      <c r="K21" s="36" t="s">
        <v>65</v>
      </c>
      <c r="L21" s="83">
        <v>21</v>
      </c>
      <c r="M21" s="83"/>
      <c r="N21" s="63"/>
      <c r="O21" s="86" t="s">
        <v>226</v>
      </c>
      <c r="P21" s="88">
        <v>43584.40253472222</v>
      </c>
      <c r="Q21" s="86" t="s">
        <v>242</v>
      </c>
      <c r="R21" s="86"/>
      <c r="S21" s="86"/>
      <c r="T21" s="86" t="s">
        <v>257</v>
      </c>
      <c r="U21" s="86"/>
      <c r="V21" s="89" t="s">
        <v>272</v>
      </c>
      <c r="W21" s="88">
        <v>43584.40253472222</v>
      </c>
      <c r="X21" s="89" t="s">
        <v>289</v>
      </c>
      <c r="Y21" s="86"/>
      <c r="Z21" s="86"/>
      <c r="AA21" s="92" t="s">
        <v>306</v>
      </c>
      <c r="AB21" s="86"/>
      <c r="AC21" s="86" t="b">
        <v>0</v>
      </c>
      <c r="AD21" s="86">
        <v>0</v>
      </c>
      <c r="AE21" s="92" t="s">
        <v>307</v>
      </c>
      <c r="AF21" s="86" t="b">
        <v>0</v>
      </c>
      <c r="AG21" s="86" t="s">
        <v>312</v>
      </c>
      <c r="AH21" s="86"/>
      <c r="AI21" s="92" t="s">
        <v>307</v>
      </c>
      <c r="AJ21" s="86" t="b">
        <v>0</v>
      </c>
      <c r="AK21" s="86">
        <v>1</v>
      </c>
      <c r="AL21" s="92" t="s">
        <v>305</v>
      </c>
      <c r="AM21" s="86" t="s">
        <v>315</v>
      </c>
      <c r="AN21" s="86" t="b">
        <v>0</v>
      </c>
      <c r="AO21" s="92" t="s">
        <v>305</v>
      </c>
      <c r="AP21" s="86" t="s">
        <v>176</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4</v>
      </c>
      <c r="BD21" s="51">
        <v>0</v>
      </c>
      <c r="BE21" s="52">
        <v>0</v>
      </c>
      <c r="BF21" s="51">
        <v>0</v>
      </c>
      <c r="BG21" s="52">
        <v>0</v>
      </c>
      <c r="BH21" s="51">
        <v>0</v>
      </c>
      <c r="BI21" s="52">
        <v>0</v>
      </c>
      <c r="BJ21" s="51">
        <v>22</v>
      </c>
      <c r="BK21" s="52">
        <v>100</v>
      </c>
      <c r="BL21"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hyperlinks>
    <hyperlink ref="R7" r:id="rId1" display="https://www.facebook.com/rahim.y.wali/posts/2020350061396634"/>
    <hyperlink ref="R8" r:id="rId2" display="https://ru.globalvoices.org/2019/04/22/82813/"/>
    <hyperlink ref="R14" r:id="rId3" display="https://www.facebook.com/events/607418313066451/"/>
    <hyperlink ref="R20" r:id="rId4" display="https://it.globalvoices.org/2019/04/la-tragica-morte-di-una-adolescente-alla-scuola-di-baku-dirige-la-rabbia-verso-il-sistema-scolastico-dellazerbaigian/"/>
    <hyperlink ref="U12" r:id="rId5" display="https://pbs.twimg.com/media/D33-SpwXkAEyF-d.jpg"/>
    <hyperlink ref="U13" r:id="rId6" display="https://pbs.twimg.com/media/D38wARJXsAArrs_.jpg"/>
    <hyperlink ref="U14" r:id="rId7" display="https://pbs.twimg.com/media/D5KDkhZWAAAu_Ek.jpg"/>
    <hyperlink ref="U15" r:id="rId8" display="https://pbs.twimg.com/ext_tw_video_thumb/1118072127683538946/pu/img/0aihytd3Rpvb9XnW.jpg"/>
    <hyperlink ref="V3" r:id="rId9" display="http://abs.twimg.com/sticky/default_profile_images/default_profile_normal.png"/>
    <hyperlink ref="V4" r:id="rId10" display="http://pbs.twimg.com/profile_images/1090752684892786691/_8IPlNbi_normal.jpg"/>
    <hyperlink ref="V5" r:id="rId11" display="http://pbs.twimg.com/profile_images/1120011399978053632/s7Why-ms_normal.jpg"/>
    <hyperlink ref="V6" r:id="rId12" display="http://pbs.twimg.com/profile_images/1120011399978053632/s7Why-ms_normal.jpg"/>
    <hyperlink ref="V7" r:id="rId13" display="http://pbs.twimg.com/profile_images/1011003872222031875/DLbu6YSO_normal.jpg"/>
    <hyperlink ref="V8" r:id="rId14" display="http://pbs.twimg.com/profile_images/1011003872222031875/DLbu6YSO_normal.jpg"/>
    <hyperlink ref="V9" r:id="rId15" display="http://pbs.twimg.com/profile_images/1092157019937755136/CkQi6_w7_normal.jpg"/>
    <hyperlink ref="V10" r:id="rId16" display="http://pbs.twimg.com/profile_images/917502091081502720/qkdjs0p3_normal.jpg"/>
    <hyperlink ref="V11" r:id="rId17" display="http://pbs.twimg.com/profile_images/917502091081502720/qkdjs0p3_normal.jpg"/>
    <hyperlink ref="V12" r:id="rId18" display="https://pbs.twimg.com/media/D33-SpwXkAEyF-d.jpg"/>
    <hyperlink ref="V13" r:id="rId19" display="https://pbs.twimg.com/media/D38wARJXsAArrs_.jpg"/>
    <hyperlink ref="V14" r:id="rId20" display="https://pbs.twimg.com/media/D5KDkhZWAAAu_Ek.jpg"/>
    <hyperlink ref="V15" r:id="rId21" display="https://pbs.twimg.com/ext_tw_video_thumb/1118072127683538946/pu/img/0aihytd3Rpvb9XnW.jpg"/>
    <hyperlink ref="V16" r:id="rId22" display="http://pbs.twimg.com/profile_images/1123123419107733504/QNaVI-UC_normal.jpg"/>
    <hyperlink ref="V17" r:id="rId23" display="http://pbs.twimg.com/profile_images/1123123419107733504/QNaVI-UC_normal.jpg"/>
    <hyperlink ref="V18" r:id="rId24" display="http://pbs.twimg.com/profile_images/1114976286022275072/_MdKP3wy_normal.jpg"/>
    <hyperlink ref="V19" r:id="rId25" display="http://pbs.twimg.com/profile_images/1120400544294756353/clb5P0TZ_normal.jpg"/>
    <hyperlink ref="V20" r:id="rId26" display="http://pbs.twimg.com/profile_images/937012770440077313/WZVHBjQT_normal.jpg"/>
    <hyperlink ref="V21" r:id="rId27" display="http://pbs.twimg.com/profile_images/968888882891812864/bVhCP9-S_normal.jpg"/>
    <hyperlink ref="X3" r:id="rId28" display="https://twitter.com/#!/tagiyevragil/status/1119610808198148102"/>
    <hyperlink ref="X4" r:id="rId29" display="https://twitter.com/#!/eyinsananla/status/1120334822415720449"/>
    <hyperlink ref="X5" r:id="rId30" display="https://twitter.com/#!/dilarabrowns/status/1120351417833873408"/>
    <hyperlink ref="X6" r:id="rId31" display="https://twitter.com/#!/dilarabrowns/status/1120352537167659008"/>
    <hyperlink ref="X7" r:id="rId32" display="https://twitter.com/#!/rahimsaliyev/status/1120432868193439744"/>
    <hyperlink ref="X8" r:id="rId33" display="https://twitter.com/#!/rahimsaliyev/status/1120433257261170689"/>
    <hyperlink ref="X9" r:id="rId34" display="https://twitter.com/#!/bahruz_samad/status/1120435066973446144"/>
    <hyperlink ref="X10" r:id="rId35" display="https://twitter.com/#!/aygungarayeva/status/1120664193592627200"/>
    <hyperlink ref="X11" r:id="rId36" display="https://twitter.com/#!/aygungarayeva/status/1120664193592627200"/>
    <hyperlink ref="X12" r:id="rId37" display="https://twitter.com/#!/ulviyyaali/status/1116327891401355264"/>
    <hyperlink ref="X13" r:id="rId38" display="https://twitter.com/#!/ulviyyaali/status/1116664598655053830"/>
    <hyperlink ref="X14" r:id="rId39" display="https://twitter.com/#!/ulviyyaali/status/1122104672393879553"/>
    <hyperlink ref="X15" r:id="rId40" display="https://twitter.com/#!/arzugeybulla/status/1118072977793462272"/>
    <hyperlink ref="X16" r:id="rId41" display="https://twitter.com/#!/mreynullabeyli/status/1122493781071343616"/>
    <hyperlink ref="X17" r:id="rId42" display="https://twitter.com/#!/mreynullabeyli/status/1122493781071343616"/>
    <hyperlink ref="X18" r:id="rId43" display="https://twitter.com/#!/jabiyevm/status/1117134088295669760"/>
    <hyperlink ref="X19" r:id="rId44" display="https://twitter.com/#!/beyonce_aze/status/1122591899372728325"/>
    <hyperlink ref="X20" r:id="rId45" display="https://twitter.com/#!/globalvoices_it/status/1122795157479469056"/>
    <hyperlink ref="X21" r:id="rId46" display="https://twitter.com/#!/soothe888/status/1122797584957964288"/>
    <hyperlink ref="AZ18" r:id="rId47" display="https://api.twitter.com/1.1/geo/id/efc23cd34689b068.json"/>
  </hyperlinks>
  <printOptions/>
  <pageMargins left="0.7" right="0.7" top="0.75" bottom="0.75" header="0.3" footer="0.3"/>
  <pageSetup horizontalDpi="600" verticalDpi="600" orientation="portrait" r:id="rId51"/>
  <legacyDrawing r:id="rId49"/>
  <tableParts>
    <tablePart r:id="rId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724</v>
      </c>
      <c r="B1" s="13" t="s">
        <v>779</v>
      </c>
      <c r="C1" s="13" t="s">
        <v>780</v>
      </c>
      <c r="D1" s="13" t="s">
        <v>144</v>
      </c>
      <c r="E1" s="13" t="s">
        <v>782</v>
      </c>
      <c r="F1" s="13" t="s">
        <v>783</v>
      </c>
      <c r="G1" s="13" t="s">
        <v>784</v>
      </c>
    </row>
    <row r="2" spans="1:7" ht="15">
      <c r="A2" s="85" t="s">
        <v>538</v>
      </c>
      <c r="B2" s="85">
        <v>0</v>
      </c>
      <c r="C2" s="132">
        <v>0</v>
      </c>
      <c r="D2" s="85" t="s">
        <v>781</v>
      </c>
      <c r="E2" s="85"/>
      <c r="F2" s="85"/>
      <c r="G2" s="85"/>
    </row>
    <row r="3" spans="1:7" ht="15">
      <c r="A3" s="85" t="s">
        <v>539</v>
      </c>
      <c r="B3" s="85">
        <v>5</v>
      </c>
      <c r="C3" s="132">
        <v>0.012165450121654502</v>
      </c>
      <c r="D3" s="85" t="s">
        <v>781</v>
      </c>
      <c r="E3" s="85"/>
      <c r="F3" s="85"/>
      <c r="G3" s="85"/>
    </row>
    <row r="4" spans="1:7" ht="15">
      <c r="A4" s="85" t="s">
        <v>540</v>
      </c>
      <c r="B4" s="85">
        <v>0</v>
      </c>
      <c r="C4" s="132">
        <v>0</v>
      </c>
      <c r="D4" s="85" t="s">
        <v>781</v>
      </c>
      <c r="E4" s="85"/>
      <c r="F4" s="85"/>
      <c r="G4" s="85"/>
    </row>
    <row r="5" spans="1:7" ht="15">
      <c r="A5" s="85" t="s">
        <v>541</v>
      </c>
      <c r="B5" s="85">
        <v>406</v>
      </c>
      <c r="C5" s="132">
        <v>0.9878345498783454</v>
      </c>
      <c r="D5" s="85" t="s">
        <v>781</v>
      </c>
      <c r="E5" s="85"/>
      <c r="F5" s="85"/>
      <c r="G5" s="85"/>
    </row>
    <row r="6" spans="1:7" ht="15">
      <c r="A6" s="85" t="s">
        <v>542</v>
      </c>
      <c r="B6" s="85">
        <v>411</v>
      </c>
      <c r="C6" s="132">
        <v>1</v>
      </c>
      <c r="D6" s="85" t="s">
        <v>781</v>
      </c>
      <c r="E6" s="85"/>
      <c r="F6" s="85"/>
      <c r="G6" s="85"/>
    </row>
    <row r="7" spans="1:7" ht="15">
      <c r="A7" s="91" t="s">
        <v>543</v>
      </c>
      <c r="B7" s="91">
        <v>15</v>
      </c>
      <c r="C7" s="133">
        <v>0.0161010117561567</v>
      </c>
      <c r="D7" s="91" t="s">
        <v>781</v>
      </c>
      <c r="E7" s="91" t="b">
        <v>0</v>
      </c>
      <c r="F7" s="91" t="b">
        <v>0</v>
      </c>
      <c r="G7" s="91" t="b">
        <v>0</v>
      </c>
    </row>
    <row r="8" spans="1:7" ht="15">
      <c r="A8" s="91" t="s">
        <v>544</v>
      </c>
      <c r="B8" s="91">
        <v>7</v>
      </c>
      <c r="C8" s="133">
        <v>0.014688840296964571</v>
      </c>
      <c r="D8" s="91" t="s">
        <v>781</v>
      </c>
      <c r="E8" s="91" t="b">
        <v>0</v>
      </c>
      <c r="F8" s="91" t="b">
        <v>0</v>
      </c>
      <c r="G8" s="91" t="b">
        <v>0</v>
      </c>
    </row>
    <row r="9" spans="1:7" ht="15">
      <c r="A9" s="91" t="s">
        <v>545</v>
      </c>
      <c r="B9" s="91">
        <v>7</v>
      </c>
      <c r="C9" s="133">
        <v>0.0075138054862064615</v>
      </c>
      <c r="D9" s="91" t="s">
        <v>781</v>
      </c>
      <c r="E9" s="91" t="b">
        <v>0</v>
      </c>
      <c r="F9" s="91" t="b">
        <v>0</v>
      </c>
      <c r="G9" s="91" t="b">
        <v>0</v>
      </c>
    </row>
    <row r="10" spans="1:7" ht="15">
      <c r="A10" s="91" t="s">
        <v>546</v>
      </c>
      <c r="B10" s="91">
        <v>6</v>
      </c>
      <c r="C10" s="133">
        <v>0.00755929255144229</v>
      </c>
      <c r="D10" s="91" t="s">
        <v>781</v>
      </c>
      <c r="E10" s="91" t="b">
        <v>0</v>
      </c>
      <c r="F10" s="91" t="b">
        <v>0</v>
      </c>
      <c r="G10" s="91" t="b">
        <v>0</v>
      </c>
    </row>
    <row r="11" spans="1:7" ht="15">
      <c r="A11" s="91" t="s">
        <v>547</v>
      </c>
      <c r="B11" s="91">
        <v>6</v>
      </c>
      <c r="C11" s="133">
        <v>0.00755929255144229</v>
      </c>
      <c r="D11" s="91" t="s">
        <v>781</v>
      </c>
      <c r="E11" s="91" t="b">
        <v>0</v>
      </c>
      <c r="F11" s="91" t="b">
        <v>0</v>
      </c>
      <c r="G11" s="91" t="b">
        <v>0</v>
      </c>
    </row>
    <row r="12" spans="1:7" ht="15">
      <c r="A12" s="91" t="s">
        <v>557</v>
      </c>
      <c r="B12" s="91">
        <v>5</v>
      </c>
      <c r="C12" s="133">
        <v>0.01049202878354612</v>
      </c>
      <c r="D12" s="91" t="s">
        <v>781</v>
      </c>
      <c r="E12" s="91" t="b">
        <v>0</v>
      </c>
      <c r="F12" s="91" t="b">
        <v>0</v>
      </c>
      <c r="G12" s="91" t="b">
        <v>0</v>
      </c>
    </row>
    <row r="13" spans="1:7" ht="15">
      <c r="A13" s="91" t="s">
        <v>725</v>
      </c>
      <c r="B13" s="91">
        <v>5</v>
      </c>
      <c r="C13" s="133">
        <v>0.0074022133292793195</v>
      </c>
      <c r="D13" s="91" t="s">
        <v>781</v>
      </c>
      <c r="E13" s="91" t="b">
        <v>0</v>
      </c>
      <c r="F13" s="91" t="b">
        <v>0</v>
      </c>
      <c r="G13" s="91" t="b">
        <v>0</v>
      </c>
    </row>
    <row r="14" spans="1:7" ht="15">
      <c r="A14" s="91" t="s">
        <v>565</v>
      </c>
      <c r="B14" s="91">
        <v>5</v>
      </c>
      <c r="C14" s="133">
        <v>0.0074022133292793195</v>
      </c>
      <c r="D14" s="91" t="s">
        <v>781</v>
      </c>
      <c r="E14" s="91" t="b">
        <v>0</v>
      </c>
      <c r="F14" s="91" t="b">
        <v>0</v>
      </c>
      <c r="G14" s="91" t="b">
        <v>0</v>
      </c>
    </row>
    <row r="15" spans="1:7" ht="15">
      <c r="A15" s="91" t="s">
        <v>575</v>
      </c>
      <c r="B15" s="91">
        <v>4</v>
      </c>
      <c r="C15" s="133">
        <v>0.00700154796713439</v>
      </c>
      <c r="D15" s="91" t="s">
        <v>781</v>
      </c>
      <c r="E15" s="91" t="b">
        <v>0</v>
      </c>
      <c r="F15" s="91" t="b">
        <v>0</v>
      </c>
      <c r="G15" s="91" t="b">
        <v>0</v>
      </c>
    </row>
    <row r="16" spans="1:7" ht="15">
      <c r="A16" s="91" t="s">
        <v>574</v>
      </c>
      <c r="B16" s="91">
        <v>4</v>
      </c>
      <c r="C16" s="133">
        <v>0.010355642626343095</v>
      </c>
      <c r="D16" s="91" t="s">
        <v>781</v>
      </c>
      <c r="E16" s="91" t="b">
        <v>0</v>
      </c>
      <c r="F16" s="91" t="b">
        <v>0</v>
      </c>
      <c r="G16" s="91" t="b">
        <v>0</v>
      </c>
    </row>
    <row r="17" spans="1:7" ht="15">
      <c r="A17" s="91" t="s">
        <v>726</v>
      </c>
      <c r="B17" s="91">
        <v>4</v>
      </c>
      <c r="C17" s="133">
        <v>0.008393623026836897</v>
      </c>
      <c r="D17" s="91" t="s">
        <v>781</v>
      </c>
      <c r="E17" s="91" t="b">
        <v>0</v>
      </c>
      <c r="F17" s="91" t="b">
        <v>0</v>
      </c>
      <c r="G17" s="91" t="b">
        <v>0</v>
      </c>
    </row>
    <row r="18" spans="1:7" ht="15">
      <c r="A18" s="91" t="s">
        <v>558</v>
      </c>
      <c r="B18" s="91">
        <v>4</v>
      </c>
      <c r="C18" s="133">
        <v>0.010355642626343095</v>
      </c>
      <c r="D18" s="91" t="s">
        <v>781</v>
      </c>
      <c r="E18" s="91" t="b">
        <v>0</v>
      </c>
      <c r="F18" s="91" t="b">
        <v>0</v>
      </c>
      <c r="G18" s="91" t="b">
        <v>0</v>
      </c>
    </row>
    <row r="19" spans="1:7" ht="15">
      <c r="A19" s="91" t="s">
        <v>566</v>
      </c>
      <c r="B19" s="91">
        <v>4</v>
      </c>
      <c r="C19" s="133">
        <v>0.00700154796713439</v>
      </c>
      <c r="D19" s="91" t="s">
        <v>781</v>
      </c>
      <c r="E19" s="91" t="b">
        <v>0</v>
      </c>
      <c r="F19" s="91" t="b">
        <v>0</v>
      </c>
      <c r="G19" s="91" t="b">
        <v>0</v>
      </c>
    </row>
    <row r="20" spans="1:7" ht="15">
      <c r="A20" s="91" t="s">
        <v>559</v>
      </c>
      <c r="B20" s="91">
        <v>3</v>
      </c>
      <c r="C20" s="133">
        <v>0.006295217270127673</v>
      </c>
      <c r="D20" s="91" t="s">
        <v>781</v>
      </c>
      <c r="E20" s="91" t="b">
        <v>0</v>
      </c>
      <c r="F20" s="91" t="b">
        <v>0</v>
      </c>
      <c r="G20" s="91" t="b">
        <v>0</v>
      </c>
    </row>
    <row r="21" spans="1:7" ht="15">
      <c r="A21" s="91" t="s">
        <v>560</v>
      </c>
      <c r="B21" s="91">
        <v>3</v>
      </c>
      <c r="C21" s="133">
        <v>0.006295217270127673</v>
      </c>
      <c r="D21" s="91" t="s">
        <v>781</v>
      </c>
      <c r="E21" s="91" t="b">
        <v>0</v>
      </c>
      <c r="F21" s="91" t="b">
        <v>0</v>
      </c>
      <c r="G21" s="91" t="b">
        <v>0</v>
      </c>
    </row>
    <row r="22" spans="1:7" ht="15">
      <c r="A22" s="91" t="s">
        <v>727</v>
      </c>
      <c r="B22" s="91">
        <v>3</v>
      </c>
      <c r="C22" s="133">
        <v>0.006295217270127673</v>
      </c>
      <c r="D22" s="91" t="s">
        <v>781</v>
      </c>
      <c r="E22" s="91" t="b">
        <v>0</v>
      </c>
      <c r="F22" s="91" t="b">
        <v>0</v>
      </c>
      <c r="G22" s="91" t="b">
        <v>0</v>
      </c>
    </row>
    <row r="23" spans="1:7" ht="15">
      <c r="A23" s="91" t="s">
        <v>561</v>
      </c>
      <c r="B23" s="91">
        <v>3</v>
      </c>
      <c r="C23" s="133">
        <v>0.006295217270127673</v>
      </c>
      <c r="D23" s="91" t="s">
        <v>781</v>
      </c>
      <c r="E23" s="91" t="b">
        <v>0</v>
      </c>
      <c r="F23" s="91" t="b">
        <v>0</v>
      </c>
      <c r="G23" s="91" t="b">
        <v>0</v>
      </c>
    </row>
    <row r="24" spans="1:7" ht="15">
      <c r="A24" s="91" t="s">
        <v>562</v>
      </c>
      <c r="B24" s="91">
        <v>3</v>
      </c>
      <c r="C24" s="133">
        <v>0.006295217270127673</v>
      </c>
      <c r="D24" s="91" t="s">
        <v>781</v>
      </c>
      <c r="E24" s="91" t="b">
        <v>0</v>
      </c>
      <c r="F24" s="91" t="b">
        <v>0</v>
      </c>
      <c r="G24" s="91" t="b">
        <v>0</v>
      </c>
    </row>
    <row r="25" spans="1:7" ht="15">
      <c r="A25" s="91" t="s">
        <v>555</v>
      </c>
      <c r="B25" s="91">
        <v>3</v>
      </c>
      <c r="C25" s="133">
        <v>0.006295217270127673</v>
      </c>
      <c r="D25" s="91" t="s">
        <v>781</v>
      </c>
      <c r="E25" s="91" t="b">
        <v>0</v>
      </c>
      <c r="F25" s="91" t="b">
        <v>0</v>
      </c>
      <c r="G25" s="91" t="b">
        <v>0</v>
      </c>
    </row>
    <row r="26" spans="1:7" ht="15">
      <c r="A26" s="91" t="s">
        <v>549</v>
      </c>
      <c r="B26" s="91">
        <v>3</v>
      </c>
      <c r="C26" s="133">
        <v>0.006295217270127673</v>
      </c>
      <c r="D26" s="91" t="s">
        <v>781</v>
      </c>
      <c r="E26" s="91" t="b">
        <v>0</v>
      </c>
      <c r="F26" s="91" t="b">
        <v>0</v>
      </c>
      <c r="G26" s="91" t="b">
        <v>0</v>
      </c>
    </row>
    <row r="27" spans="1:7" ht="15">
      <c r="A27" s="91" t="s">
        <v>225</v>
      </c>
      <c r="B27" s="91">
        <v>3</v>
      </c>
      <c r="C27" s="133">
        <v>0.006295217270127673</v>
      </c>
      <c r="D27" s="91" t="s">
        <v>781</v>
      </c>
      <c r="E27" s="91" t="b">
        <v>0</v>
      </c>
      <c r="F27" s="91" t="b">
        <v>0</v>
      </c>
      <c r="G27" s="91" t="b">
        <v>0</v>
      </c>
    </row>
    <row r="28" spans="1:7" ht="15">
      <c r="A28" s="91" t="s">
        <v>550</v>
      </c>
      <c r="B28" s="91">
        <v>3</v>
      </c>
      <c r="C28" s="133">
        <v>0.006295217270127673</v>
      </c>
      <c r="D28" s="91" t="s">
        <v>781</v>
      </c>
      <c r="E28" s="91" t="b">
        <v>0</v>
      </c>
      <c r="F28" s="91" t="b">
        <v>0</v>
      </c>
      <c r="G28" s="91" t="b">
        <v>0</v>
      </c>
    </row>
    <row r="29" spans="1:7" ht="15">
      <c r="A29" s="91" t="s">
        <v>551</v>
      </c>
      <c r="B29" s="91">
        <v>3</v>
      </c>
      <c r="C29" s="133">
        <v>0.006295217270127673</v>
      </c>
      <c r="D29" s="91" t="s">
        <v>781</v>
      </c>
      <c r="E29" s="91" t="b">
        <v>0</v>
      </c>
      <c r="F29" s="91" t="b">
        <v>0</v>
      </c>
      <c r="G29" s="91" t="b">
        <v>0</v>
      </c>
    </row>
    <row r="30" spans="1:7" ht="15">
      <c r="A30" s="91" t="s">
        <v>552</v>
      </c>
      <c r="B30" s="91">
        <v>3</v>
      </c>
      <c r="C30" s="133">
        <v>0.006295217270127673</v>
      </c>
      <c r="D30" s="91" t="s">
        <v>781</v>
      </c>
      <c r="E30" s="91" t="b">
        <v>0</v>
      </c>
      <c r="F30" s="91" t="b">
        <v>0</v>
      </c>
      <c r="G30" s="91" t="b">
        <v>0</v>
      </c>
    </row>
    <row r="31" spans="1:7" ht="15">
      <c r="A31" s="91" t="s">
        <v>553</v>
      </c>
      <c r="B31" s="91">
        <v>3</v>
      </c>
      <c r="C31" s="133">
        <v>0.006295217270127673</v>
      </c>
      <c r="D31" s="91" t="s">
        <v>781</v>
      </c>
      <c r="E31" s="91" t="b">
        <v>0</v>
      </c>
      <c r="F31" s="91" t="b">
        <v>0</v>
      </c>
      <c r="G31" s="91" t="b">
        <v>0</v>
      </c>
    </row>
    <row r="32" spans="1:7" ht="15">
      <c r="A32" s="91" t="s">
        <v>554</v>
      </c>
      <c r="B32" s="91">
        <v>3</v>
      </c>
      <c r="C32" s="133">
        <v>0.006295217270127673</v>
      </c>
      <c r="D32" s="91" t="s">
        <v>781</v>
      </c>
      <c r="E32" s="91" t="b">
        <v>0</v>
      </c>
      <c r="F32" s="91" t="b">
        <v>0</v>
      </c>
      <c r="G32" s="91" t="b">
        <v>0</v>
      </c>
    </row>
    <row r="33" spans="1:7" ht="15">
      <c r="A33" s="91" t="s">
        <v>582</v>
      </c>
      <c r="B33" s="91">
        <v>3</v>
      </c>
      <c r="C33" s="133">
        <v>0.007766731969757321</v>
      </c>
      <c r="D33" s="91" t="s">
        <v>781</v>
      </c>
      <c r="E33" s="91" t="b">
        <v>0</v>
      </c>
      <c r="F33" s="91" t="b">
        <v>0</v>
      </c>
      <c r="G33" s="91" t="b">
        <v>0</v>
      </c>
    </row>
    <row r="34" spans="1:7" ht="15">
      <c r="A34" s="91" t="s">
        <v>218</v>
      </c>
      <c r="B34" s="91">
        <v>3</v>
      </c>
      <c r="C34" s="133">
        <v>0.006295217270127673</v>
      </c>
      <c r="D34" s="91" t="s">
        <v>781</v>
      </c>
      <c r="E34" s="91" t="b">
        <v>0</v>
      </c>
      <c r="F34" s="91" t="b">
        <v>0</v>
      </c>
      <c r="G34" s="91" t="b">
        <v>0</v>
      </c>
    </row>
    <row r="35" spans="1:7" ht="15">
      <c r="A35" s="91" t="s">
        <v>567</v>
      </c>
      <c r="B35" s="91">
        <v>3</v>
      </c>
      <c r="C35" s="133">
        <v>0.006295217270127673</v>
      </c>
      <c r="D35" s="91" t="s">
        <v>781</v>
      </c>
      <c r="E35" s="91" t="b">
        <v>0</v>
      </c>
      <c r="F35" s="91" t="b">
        <v>0</v>
      </c>
      <c r="G35" s="91" t="b">
        <v>0</v>
      </c>
    </row>
    <row r="36" spans="1:7" ht="15">
      <c r="A36" s="91" t="s">
        <v>568</v>
      </c>
      <c r="B36" s="91">
        <v>3</v>
      </c>
      <c r="C36" s="133">
        <v>0.006295217270127673</v>
      </c>
      <c r="D36" s="91" t="s">
        <v>781</v>
      </c>
      <c r="E36" s="91" t="b">
        <v>0</v>
      </c>
      <c r="F36" s="91" t="b">
        <v>0</v>
      </c>
      <c r="G36" s="91" t="b">
        <v>0</v>
      </c>
    </row>
    <row r="37" spans="1:7" ht="15">
      <c r="A37" s="91" t="s">
        <v>569</v>
      </c>
      <c r="B37" s="91">
        <v>3</v>
      </c>
      <c r="C37" s="133">
        <v>0.006295217270127673</v>
      </c>
      <c r="D37" s="91" t="s">
        <v>781</v>
      </c>
      <c r="E37" s="91" t="b">
        <v>0</v>
      </c>
      <c r="F37" s="91" t="b">
        <v>0</v>
      </c>
      <c r="G37" s="91" t="b">
        <v>0</v>
      </c>
    </row>
    <row r="38" spans="1:7" ht="15">
      <c r="A38" s="91" t="s">
        <v>570</v>
      </c>
      <c r="B38" s="91">
        <v>3</v>
      </c>
      <c r="C38" s="133">
        <v>0.006295217270127673</v>
      </c>
      <c r="D38" s="91" t="s">
        <v>781</v>
      </c>
      <c r="E38" s="91" t="b">
        <v>0</v>
      </c>
      <c r="F38" s="91" t="b">
        <v>0</v>
      </c>
      <c r="G38" s="91" t="b">
        <v>0</v>
      </c>
    </row>
    <row r="39" spans="1:7" ht="15">
      <c r="A39" s="91" t="s">
        <v>571</v>
      </c>
      <c r="B39" s="91">
        <v>3</v>
      </c>
      <c r="C39" s="133">
        <v>0.006295217270127673</v>
      </c>
      <c r="D39" s="91" t="s">
        <v>781</v>
      </c>
      <c r="E39" s="91" t="b">
        <v>0</v>
      </c>
      <c r="F39" s="91" t="b">
        <v>0</v>
      </c>
      <c r="G39" s="91" t="b">
        <v>0</v>
      </c>
    </row>
    <row r="40" spans="1:7" ht="15">
      <c r="A40" s="91" t="s">
        <v>572</v>
      </c>
      <c r="B40" s="91">
        <v>3</v>
      </c>
      <c r="C40" s="133">
        <v>0.006295217270127673</v>
      </c>
      <c r="D40" s="91" t="s">
        <v>781</v>
      </c>
      <c r="E40" s="91" t="b">
        <v>0</v>
      </c>
      <c r="F40" s="91" t="b">
        <v>0</v>
      </c>
      <c r="G40" s="91" t="b">
        <v>0</v>
      </c>
    </row>
    <row r="41" spans="1:7" ht="15">
      <c r="A41" s="91" t="s">
        <v>728</v>
      </c>
      <c r="B41" s="91">
        <v>3</v>
      </c>
      <c r="C41" s="133">
        <v>0.006295217270127673</v>
      </c>
      <c r="D41" s="91" t="s">
        <v>781</v>
      </c>
      <c r="E41" s="91" t="b">
        <v>0</v>
      </c>
      <c r="F41" s="91" t="b">
        <v>0</v>
      </c>
      <c r="G41" s="91" t="b">
        <v>0</v>
      </c>
    </row>
    <row r="42" spans="1:7" ht="15">
      <c r="A42" s="91" t="s">
        <v>729</v>
      </c>
      <c r="B42" s="91">
        <v>3</v>
      </c>
      <c r="C42" s="133">
        <v>0.006295217270127673</v>
      </c>
      <c r="D42" s="91" t="s">
        <v>781</v>
      </c>
      <c r="E42" s="91" t="b">
        <v>0</v>
      </c>
      <c r="F42" s="91" t="b">
        <v>0</v>
      </c>
      <c r="G42" s="91" t="b">
        <v>0</v>
      </c>
    </row>
    <row r="43" spans="1:7" ht="15">
      <c r="A43" s="91" t="s">
        <v>730</v>
      </c>
      <c r="B43" s="91">
        <v>3</v>
      </c>
      <c r="C43" s="133">
        <v>0.006295217270127673</v>
      </c>
      <c r="D43" s="91" t="s">
        <v>781</v>
      </c>
      <c r="E43" s="91" t="b">
        <v>0</v>
      </c>
      <c r="F43" s="91" t="b">
        <v>0</v>
      </c>
      <c r="G43" s="91" t="b">
        <v>0</v>
      </c>
    </row>
    <row r="44" spans="1:7" ht="15">
      <c r="A44" s="91" t="s">
        <v>731</v>
      </c>
      <c r="B44" s="91">
        <v>3</v>
      </c>
      <c r="C44" s="133">
        <v>0.006295217270127673</v>
      </c>
      <c r="D44" s="91" t="s">
        <v>781</v>
      </c>
      <c r="E44" s="91" t="b">
        <v>0</v>
      </c>
      <c r="F44" s="91" t="b">
        <v>0</v>
      </c>
      <c r="G44" s="91" t="b">
        <v>0</v>
      </c>
    </row>
    <row r="45" spans="1:7" ht="15">
      <c r="A45" s="91" t="s">
        <v>732</v>
      </c>
      <c r="B45" s="91">
        <v>3</v>
      </c>
      <c r="C45" s="133">
        <v>0.006295217270127673</v>
      </c>
      <c r="D45" s="91" t="s">
        <v>781</v>
      </c>
      <c r="E45" s="91" t="b">
        <v>0</v>
      </c>
      <c r="F45" s="91" t="b">
        <v>0</v>
      </c>
      <c r="G45" s="91" t="b">
        <v>0</v>
      </c>
    </row>
    <row r="46" spans="1:7" ht="15">
      <c r="A46" s="91" t="s">
        <v>733</v>
      </c>
      <c r="B46" s="91">
        <v>3</v>
      </c>
      <c r="C46" s="133">
        <v>0.006295217270127673</v>
      </c>
      <c r="D46" s="91" t="s">
        <v>781</v>
      </c>
      <c r="E46" s="91" t="b">
        <v>0</v>
      </c>
      <c r="F46" s="91" t="b">
        <v>0</v>
      </c>
      <c r="G46" s="91" t="b">
        <v>0</v>
      </c>
    </row>
    <row r="47" spans="1:7" ht="15">
      <c r="A47" s="91" t="s">
        <v>576</v>
      </c>
      <c r="B47" s="91">
        <v>2</v>
      </c>
      <c r="C47" s="133">
        <v>0.005177821313171548</v>
      </c>
      <c r="D47" s="91" t="s">
        <v>781</v>
      </c>
      <c r="E47" s="91" t="b">
        <v>0</v>
      </c>
      <c r="F47" s="91" t="b">
        <v>0</v>
      </c>
      <c r="G47" s="91" t="b">
        <v>0</v>
      </c>
    </row>
    <row r="48" spans="1:7" ht="15">
      <c r="A48" s="91" t="s">
        <v>577</v>
      </c>
      <c r="B48" s="91">
        <v>2</v>
      </c>
      <c r="C48" s="133">
        <v>0.005177821313171548</v>
      </c>
      <c r="D48" s="91" t="s">
        <v>781</v>
      </c>
      <c r="E48" s="91" t="b">
        <v>0</v>
      </c>
      <c r="F48" s="91" t="b">
        <v>0</v>
      </c>
      <c r="G48" s="91" t="b">
        <v>0</v>
      </c>
    </row>
    <row r="49" spans="1:7" ht="15">
      <c r="A49" s="91" t="s">
        <v>578</v>
      </c>
      <c r="B49" s="91">
        <v>2</v>
      </c>
      <c r="C49" s="133">
        <v>0.005177821313171548</v>
      </c>
      <c r="D49" s="91" t="s">
        <v>781</v>
      </c>
      <c r="E49" s="91" t="b">
        <v>0</v>
      </c>
      <c r="F49" s="91" t="b">
        <v>0</v>
      </c>
      <c r="G49" s="91" t="b">
        <v>0</v>
      </c>
    </row>
    <row r="50" spans="1:7" ht="15">
      <c r="A50" s="91" t="s">
        <v>579</v>
      </c>
      <c r="B50" s="91">
        <v>2</v>
      </c>
      <c r="C50" s="133">
        <v>0.005177821313171548</v>
      </c>
      <c r="D50" s="91" t="s">
        <v>781</v>
      </c>
      <c r="E50" s="91" t="b">
        <v>0</v>
      </c>
      <c r="F50" s="91" t="b">
        <v>0</v>
      </c>
      <c r="G50" s="91" t="b">
        <v>0</v>
      </c>
    </row>
    <row r="51" spans="1:7" ht="15">
      <c r="A51" s="91" t="s">
        <v>580</v>
      </c>
      <c r="B51" s="91">
        <v>2</v>
      </c>
      <c r="C51" s="133">
        <v>0.005177821313171548</v>
      </c>
      <c r="D51" s="91" t="s">
        <v>781</v>
      </c>
      <c r="E51" s="91" t="b">
        <v>0</v>
      </c>
      <c r="F51" s="91" t="b">
        <v>0</v>
      </c>
      <c r="G51" s="91" t="b">
        <v>0</v>
      </c>
    </row>
    <row r="52" spans="1:7" ht="15">
      <c r="A52" s="91" t="s">
        <v>734</v>
      </c>
      <c r="B52" s="91">
        <v>2</v>
      </c>
      <c r="C52" s="133">
        <v>0.005177821313171548</v>
      </c>
      <c r="D52" s="91" t="s">
        <v>781</v>
      </c>
      <c r="E52" s="91" t="b">
        <v>0</v>
      </c>
      <c r="F52" s="91" t="b">
        <v>0</v>
      </c>
      <c r="G52" s="91" t="b">
        <v>0</v>
      </c>
    </row>
    <row r="53" spans="1:7" ht="15">
      <c r="A53" s="91" t="s">
        <v>526</v>
      </c>
      <c r="B53" s="91">
        <v>2</v>
      </c>
      <c r="C53" s="133">
        <v>0.005177821313171548</v>
      </c>
      <c r="D53" s="91" t="s">
        <v>781</v>
      </c>
      <c r="E53" s="91" t="b">
        <v>0</v>
      </c>
      <c r="F53" s="91" t="b">
        <v>0</v>
      </c>
      <c r="G53" s="91" t="b">
        <v>0</v>
      </c>
    </row>
    <row r="54" spans="1:7" ht="15">
      <c r="A54" s="91" t="s">
        <v>735</v>
      </c>
      <c r="B54" s="91">
        <v>2</v>
      </c>
      <c r="C54" s="133">
        <v>0.005177821313171548</v>
      </c>
      <c r="D54" s="91" t="s">
        <v>781</v>
      </c>
      <c r="E54" s="91" t="b">
        <v>0</v>
      </c>
      <c r="F54" s="91" t="b">
        <v>0</v>
      </c>
      <c r="G54" s="91" t="b">
        <v>0</v>
      </c>
    </row>
    <row r="55" spans="1:7" ht="15">
      <c r="A55" s="91" t="s">
        <v>736</v>
      </c>
      <c r="B55" s="91">
        <v>2</v>
      </c>
      <c r="C55" s="133">
        <v>0.005177821313171548</v>
      </c>
      <c r="D55" s="91" t="s">
        <v>781</v>
      </c>
      <c r="E55" s="91" t="b">
        <v>0</v>
      </c>
      <c r="F55" s="91" t="b">
        <v>0</v>
      </c>
      <c r="G55" s="91" t="b">
        <v>0</v>
      </c>
    </row>
    <row r="56" spans="1:7" ht="15">
      <c r="A56" s="91" t="s">
        <v>221</v>
      </c>
      <c r="B56" s="91">
        <v>2</v>
      </c>
      <c r="C56" s="133">
        <v>0.005177821313171548</v>
      </c>
      <c r="D56" s="91" t="s">
        <v>781</v>
      </c>
      <c r="E56" s="91" t="b">
        <v>0</v>
      </c>
      <c r="F56" s="91" t="b">
        <v>0</v>
      </c>
      <c r="G56" s="91" t="b">
        <v>0</v>
      </c>
    </row>
    <row r="57" spans="1:7" ht="15">
      <c r="A57" s="91" t="s">
        <v>563</v>
      </c>
      <c r="B57" s="91">
        <v>2</v>
      </c>
      <c r="C57" s="133">
        <v>0.005177821313171548</v>
      </c>
      <c r="D57" s="91" t="s">
        <v>781</v>
      </c>
      <c r="E57" s="91" t="b">
        <v>0</v>
      </c>
      <c r="F57" s="91" t="b">
        <v>0</v>
      </c>
      <c r="G57" s="91" t="b">
        <v>0</v>
      </c>
    </row>
    <row r="58" spans="1:7" ht="15">
      <c r="A58" s="91" t="s">
        <v>737</v>
      </c>
      <c r="B58" s="91">
        <v>2</v>
      </c>
      <c r="C58" s="133">
        <v>0.005177821313171548</v>
      </c>
      <c r="D58" s="91" t="s">
        <v>781</v>
      </c>
      <c r="E58" s="91" t="b">
        <v>0</v>
      </c>
      <c r="F58" s="91" t="b">
        <v>0</v>
      </c>
      <c r="G58" s="91" t="b">
        <v>0</v>
      </c>
    </row>
    <row r="59" spans="1:7" ht="15">
      <c r="A59" s="91" t="s">
        <v>738</v>
      </c>
      <c r="B59" s="91">
        <v>2</v>
      </c>
      <c r="C59" s="133">
        <v>0.005177821313171548</v>
      </c>
      <c r="D59" s="91" t="s">
        <v>781</v>
      </c>
      <c r="E59" s="91" t="b">
        <v>0</v>
      </c>
      <c r="F59" s="91" t="b">
        <v>0</v>
      </c>
      <c r="G59" s="91" t="b">
        <v>0</v>
      </c>
    </row>
    <row r="60" spans="1:7" ht="15">
      <c r="A60" s="91" t="s">
        <v>739</v>
      </c>
      <c r="B60" s="91">
        <v>2</v>
      </c>
      <c r="C60" s="133">
        <v>0.005177821313171548</v>
      </c>
      <c r="D60" s="91" t="s">
        <v>781</v>
      </c>
      <c r="E60" s="91" t="b">
        <v>0</v>
      </c>
      <c r="F60" s="91" t="b">
        <v>0</v>
      </c>
      <c r="G60" s="91" t="b">
        <v>0</v>
      </c>
    </row>
    <row r="61" spans="1:7" ht="15">
      <c r="A61" s="91" t="s">
        <v>740</v>
      </c>
      <c r="B61" s="91">
        <v>2</v>
      </c>
      <c r="C61" s="133">
        <v>0.005177821313171548</v>
      </c>
      <c r="D61" s="91" t="s">
        <v>781</v>
      </c>
      <c r="E61" s="91" t="b">
        <v>0</v>
      </c>
      <c r="F61" s="91" t="b">
        <v>0</v>
      </c>
      <c r="G61" s="91" t="b">
        <v>0</v>
      </c>
    </row>
    <row r="62" spans="1:7" ht="15">
      <c r="A62" s="91" t="s">
        <v>741</v>
      </c>
      <c r="B62" s="91">
        <v>2</v>
      </c>
      <c r="C62" s="133">
        <v>0.005177821313171548</v>
      </c>
      <c r="D62" s="91" t="s">
        <v>781</v>
      </c>
      <c r="E62" s="91" t="b">
        <v>0</v>
      </c>
      <c r="F62" s="91" t="b">
        <v>0</v>
      </c>
      <c r="G62" s="91" t="b">
        <v>0</v>
      </c>
    </row>
    <row r="63" spans="1:7" ht="15">
      <c r="A63" s="91" t="s">
        <v>742</v>
      </c>
      <c r="B63" s="91">
        <v>2</v>
      </c>
      <c r="C63" s="133">
        <v>0.005177821313171548</v>
      </c>
      <c r="D63" s="91" t="s">
        <v>781</v>
      </c>
      <c r="E63" s="91" t="b">
        <v>0</v>
      </c>
      <c r="F63" s="91" t="b">
        <v>0</v>
      </c>
      <c r="G63" s="91" t="b">
        <v>0</v>
      </c>
    </row>
    <row r="64" spans="1:7" ht="15">
      <c r="A64" s="91" t="s">
        <v>743</v>
      </c>
      <c r="B64" s="91">
        <v>2</v>
      </c>
      <c r="C64" s="133">
        <v>0.005177821313171548</v>
      </c>
      <c r="D64" s="91" t="s">
        <v>781</v>
      </c>
      <c r="E64" s="91" t="b">
        <v>0</v>
      </c>
      <c r="F64" s="91" t="b">
        <v>0</v>
      </c>
      <c r="G64" s="91" t="b">
        <v>0</v>
      </c>
    </row>
    <row r="65" spans="1:7" ht="15">
      <c r="A65" s="91" t="s">
        <v>744</v>
      </c>
      <c r="B65" s="91">
        <v>2</v>
      </c>
      <c r="C65" s="133">
        <v>0.005177821313171548</v>
      </c>
      <c r="D65" s="91" t="s">
        <v>781</v>
      </c>
      <c r="E65" s="91" t="b">
        <v>0</v>
      </c>
      <c r="F65" s="91" t="b">
        <v>0</v>
      </c>
      <c r="G65" s="91" t="b">
        <v>0</v>
      </c>
    </row>
    <row r="66" spans="1:7" ht="15">
      <c r="A66" s="91" t="s">
        <v>745</v>
      </c>
      <c r="B66" s="91">
        <v>2</v>
      </c>
      <c r="C66" s="133">
        <v>0.005177821313171548</v>
      </c>
      <c r="D66" s="91" t="s">
        <v>781</v>
      </c>
      <c r="E66" s="91" t="b">
        <v>0</v>
      </c>
      <c r="F66" s="91" t="b">
        <v>0</v>
      </c>
      <c r="G66" s="91" t="b">
        <v>0</v>
      </c>
    </row>
    <row r="67" spans="1:7" ht="15">
      <c r="A67" s="91" t="s">
        <v>746</v>
      </c>
      <c r="B67" s="91">
        <v>2</v>
      </c>
      <c r="C67" s="133">
        <v>0.005177821313171548</v>
      </c>
      <c r="D67" s="91" t="s">
        <v>781</v>
      </c>
      <c r="E67" s="91" t="b">
        <v>0</v>
      </c>
      <c r="F67" s="91" t="b">
        <v>0</v>
      </c>
      <c r="G67" s="91" t="b">
        <v>0</v>
      </c>
    </row>
    <row r="68" spans="1:7" ht="15">
      <c r="A68" s="91" t="s">
        <v>747</v>
      </c>
      <c r="B68" s="91">
        <v>2</v>
      </c>
      <c r="C68" s="133">
        <v>0.005177821313171548</v>
      </c>
      <c r="D68" s="91" t="s">
        <v>781</v>
      </c>
      <c r="E68" s="91" t="b">
        <v>0</v>
      </c>
      <c r="F68" s="91" t="b">
        <v>0</v>
      </c>
      <c r="G68" s="91" t="b">
        <v>0</v>
      </c>
    </row>
    <row r="69" spans="1:7" ht="15">
      <c r="A69" s="91" t="s">
        <v>748</v>
      </c>
      <c r="B69" s="91">
        <v>2</v>
      </c>
      <c r="C69" s="133">
        <v>0.005177821313171548</v>
      </c>
      <c r="D69" s="91" t="s">
        <v>781</v>
      </c>
      <c r="E69" s="91" t="b">
        <v>0</v>
      </c>
      <c r="F69" s="91" t="b">
        <v>0</v>
      </c>
      <c r="G69" s="91" t="b">
        <v>0</v>
      </c>
    </row>
    <row r="70" spans="1:7" ht="15">
      <c r="A70" s="91" t="s">
        <v>749</v>
      </c>
      <c r="B70" s="91">
        <v>2</v>
      </c>
      <c r="C70" s="133">
        <v>0.005177821313171548</v>
      </c>
      <c r="D70" s="91" t="s">
        <v>781</v>
      </c>
      <c r="E70" s="91" t="b">
        <v>0</v>
      </c>
      <c r="F70" s="91" t="b">
        <v>0</v>
      </c>
      <c r="G70" s="91" t="b">
        <v>0</v>
      </c>
    </row>
    <row r="71" spans="1:7" ht="15">
      <c r="A71" s="91" t="s">
        <v>750</v>
      </c>
      <c r="B71" s="91">
        <v>2</v>
      </c>
      <c r="C71" s="133">
        <v>0.005177821313171548</v>
      </c>
      <c r="D71" s="91" t="s">
        <v>781</v>
      </c>
      <c r="E71" s="91" t="b">
        <v>0</v>
      </c>
      <c r="F71" s="91" t="b">
        <v>0</v>
      </c>
      <c r="G71" s="91" t="b">
        <v>0</v>
      </c>
    </row>
    <row r="72" spans="1:7" ht="15">
      <c r="A72" s="91" t="s">
        <v>751</v>
      </c>
      <c r="B72" s="91">
        <v>2</v>
      </c>
      <c r="C72" s="133">
        <v>0.005177821313171548</v>
      </c>
      <c r="D72" s="91" t="s">
        <v>781</v>
      </c>
      <c r="E72" s="91" t="b">
        <v>0</v>
      </c>
      <c r="F72" s="91" t="b">
        <v>0</v>
      </c>
      <c r="G72" s="91" t="b">
        <v>0</v>
      </c>
    </row>
    <row r="73" spans="1:7" ht="15">
      <c r="A73" s="91" t="s">
        <v>752</v>
      </c>
      <c r="B73" s="91">
        <v>2</v>
      </c>
      <c r="C73" s="133">
        <v>0.005177821313171548</v>
      </c>
      <c r="D73" s="91" t="s">
        <v>781</v>
      </c>
      <c r="E73" s="91" t="b">
        <v>0</v>
      </c>
      <c r="F73" s="91" t="b">
        <v>0</v>
      </c>
      <c r="G73" s="91" t="b">
        <v>0</v>
      </c>
    </row>
    <row r="74" spans="1:7" ht="15">
      <c r="A74" s="91" t="s">
        <v>753</v>
      </c>
      <c r="B74" s="91">
        <v>2</v>
      </c>
      <c r="C74" s="133">
        <v>0.005177821313171548</v>
      </c>
      <c r="D74" s="91" t="s">
        <v>781</v>
      </c>
      <c r="E74" s="91" t="b">
        <v>0</v>
      </c>
      <c r="F74" s="91" t="b">
        <v>0</v>
      </c>
      <c r="G74" s="91" t="b">
        <v>0</v>
      </c>
    </row>
    <row r="75" spans="1:7" ht="15">
      <c r="A75" s="91" t="s">
        <v>219</v>
      </c>
      <c r="B75" s="91">
        <v>2</v>
      </c>
      <c r="C75" s="133">
        <v>0.005177821313171548</v>
      </c>
      <c r="D75" s="91" t="s">
        <v>781</v>
      </c>
      <c r="E75" s="91" t="b">
        <v>0</v>
      </c>
      <c r="F75" s="91" t="b">
        <v>0</v>
      </c>
      <c r="G75" s="91" t="b">
        <v>0</v>
      </c>
    </row>
    <row r="76" spans="1:7" ht="15">
      <c r="A76" s="91" t="s">
        <v>583</v>
      </c>
      <c r="B76" s="91">
        <v>2</v>
      </c>
      <c r="C76" s="133">
        <v>0.005177821313171548</v>
      </c>
      <c r="D76" s="91" t="s">
        <v>781</v>
      </c>
      <c r="E76" s="91" t="b">
        <v>0</v>
      </c>
      <c r="F76" s="91" t="b">
        <v>0</v>
      </c>
      <c r="G76" s="91" t="b">
        <v>0</v>
      </c>
    </row>
    <row r="77" spans="1:7" ht="15">
      <c r="A77" s="91" t="s">
        <v>584</v>
      </c>
      <c r="B77" s="91">
        <v>2</v>
      </c>
      <c r="C77" s="133">
        <v>0.005177821313171548</v>
      </c>
      <c r="D77" s="91" t="s">
        <v>781</v>
      </c>
      <c r="E77" s="91" t="b">
        <v>0</v>
      </c>
      <c r="F77" s="91" t="b">
        <v>0</v>
      </c>
      <c r="G77" s="91" t="b">
        <v>0</v>
      </c>
    </row>
    <row r="78" spans="1:7" ht="15">
      <c r="A78" s="91" t="s">
        <v>585</v>
      </c>
      <c r="B78" s="91">
        <v>2</v>
      </c>
      <c r="C78" s="133">
        <v>0.005177821313171548</v>
      </c>
      <c r="D78" s="91" t="s">
        <v>781</v>
      </c>
      <c r="E78" s="91" t="b">
        <v>0</v>
      </c>
      <c r="F78" s="91" t="b">
        <v>0</v>
      </c>
      <c r="G78" s="91" t="b">
        <v>0</v>
      </c>
    </row>
    <row r="79" spans="1:7" ht="15">
      <c r="A79" s="91" t="s">
        <v>586</v>
      </c>
      <c r="B79" s="91">
        <v>2</v>
      </c>
      <c r="C79" s="133">
        <v>0.005177821313171548</v>
      </c>
      <c r="D79" s="91" t="s">
        <v>781</v>
      </c>
      <c r="E79" s="91" t="b">
        <v>0</v>
      </c>
      <c r="F79" s="91" t="b">
        <v>0</v>
      </c>
      <c r="G79" s="91" t="b">
        <v>0</v>
      </c>
    </row>
    <row r="80" spans="1:7" ht="15">
      <c r="A80" s="91" t="s">
        <v>587</v>
      </c>
      <c r="B80" s="91">
        <v>2</v>
      </c>
      <c r="C80" s="133">
        <v>0.005177821313171548</v>
      </c>
      <c r="D80" s="91" t="s">
        <v>781</v>
      </c>
      <c r="E80" s="91" t="b">
        <v>0</v>
      </c>
      <c r="F80" s="91" t="b">
        <v>0</v>
      </c>
      <c r="G80" s="91" t="b">
        <v>0</v>
      </c>
    </row>
    <row r="81" spans="1:7" ht="15">
      <c r="A81" s="91" t="s">
        <v>588</v>
      </c>
      <c r="B81" s="91">
        <v>2</v>
      </c>
      <c r="C81" s="133">
        <v>0.005177821313171548</v>
      </c>
      <c r="D81" s="91" t="s">
        <v>781</v>
      </c>
      <c r="E81" s="91" t="b">
        <v>0</v>
      </c>
      <c r="F81" s="91" t="b">
        <v>0</v>
      </c>
      <c r="G81" s="91" t="b">
        <v>0</v>
      </c>
    </row>
    <row r="82" spans="1:7" ht="15">
      <c r="A82" s="91" t="s">
        <v>589</v>
      </c>
      <c r="B82" s="91">
        <v>2</v>
      </c>
      <c r="C82" s="133">
        <v>0.005177821313171548</v>
      </c>
      <c r="D82" s="91" t="s">
        <v>781</v>
      </c>
      <c r="E82" s="91" t="b">
        <v>0</v>
      </c>
      <c r="F82" s="91" t="b">
        <v>0</v>
      </c>
      <c r="G82" s="91" t="b">
        <v>0</v>
      </c>
    </row>
    <row r="83" spans="1:7" ht="15">
      <c r="A83" s="91" t="s">
        <v>590</v>
      </c>
      <c r="B83" s="91">
        <v>2</v>
      </c>
      <c r="C83" s="133">
        <v>0.005177821313171548</v>
      </c>
      <c r="D83" s="91" t="s">
        <v>781</v>
      </c>
      <c r="E83" s="91" t="b">
        <v>0</v>
      </c>
      <c r="F83" s="91" t="b">
        <v>0</v>
      </c>
      <c r="G83" s="91" t="b">
        <v>0</v>
      </c>
    </row>
    <row r="84" spans="1:7" ht="15">
      <c r="A84" s="91" t="s">
        <v>591</v>
      </c>
      <c r="B84" s="91">
        <v>2</v>
      </c>
      <c r="C84" s="133">
        <v>0.005177821313171548</v>
      </c>
      <c r="D84" s="91" t="s">
        <v>781</v>
      </c>
      <c r="E84" s="91" t="b">
        <v>0</v>
      </c>
      <c r="F84" s="91" t="b">
        <v>0</v>
      </c>
      <c r="G84" s="91" t="b">
        <v>0</v>
      </c>
    </row>
    <row r="85" spans="1:7" ht="15">
      <c r="A85" s="91" t="s">
        <v>754</v>
      </c>
      <c r="B85" s="91">
        <v>2</v>
      </c>
      <c r="C85" s="133">
        <v>0.005177821313171548</v>
      </c>
      <c r="D85" s="91" t="s">
        <v>781</v>
      </c>
      <c r="E85" s="91" t="b">
        <v>0</v>
      </c>
      <c r="F85" s="91" t="b">
        <v>0</v>
      </c>
      <c r="G85" s="91" t="b">
        <v>0</v>
      </c>
    </row>
    <row r="86" spans="1:7" ht="15">
      <c r="A86" s="91" t="s">
        <v>755</v>
      </c>
      <c r="B86" s="91">
        <v>2</v>
      </c>
      <c r="C86" s="133">
        <v>0.005177821313171548</v>
      </c>
      <c r="D86" s="91" t="s">
        <v>781</v>
      </c>
      <c r="E86" s="91" t="b">
        <v>0</v>
      </c>
      <c r="F86" s="91" t="b">
        <v>0</v>
      </c>
      <c r="G86" s="91" t="b">
        <v>0</v>
      </c>
    </row>
    <row r="87" spans="1:7" ht="15">
      <c r="A87" s="91" t="s">
        <v>756</v>
      </c>
      <c r="B87" s="91">
        <v>2</v>
      </c>
      <c r="C87" s="133">
        <v>0.005177821313171548</v>
      </c>
      <c r="D87" s="91" t="s">
        <v>781</v>
      </c>
      <c r="E87" s="91" t="b">
        <v>0</v>
      </c>
      <c r="F87" s="91" t="b">
        <v>0</v>
      </c>
      <c r="G87" s="91" t="b">
        <v>0</v>
      </c>
    </row>
    <row r="88" spans="1:7" ht="15">
      <c r="A88" s="91" t="s">
        <v>757</v>
      </c>
      <c r="B88" s="91">
        <v>2</v>
      </c>
      <c r="C88" s="133">
        <v>0.005177821313171548</v>
      </c>
      <c r="D88" s="91" t="s">
        <v>781</v>
      </c>
      <c r="E88" s="91" t="b">
        <v>0</v>
      </c>
      <c r="F88" s="91" t="b">
        <v>0</v>
      </c>
      <c r="G88" s="91" t="b">
        <v>0</v>
      </c>
    </row>
    <row r="89" spans="1:7" ht="15">
      <c r="A89" s="91" t="s">
        <v>758</v>
      </c>
      <c r="B89" s="91">
        <v>2</v>
      </c>
      <c r="C89" s="133">
        <v>0.005177821313171548</v>
      </c>
      <c r="D89" s="91" t="s">
        <v>781</v>
      </c>
      <c r="E89" s="91" t="b">
        <v>0</v>
      </c>
      <c r="F89" s="91" t="b">
        <v>0</v>
      </c>
      <c r="G89" s="91" t="b">
        <v>0</v>
      </c>
    </row>
    <row r="90" spans="1:7" ht="15">
      <c r="A90" s="91" t="s">
        <v>759</v>
      </c>
      <c r="B90" s="91">
        <v>2</v>
      </c>
      <c r="C90" s="133">
        <v>0.005177821313171548</v>
      </c>
      <c r="D90" s="91" t="s">
        <v>781</v>
      </c>
      <c r="E90" s="91" t="b">
        <v>0</v>
      </c>
      <c r="F90" s="91" t="b">
        <v>0</v>
      </c>
      <c r="G90" s="91" t="b">
        <v>0</v>
      </c>
    </row>
    <row r="91" spans="1:7" ht="15">
      <c r="A91" s="91" t="s">
        <v>760</v>
      </c>
      <c r="B91" s="91">
        <v>2</v>
      </c>
      <c r="C91" s="133">
        <v>0.005177821313171548</v>
      </c>
      <c r="D91" s="91" t="s">
        <v>781</v>
      </c>
      <c r="E91" s="91" t="b">
        <v>0</v>
      </c>
      <c r="F91" s="91" t="b">
        <v>0</v>
      </c>
      <c r="G91" s="91" t="b">
        <v>0</v>
      </c>
    </row>
    <row r="92" spans="1:7" ht="15">
      <c r="A92" s="91" t="s">
        <v>761</v>
      </c>
      <c r="B92" s="91">
        <v>2</v>
      </c>
      <c r="C92" s="133">
        <v>0.005177821313171548</v>
      </c>
      <c r="D92" s="91" t="s">
        <v>781</v>
      </c>
      <c r="E92" s="91" t="b">
        <v>0</v>
      </c>
      <c r="F92" s="91" t="b">
        <v>0</v>
      </c>
      <c r="G92" s="91" t="b">
        <v>0</v>
      </c>
    </row>
    <row r="93" spans="1:7" ht="15">
      <c r="A93" s="91" t="s">
        <v>762</v>
      </c>
      <c r="B93" s="91">
        <v>2</v>
      </c>
      <c r="C93" s="133">
        <v>0.005177821313171548</v>
      </c>
      <c r="D93" s="91" t="s">
        <v>781</v>
      </c>
      <c r="E93" s="91" t="b">
        <v>0</v>
      </c>
      <c r="F93" s="91" t="b">
        <v>0</v>
      </c>
      <c r="G93" s="91" t="b">
        <v>0</v>
      </c>
    </row>
    <row r="94" spans="1:7" ht="15">
      <c r="A94" s="91" t="s">
        <v>763</v>
      </c>
      <c r="B94" s="91">
        <v>2</v>
      </c>
      <c r="C94" s="133">
        <v>0.005177821313171548</v>
      </c>
      <c r="D94" s="91" t="s">
        <v>781</v>
      </c>
      <c r="E94" s="91" t="b">
        <v>0</v>
      </c>
      <c r="F94" s="91" t="b">
        <v>0</v>
      </c>
      <c r="G94" s="91" t="b">
        <v>0</v>
      </c>
    </row>
    <row r="95" spans="1:7" ht="15">
      <c r="A95" s="91" t="s">
        <v>764</v>
      </c>
      <c r="B95" s="91">
        <v>2</v>
      </c>
      <c r="C95" s="133">
        <v>0.005177821313171548</v>
      </c>
      <c r="D95" s="91" t="s">
        <v>781</v>
      </c>
      <c r="E95" s="91" t="b">
        <v>0</v>
      </c>
      <c r="F95" s="91" t="b">
        <v>0</v>
      </c>
      <c r="G95" s="91" t="b">
        <v>0</v>
      </c>
    </row>
    <row r="96" spans="1:7" ht="15">
      <c r="A96" s="91" t="s">
        <v>765</v>
      </c>
      <c r="B96" s="91">
        <v>2</v>
      </c>
      <c r="C96" s="133">
        <v>0.005177821313171548</v>
      </c>
      <c r="D96" s="91" t="s">
        <v>781</v>
      </c>
      <c r="E96" s="91" t="b">
        <v>0</v>
      </c>
      <c r="F96" s="91" t="b">
        <v>0</v>
      </c>
      <c r="G96" s="91" t="b">
        <v>0</v>
      </c>
    </row>
    <row r="97" spans="1:7" ht="15">
      <c r="A97" s="91" t="s">
        <v>766</v>
      </c>
      <c r="B97" s="91">
        <v>2</v>
      </c>
      <c r="C97" s="133">
        <v>0.005177821313171548</v>
      </c>
      <c r="D97" s="91" t="s">
        <v>781</v>
      </c>
      <c r="E97" s="91" t="b">
        <v>0</v>
      </c>
      <c r="F97" s="91" t="b">
        <v>0</v>
      </c>
      <c r="G97" s="91" t="b">
        <v>0</v>
      </c>
    </row>
    <row r="98" spans="1:7" ht="15">
      <c r="A98" s="91" t="s">
        <v>767</v>
      </c>
      <c r="B98" s="91">
        <v>2</v>
      </c>
      <c r="C98" s="133">
        <v>0.005177821313171548</v>
      </c>
      <c r="D98" s="91" t="s">
        <v>781</v>
      </c>
      <c r="E98" s="91" t="b">
        <v>0</v>
      </c>
      <c r="F98" s="91" t="b">
        <v>0</v>
      </c>
      <c r="G98" s="91" t="b">
        <v>0</v>
      </c>
    </row>
    <row r="99" spans="1:7" ht="15">
      <c r="A99" s="91" t="s">
        <v>768</v>
      </c>
      <c r="B99" s="91">
        <v>2</v>
      </c>
      <c r="C99" s="133">
        <v>0.005177821313171548</v>
      </c>
      <c r="D99" s="91" t="s">
        <v>781</v>
      </c>
      <c r="E99" s="91" t="b">
        <v>0</v>
      </c>
      <c r="F99" s="91" t="b">
        <v>0</v>
      </c>
      <c r="G99" s="91" t="b">
        <v>0</v>
      </c>
    </row>
    <row r="100" spans="1:7" ht="15">
      <c r="A100" s="91" t="s">
        <v>769</v>
      </c>
      <c r="B100" s="91">
        <v>2</v>
      </c>
      <c r="C100" s="133">
        <v>0.005177821313171548</v>
      </c>
      <c r="D100" s="91" t="s">
        <v>781</v>
      </c>
      <c r="E100" s="91" t="b">
        <v>0</v>
      </c>
      <c r="F100" s="91" t="b">
        <v>0</v>
      </c>
      <c r="G100" s="91" t="b">
        <v>0</v>
      </c>
    </row>
    <row r="101" spans="1:7" ht="15">
      <c r="A101" s="91" t="s">
        <v>770</v>
      </c>
      <c r="B101" s="91">
        <v>2</v>
      </c>
      <c r="C101" s="133">
        <v>0.005177821313171548</v>
      </c>
      <c r="D101" s="91" t="s">
        <v>781</v>
      </c>
      <c r="E101" s="91" t="b">
        <v>0</v>
      </c>
      <c r="F101" s="91" t="b">
        <v>0</v>
      </c>
      <c r="G101" s="91" t="b">
        <v>0</v>
      </c>
    </row>
    <row r="102" spans="1:7" ht="15">
      <c r="A102" s="91" t="s">
        <v>771</v>
      </c>
      <c r="B102" s="91">
        <v>2</v>
      </c>
      <c r="C102" s="133">
        <v>0.005177821313171548</v>
      </c>
      <c r="D102" s="91" t="s">
        <v>781</v>
      </c>
      <c r="E102" s="91" t="b">
        <v>0</v>
      </c>
      <c r="F102" s="91" t="b">
        <v>0</v>
      </c>
      <c r="G102" s="91" t="b">
        <v>0</v>
      </c>
    </row>
    <row r="103" spans="1:7" ht="15">
      <c r="A103" s="91" t="s">
        <v>772</v>
      </c>
      <c r="B103" s="91">
        <v>2</v>
      </c>
      <c r="C103" s="133">
        <v>0.005177821313171548</v>
      </c>
      <c r="D103" s="91" t="s">
        <v>781</v>
      </c>
      <c r="E103" s="91" t="b">
        <v>0</v>
      </c>
      <c r="F103" s="91" t="b">
        <v>0</v>
      </c>
      <c r="G103" s="91" t="b">
        <v>0</v>
      </c>
    </row>
    <row r="104" spans="1:7" ht="15">
      <c r="A104" s="91" t="s">
        <v>773</v>
      </c>
      <c r="B104" s="91">
        <v>2</v>
      </c>
      <c r="C104" s="133">
        <v>0.005177821313171548</v>
      </c>
      <c r="D104" s="91" t="s">
        <v>781</v>
      </c>
      <c r="E104" s="91" t="b">
        <v>0</v>
      </c>
      <c r="F104" s="91" t="b">
        <v>0</v>
      </c>
      <c r="G104" s="91" t="b">
        <v>0</v>
      </c>
    </row>
    <row r="105" spans="1:7" ht="15">
      <c r="A105" s="91" t="s">
        <v>774</v>
      </c>
      <c r="B105" s="91">
        <v>2</v>
      </c>
      <c r="C105" s="133">
        <v>0.005177821313171548</v>
      </c>
      <c r="D105" s="91" t="s">
        <v>781</v>
      </c>
      <c r="E105" s="91" t="b">
        <v>0</v>
      </c>
      <c r="F105" s="91" t="b">
        <v>0</v>
      </c>
      <c r="G105" s="91" t="b">
        <v>0</v>
      </c>
    </row>
    <row r="106" spans="1:7" ht="15">
      <c r="A106" s="91" t="s">
        <v>775</v>
      </c>
      <c r="B106" s="91">
        <v>2</v>
      </c>
      <c r="C106" s="133">
        <v>0.005177821313171548</v>
      </c>
      <c r="D106" s="91" t="s">
        <v>781</v>
      </c>
      <c r="E106" s="91" t="b">
        <v>0</v>
      </c>
      <c r="F106" s="91" t="b">
        <v>0</v>
      </c>
      <c r="G106" s="91" t="b">
        <v>0</v>
      </c>
    </row>
    <row r="107" spans="1:7" ht="15">
      <c r="A107" s="91" t="s">
        <v>776</v>
      </c>
      <c r="B107" s="91">
        <v>2</v>
      </c>
      <c r="C107" s="133">
        <v>0.006854868642775899</v>
      </c>
      <c r="D107" s="91" t="s">
        <v>781</v>
      </c>
      <c r="E107" s="91" t="b">
        <v>0</v>
      </c>
      <c r="F107" s="91" t="b">
        <v>0</v>
      </c>
      <c r="G107" s="91" t="b">
        <v>0</v>
      </c>
    </row>
    <row r="108" spans="1:7" ht="15">
      <c r="A108" s="91" t="s">
        <v>777</v>
      </c>
      <c r="B108" s="91">
        <v>2</v>
      </c>
      <c r="C108" s="133">
        <v>0.006854868642775899</v>
      </c>
      <c r="D108" s="91" t="s">
        <v>781</v>
      </c>
      <c r="E108" s="91" t="b">
        <v>0</v>
      </c>
      <c r="F108" s="91" t="b">
        <v>0</v>
      </c>
      <c r="G108" s="91" t="b">
        <v>0</v>
      </c>
    </row>
    <row r="109" spans="1:7" ht="15">
      <c r="A109" s="91" t="s">
        <v>778</v>
      </c>
      <c r="B109" s="91">
        <v>2</v>
      </c>
      <c r="C109" s="133">
        <v>0.006854868642775899</v>
      </c>
      <c r="D109" s="91" t="s">
        <v>781</v>
      </c>
      <c r="E109" s="91" t="b">
        <v>0</v>
      </c>
      <c r="F109" s="91" t="b">
        <v>0</v>
      </c>
      <c r="G109" s="91" t="b">
        <v>0</v>
      </c>
    </row>
    <row r="110" spans="1:7" ht="15">
      <c r="A110" s="91" t="s">
        <v>543</v>
      </c>
      <c r="B110" s="91">
        <v>4</v>
      </c>
      <c r="C110" s="133">
        <v>0.014087300724454499</v>
      </c>
      <c r="D110" s="91" t="s">
        <v>476</v>
      </c>
      <c r="E110" s="91" t="b">
        <v>0</v>
      </c>
      <c r="F110" s="91" t="b">
        <v>0</v>
      </c>
      <c r="G110" s="91" t="b">
        <v>0</v>
      </c>
    </row>
    <row r="111" spans="1:7" ht="15">
      <c r="A111" s="91" t="s">
        <v>549</v>
      </c>
      <c r="B111" s="91">
        <v>3</v>
      </c>
      <c r="C111" s="133">
        <v>0</v>
      </c>
      <c r="D111" s="91" t="s">
        <v>476</v>
      </c>
      <c r="E111" s="91" t="b">
        <v>0</v>
      </c>
      <c r="F111" s="91" t="b">
        <v>0</v>
      </c>
      <c r="G111" s="91" t="b">
        <v>0</v>
      </c>
    </row>
    <row r="112" spans="1:7" ht="15">
      <c r="A112" s="91" t="s">
        <v>225</v>
      </c>
      <c r="B112" s="91">
        <v>3</v>
      </c>
      <c r="C112" s="133">
        <v>0</v>
      </c>
      <c r="D112" s="91" t="s">
        <v>476</v>
      </c>
      <c r="E112" s="91" t="b">
        <v>0</v>
      </c>
      <c r="F112" s="91" t="b">
        <v>0</v>
      </c>
      <c r="G112" s="91" t="b">
        <v>0</v>
      </c>
    </row>
    <row r="113" spans="1:7" ht="15">
      <c r="A113" s="91" t="s">
        <v>550</v>
      </c>
      <c r="B113" s="91">
        <v>3</v>
      </c>
      <c r="C113" s="133">
        <v>0</v>
      </c>
      <c r="D113" s="91" t="s">
        <v>476</v>
      </c>
      <c r="E113" s="91" t="b">
        <v>0</v>
      </c>
      <c r="F113" s="91" t="b">
        <v>0</v>
      </c>
      <c r="G113" s="91" t="b">
        <v>0</v>
      </c>
    </row>
    <row r="114" spans="1:7" ht="15">
      <c r="A114" s="91" t="s">
        <v>551</v>
      </c>
      <c r="B114" s="91">
        <v>3</v>
      </c>
      <c r="C114" s="133">
        <v>0</v>
      </c>
      <c r="D114" s="91" t="s">
        <v>476</v>
      </c>
      <c r="E114" s="91" t="b">
        <v>0</v>
      </c>
      <c r="F114" s="91" t="b">
        <v>0</v>
      </c>
      <c r="G114" s="91" t="b">
        <v>0</v>
      </c>
    </row>
    <row r="115" spans="1:7" ht="15">
      <c r="A115" s="91" t="s">
        <v>552</v>
      </c>
      <c r="B115" s="91">
        <v>3</v>
      </c>
      <c r="C115" s="133">
        <v>0</v>
      </c>
      <c r="D115" s="91" t="s">
        <v>476</v>
      </c>
      <c r="E115" s="91" t="b">
        <v>0</v>
      </c>
      <c r="F115" s="91" t="b">
        <v>0</v>
      </c>
      <c r="G115" s="91" t="b">
        <v>0</v>
      </c>
    </row>
    <row r="116" spans="1:7" ht="15">
      <c r="A116" s="91" t="s">
        <v>553</v>
      </c>
      <c r="B116" s="91">
        <v>3</v>
      </c>
      <c r="C116" s="133">
        <v>0</v>
      </c>
      <c r="D116" s="91" t="s">
        <v>476</v>
      </c>
      <c r="E116" s="91" t="b">
        <v>0</v>
      </c>
      <c r="F116" s="91" t="b">
        <v>0</v>
      </c>
      <c r="G116" s="91" t="b">
        <v>0</v>
      </c>
    </row>
    <row r="117" spans="1:7" ht="15">
      <c r="A117" s="91" t="s">
        <v>554</v>
      </c>
      <c r="B117" s="91">
        <v>3</v>
      </c>
      <c r="C117" s="133">
        <v>0</v>
      </c>
      <c r="D117" s="91" t="s">
        <v>476</v>
      </c>
      <c r="E117" s="91" t="b">
        <v>0</v>
      </c>
      <c r="F117" s="91" t="b">
        <v>0</v>
      </c>
      <c r="G117" s="91" t="b">
        <v>0</v>
      </c>
    </row>
    <row r="118" spans="1:7" ht="15">
      <c r="A118" s="91" t="s">
        <v>219</v>
      </c>
      <c r="B118" s="91">
        <v>2</v>
      </c>
      <c r="C118" s="133">
        <v>0.007043650362227249</v>
      </c>
      <c r="D118" s="91" t="s">
        <v>476</v>
      </c>
      <c r="E118" s="91" t="b">
        <v>0</v>
      </c>
      <c r="F118" s="91" t="b">
        <v>0</v>
      </c>
      <c r="G118" s="91" t="b">
        <v>0</v>
      </c>
    </row>
    <row r="119" spans="1:7" ht="15">
      <c r="A119" s="91" t="s">
        <v>555</v>
      </c>
      <c r="B119" s="91">
        <v>2</v>
      </c>
      <c r="C119" s="133">
        <v>0.007043650362227249</v>
      </c>
      <c r="D119" s="91" t="s">
        <v>476</v>
      </c>
      <c r="E119" s="91" t="b">
        <v>0</v>
      </c>
      <c r="F119" s="91" t="b">
        <v>0</v>
      </c>
      <c r="G119" s="91" t="b">
        <v>0</v>
      </c>
    </row>
    <row r="120" spans="1:7" ht="15">
      <c r="A120" s="91" t="s">
        <v>547</v>
      </c>
      <c r="B120" s="91">
        <v>2</v>
      </c>
      <c r="C120" s="133">
        <v>0.007043650362227249</v>
      </c>
      <c r="D120" s="91" t="s">
        <v>476</v>
      </c>
      <c r="E120" s="91" t="b">
        <v>0</v>
      </c>
      <c r="F120" s="91" t="b">
        <v>0</v>
      </c>
      <c r="G120" s="91" t="b">
        <v>0</v>
      </c>
    </row>
    <row r="121" spans="1:7" ht="15">
      <c r="A121" s="91" t="s">
        <v>546</v>
      </c>
      <c r="B121" s="91">
        <v>2</v>
      </c>
      <c r="C121" s="133">
        <v>0.007043650362227249</v>
      </c>
      <c r="D121" s="91" t="s">
        <v>476</v>
      </c>
      <c r="E121" s="91" t="b">
        <v>0</v>
      </c>
      <c r="F121" s="91" t="b">
        <v>0</v>
      </c>
      <c r="G121" s="91" t="b">
        <v>0</v>
      </c>
    </row>
    <row r="122" spans="1:7" ht="15">
      <c r="A122" s="91" t="s">
        <v>543</v>
      </c>
      <c r="B122" s="91">
        <v>6</v>
      </c>
      <c r="C122" s="133">
        <v>0.011871320835214465</v>
      </c>
      <c r="D122" s="91" t="s">
        <v>477</v>
      </c>
      <c r="E122" s="91" t="b">
        <v>0</v>
      </c>
      <c r="F122" s="91" t="b">
        <v>0</v>
      </c>
      <c r="G122" s="91" t="b">
        <v>0</v>
      </c>
    </row>
    <row r="123" spans="1:7" ht="15">
      <c r="A123" s="91" t="s">
        <v>557</v>
      </c>
      <c r="B123" s="91">
        <v>4</v>
      </c>
      <c r="C123" s="133">
        <v>0.007914213890142976</v>
      </c>
      <c r="D123" s="91" t="s">
        <v>477</v>
      </c>
      <c r="E123" s="91" t="b">
        <v>0</v>
      </c>
      <c r="F123" s="91" t="b">
        <v>0</v>
      </c>
      <c r="G123" s="91" t="b">
        <v>0</v>
      </c>
    </row>
    <row r="124" spans="1:7" ht="15">
      <c r="A124" s="91" t="s">
        <v>544</v>
      </c>
      <c r="B124" s="91">
        <v>4</v>
      </c>
      <c r="C124" s="133">
        <v>0.007914213890142976</v>
      </c>
      <c r="D124" s="91" t="s">
        <v>477</v>
      </c>
      <c r="E124" s="91" t="b">
        <v>0</v>
      </c>
      <c r="F124" s="91" t="b">
        <v>0</v>
      </c>
      <c r="G124" s="91" t="b">
        <v>0</v>
      </c>
    </row>
    <row r="125" spans="1:7" ht="15">
      <c r="A125" s="91" t="s">
        <v>558</v>
      </c>
      <c r="B125" s="91">
        <v>4</v>
      </c>
      <c r="C125" s="133">
        <v>0.007914213890142976</v>
      </c>
      <c r="D125" s="91" t="s">
        <v>477</v>
      </c>
      <c r="E125" s="91" t="b">
        <v>0</v>
      </c>
      <c r="F125" s="91" t="b">
        <v>0</v>
      </c>
      <c r="G125" s="91" t="b">
        <v>0</v>
      </c>
    </row>
    <row r="126" spans="1:7" ht="15">
      <c r="A126" s="91" t="s">
        <v>559</v>
      </c>
      <c r="B126" s="91">
        <v>3</v>
      </c>
      <c r="C126" s="133">
        <v>0</v>
      </c>
      <c r="D126" s="91" t="s">
        <v>477</v>
      </c>
      <c r="E126" s="91" t="b">
        <v>0</v>
      </c>
      <c r="F126" s="91" t="b">
        <v>0</v>
      </c>
      <c r="G126" s="91" t="b">
        <v>0</v>
      </c>
    </row>
    <row r="127" spans="1:7" ht="15">
      <c r="A127" s="91" t="s">
        <v>560</v>
      </c>
      <c r="B127" s="91">
        <v>3</v>
      </c>
      <c r="C127" s="133">
        <v>0</v>
      </c>
      <c r="D127" s="91" t="s">
        <v>477</v>
      </c>
      <c r="E127" s="91" t="b">
        <v>0</v>
      </c>
      <c r="F127" s="91" t="b">
        <v>0</v>
      </c>
      <c r="G127" s="91" t="b">
        <v>0</v>
      </c>
    </row>
    <row r="128" spans="1:7" ht="15">
      <c r="A128" s="91" t="s">
        <v>561</v>
      </c>
      <c r="B128" s="91">
        <v>3</v>
      </c>
      <c r="C128" s="133">
        <v>0</v>
      </c>
      <c r="D128" s="91" t="s">
        <v>477</v>
      </c>
      <c r="E128" s="91" t="b">
        <v>0</v>
      </c>
      <c r="F128" s="91" t="b">
        <v>0</v>
      </c>
      <c r="G128" s="91" t="b">
        <v>0</v>
      </c>
    </row>
    <row r="129" spans="1:7" ht="15">
      <c r="A129" s="91" t="s">
        <v>562</v>
      </c>
      <c r="B129" s="91">
        <v>3</v>
      </c>
      <c r="C129" s="133">
        <v>0</v>
      </c>
      <c r="D129" s="91" t="s">
        <v>477</v>
      </c>
      <c r="E129" s="91" t="b">
        <v>0</v>
      </c>
      <c r="F129" s="91" t="b">
        <v>0</v>
      </c>
      <c r="G129" s="91" t="b">
        <v>0</v>
      </c>
    </row>
    <row r="130" spans="1:7" ht="15">
      <c r="A130" s="91" t="s">
        <v>221</v>
      </c>
      <c r="B130" s="91">
        <v>2</v>
      </c>
      <c r="C130" s="133">
        <v>0.003957106945071488</v>
      </c>
      <c r="D130" s="91" t="s">
        <v>477</v>
      </c>
      <c r="E130" s="91" t="b">
        <v>0</v>
      </c>
      <c r="F130" s="91" t="b">
        <v>0</v>
      </c>
      <c r="G130" s="91" t="b">
        <v>0</v>
      </c>
    </row>
    <row r="131" spans="1:7" ht="15">
      <c r="A131" s="91" t="s">
        <v>563</v>
      </c>
      <c r="B131" s="91">
        <v>2</v>
      </c>
      <c r="C131" s="133">
        <v>0.003957106945071488</v>
      </c>
      <c r="D131" s="91" t="s">
        <v>477</v>
      </c>
      <c r="E131" s="91" t="b">
        <v>0</v>
      </c>
      <c r="F131" s="91" t="b">
        <v>0</v>
      </c>
      <c r="G131" s="91" t="b">
        <v>0</v>
      </c>
    </row>
    <row r="132" spans="1:7" ht="15">
      <c r="A132" s="91" t="s">
        <v>737</v>
      </c>
      <c r="B132" s="91">
        <v>2</v>
      </c>
      <c r="C132" s="133">
        <v>0.003957106945071488</v>
      </c>
      <c r="D132" s="91" t="s">
        <v>477</v>
      </c>
      <c r="E132" s="91" t="b">
        <v>0</v>
      </c>
      <c r="F132" s="91" t="b">
        <v>0</v>
      </c>
      <c r="G132" s="91" t="b">
        <v>0</v>
      </c>
    </row>
    <row r="133" spans="1:7" ht="15">
      <c r="A133" s="91" t="s">
        <v>726</v>
      </c>
      <c r="B133" s="91">
        <v>2</v>
      </c>
      <c r="C133" s="133">
        <v>0.003957106945071488</v>
      </c>
      <c r="D133" s="91" t="s">
        <v>477</v>
      </c>
      <c r="E133" s="91" t="b">
        <v>0</v>
      </c>
      <c r="F133" s="91" t="b">
        <v>0</v>
      </c>
      <c r="G133" s="91" t="b">
        <v>0</v>
      </c>
    </row>
    <row r="134" spans="1:7" ht="15">
      <c r="A134" s="91" t="s">
        <v>738</v>
      </c>
      <c r="B134" s="91">
        <v>2</v>
      </c>
      <c r="C134" s="133">
        <v>0.003957106945071488</v>
      </c>
      <c r="D134" s="91" t="s">
        <v>477</v>
      </c>
      <c r="E134" s="91" t="b">
        <v>0</v>
      </c>
      <c r="F134" s="91" t="b">
        <v>0</v>
      </c>
      <c r="G134" s="91" t="b">
        <v>0</v>
      </c>
    </row>
    <row r="135" spans="1:7" ht="15">
      <c r="A135" s="91" t="s">
        <v>739</v>
      </c>
      <c r="B135" s="91">
        <v>2</v>
      </c>
      <c r="C135" s="133">
        <v>0.003957106945071488</v>
      </c>
      <c r="D135" s="91" t="s">
        <v>477</v>
      </c>
      <c r="E135" s="91" t="b">
        <v>0</v>
      </c>
      <c r="F135" s="91" t="b">
        <v>0</v>
      </c>
      <c r="G135" s="91" t="b">
        <v>0</v>
      </c>
    </row>
    <row r="136" spans="1:7" ht="15">
      <c r="A136" s="91" t="s">
        <v>740</v>
      </c>
      <c r="B136" s="91">
        <v>2</v>
      </c>
      <c r="C136" s="133">
        <v>0.003957106945071488</v>
      </c>
      <c r="D136" s="91" t="s">
        <v>477</v>
      </c>
      <c r="E136" s="91" t="b">
        <v>0</v>
      </c>
      <c r="F136" s="91" t="b">
        <v>0</v>
      </c>
      <c r="G136" s="91" t="b">
        <v>0</v>
      </c>
    </row>
    <row r="137" spans="1:7" ht="15">
      <c r="A137" s="91" t="s">
        <v>741</v>
      </c>
      <c r="B137" s="91">
        <v>2</v>
      </c>
      <c r="C137" s="133">
        <v>0.003957106945071488</v>
      </c>
      <c r="D137" s="91" t="s">
        <v>477</v>
      </c>
      <c r="E137" s="91" t="b">
        <v>0</v>
      </c>
      <c r="F137" s="91" t="b">
        <v>0</v>
      </c>
      <c r="G137" s="91" t="b">
        <v>0</v>
      </c>
    </row>
    <row r="138" spans="1:7" ht="15">
      <c r="A138" s="91" t="s">
        <v>742</v>
      </c>
      <c r="B138" s="91">
        <v>2</v>
      </c>
      <c r="C138" s="133">
        <v>0.003957106945071488</v>
      </c>
      <c r="D138" s="91" t="s">
        <v>477</v>
      </c>
      <c r="E138" s="91" t="b">
        <v>0</v>
      </c>
      <c r="F138" s="91" t="b">
        <v>0</v>
      </c>
      <c r="G138" s="91" t="b">
        <v>0</v>
      </c>
    </row>
    <row r="139" spans="1:7" ht="15">
      <c r="A139" s="91" t="s">
        <v>743</v>
      </c>
      <c r="B139" s="91">
        <v>2</v>
      </c>
      <c r="C139" s="133">
        <v>0.003957106945071488</v>
      </c>
      <c r="D139" s="91" t="s">
        <v>477</v>
      </c>
      <c r="E139" s="91" t="b">
        <v>0</v>
      </c>
      <c r="F139" s="91" t="b">
        <v>0</v>
      </c>
      <c r="G139" s="91" t="b">
        <v>0</v>
      </c>
    </row>
    <row r="140" spans="1:7" ht="15">
      <c r="A140" s="91" t="s">
        <v>744</v>
      </c>
      <c r="B140" s="91">
        <v>2</v>
      </c>
      <c r="C140" s="133">
        <v>0.003957106945071488</v>
      </c>
      <c r="D140" s="91" t="s">
        <v>477</v>
      </c>
      <c r="E140" s="91" t="b">
        <v>0</v>
      </c>
      <c r="F140" s="91" t="b">
        <v>0</v>
      </c>
      <c r="G140" s="91" t="b">
        <v>0</v>
      </c>
    </row>
    <row r="141" spans="1:7" ht="15">
      <c r="A141" s="91" t="s">
        <v>745</v>
      </c>
      <c r="B141" s="91">
        <v>2</v>
      </c>
      <c r="C141" s="133">
        <v>0.003957106945071488</v>
      </c>
      <c r="D141" s="91" t="s">
        <v>477</v>
      </c>
      <c r="E141" s="91" t="b">
        <v>0</v>
      </c>
      <c r="F141" s="91" t="b">
        <v>0</v>
      </c>
      <c r="G141" s="91" t="b">
        <v>0</v>
      </c>
    </row>
    <row r="142" spans="1:7" ht="15">
      <c r="A142" s="91" t="s">
        <v>727</v>
      </c>
      <c r="B142" s="91">
        <v>2</v>
      </c>
      <c r="C142" s="133">
        <v>0.003957106945071488</v>
      </c>
      <c r="D142" s="91" t="s">
        <v>477</v>
      </c>
      <c r="E142" s="91" t="b">
        <v>0</v>
      </c>
      <c r="F142" s="91" t="b">
        <v>0</v>
      </c>
      <c r="G142" s="91" t="b">
        <v>0</v>
      </c>
    </row>
    <row r="143" spans="1:7" ht="15">
      <c r="A143" s="91" t="s">
        <v>746</v>
      </c>
      <c r="B143" s="91">
        <v>2</v>
      </c>
      <c r="C143" s="133">
        <v>0.003957106945071488</v>
      </c>
      <c r="D143" s="91" t="s">
        <v>477</v>
      </c>
      <c r="E143" s="91" t="b">
        <v>0</v>
      </c>
      <c r="F143" s="91" t="b">
        <v>0</v>
      </c>
      <c r="G143" s="91" t="b">
        <v>0</v>
      </c>
    </row>
    <row r="144" spans="1:7" ht="15">
      <c r="A144" s="91" t="s">
        <v>747</v>
      </c>
      <c r="B144" s="91">
        <v>2</v>
      </c>
      <c r="C144" s="133">
        <v>0.003957106945071488</v>
      </c>
      <c r="D144" s="91" t="s">
        <v>477</v>
      </c>
      <c r="E144" s="91" t="b">
        <v>0</v>
      </c>
      <c r="F144" s="91" t="b">
        <v>0</v>
      </c>
      <c r="G144" s="91" t="b">
        <v>0</v>
      </c>
    </row>
    <row r="145" spans="1:7" ht="15">
      <c r="A145" s="91" t="s">
        <v>748</v>
      </c>
      <c r="B145" s="91">
        <v>2</v>
      </c>
      <c r="C145" s="133">
        <v>0.003957106945071488</v>
      </c>
      <c r="D145" s="91" t="s">
        <v>477</v>
      </c>
      <c r="E145" s="91" t="b">
        <v>0</v>
      </c>
      <c r="F145" s="91" t="b">
        <v>0</v>
      </c>
      <c r="G145" s="91" t="b">
        <v>0</v>
      </c>
    </row>
    <row r="146" spans="1:7" ht="15">
      <c r="A146" s="91" t="s">
        <v>749</v>
      </c>
      <c r="B146" s="91">
        <v>2</v>
      </c>
      <c r="C146" s="133">
        <v>0.003957106945071488</v>
      </c>
      <c r="D146" s="91" t="s">
        <v>477</v>
      </c>
      <c r="E146" s="91" t="b">
        <v>0</v>
      </c>
      <c r="F146" s="91" t="b">
        <v>0</v>
      </c>
      <c r="G146" s="91" t="b">
        <v>0</v>
      </c>
    </row>
    <row r="147" spans="1:7" ht="15">
      <c r="A147" s="91" t="s">
        <v>750</v>
      </c>
      <c r="B147" s="91">
        <v>2</v>
      </c>
      <c r="C147" s="133">
        <v>0.003957106945071488</v>
      </c>
      <c r="D147" s="91" t="s">
        <v>477</v>
      </c>
      <c r="E147" s="91" t="b">
        <v>0</v>
      </c>
      <c r="F147" s="91" t="b">
        <v>0</v>
      </c>
      <c r="G147" s="91" t="b">
        <v>0</v>
      </c>
    </row>
    <row r="148" spans="1:7" ht="15">
      <c r="A148" s="91" t="s">
        <v>751</v>
      </c>
      <c r="B148" s="91">
        <v>2</v>
      </c>
      <c r="C148" s="133">
        <v>0.003957106945071488</v>
      </c>
      <c r="D148" s="91" t="s">
        <v>477</v>
      </c>
      <c r="E148" s="91" t="b">
        <v>0</v>
      </c>
      <c r="F148" s="91" t="b">
        <v>0</v>
      </c>
      <c r="G148" s="91" t="b">
        <v>0</v>
      </c>
    </row>
    <row r="149" spans="1:7" ht="15">
      <c r="A149" s="91" t="s">
        <v>752</v>
      </c>
      <c r="B149" s="91">
        <v>2</v>
      </c>
      <c r="C149" s="133">
        <v>0.003957106945071488</v>
      </c>
      <c r="D149" s="91" t="s">
        <v>477</v>
      </c>
      <c r="E149" s="91" t="b">
        <v>0</v>
      </c>
      <c r="F149" s="91" t="b">
        <v>0</v>
      </c>
      <c r="G149" s="91" t="b">
        <v>0</v>
      </c>
    </row>
    <row r="150" spans="1:7" ht="15">
      <c r="A150" s="91" t="s">
        <v>753</v>
      </c>
      <c r="B150" s="91">
        <v>2</v>
      </c>
      <c r="C150" s="133">
        <v>0.003957106945071488</v>
      </c>
      <c r="D150" s="91" t="s">
        <v>477</v>
      </c>
      <c r="E150" s="91" t="b">
        <v>0</v>
      </c>
      <c r="F150" s="91" t="b">
        <v>0</v>
      </c>
      <c r="G150" s="91" t="b">
        <v>0</v>
      </c>
    </row>
    <row r="151" spans="1:7" ht="15">
      <c r="A151" s="91" t="s">
        <v>575</v>
      </c>
      <c r="B151" s="91">
        <v>2</v>
      </c>
      <c r="C151" s="133">
        <v>0.003957106945071488</v>
      </c>
      <c r="D151" s="91" t="s">
        <v>477</v>
      </c>
      <c r="E151" s="91" t="b">
        <v>0</v>
      </c>
      <c r="F151" s="91" t="b">
        <v>0</v>
      </c>
      <c r="G151" s="91" t="b">
        <v>0</v>
      </c>
    </row>
    <row r="152" spans="1:7" ht="15">
      <c r="A152" s="91" t="s">
        <v>565</v>
      </c>
      <c r="B152" s="91">
        <v>5</v>
      </c>
      <c r="C152" s="133">
        <v>0.002932638742504623</v>
      </c>
      <c r="D152" s="91" t="s">
        <v>478</v>
      </c>
      <c r="E152" s="91" t="b">
        <v>0</v>
      </c>
      <c r="F152" s="91" t="b">
        <v>0</v>
      </c>
      <c r="G152" s="91" t="b">
        <v>0</v>
      </c>
    </row>
    <row r="153" spans="1:7" ht="15">
      <c r="A153" s="91" t="s">
        <v>545</v>
      </c>
      <c r="B153" s="91">
        <v>4</v>
      </c>
      <c r="C153" s="133">
        <v>0.005217518786835</v>
      </c>
      <c r="D153" s="91" t="s">
        <v>478</v>
      </c>
      <c r="E153" s="91" t="b">
        <v>0</v>
      </c>
      <c r="F153" s="91" t="b">
        <v>0</v>
      </c>
      <c r="G153" s="91" t="b">
        <v>0</v>
      </c>
    </row>
    <row r="154" spans="1:7" ht="15">
      <c r="A154" s="91" t="s">
        <v>218</v>
      </c>
      <c r="B154" s="91">
        <v>3</v>
      </c>
      <c r="C154" s="133">
        <v>0.006689555459199583</v>
      </c>
      <c r="D154" s="91" t="s">
        <v>478</v>
      </c>
      <c r="E154" s="91" t="b">
        <v>0</v>
      </c>
      <c r="F154" s="91" t="b">
        <v>0</v>
      </c>
      <c r="G154" s="91" t="b">
        <v>0</v>
      </c>
    </row>
    <row r="155" spans="1:7" ht="15">
      <c r="A155" s="91" t="s">
        <v>566</v>
      </c>
      <c r="B155" s="91">
        <v>3</v>
      </c>
      <c r="C155" s="133">
        <v>0.006689555459199583</v>
      </c>
      <c r="D155" s="91" t="s">
        <v>478</v>
      </c>
      <c r="E155" s="91" t="b">
        <v>0</v>
      </c>
      <c r="F155" s="91" t="b">
        <v>0</v>
      </c>
      <c r="G155" s="91" t="b">
        <v>0</v>
      </c>
    </row>
    <row r="156" spans="1:7" ht="15">
      <c r="A156" s="91" t="s">
        <v>567</v>
      </c>
      <c r="B156" s="91">
        <v>3</v>
      </c>
      <c r="C156" s="133">
        <v>0.006689555459199583</v>
      </c>
      <c r="D156" s="91" t="s">
        <v>478</v>
      </c>
      <c r="E156" s="91" t="b">
        <v>0</v>
      </c>
      <c r="F156" s="91" t="b">
        <v>0</v>
      </c>
      <c r="G156" s="91" t="b">
        <v>0</v>
      </c>
    </row>
    <row r="157" spans="1:7" ht="15">
      <c r="A157" s="91" t="s">
        <v>568</v>
      </c>
      <c r="B157" s="91">
        <v>3</v>
      </c>
      <c r="C157" s="133">
        <v>0.006689555459199583</v>
      </c>
      <c r="D157" s="91" t="s">
        <v>478</v>
      </c>
      <c r="E157" s="91" t="b">
        <v>0</v>
      </c>
      <c r="F157" s="91" t="b">
        <v>0</v>
      </c>
      <c r="G157" s="91" t="b">
        <v>0</v>
      </c>
    </row>
    <row r="158" spans="1:7" ht="15">
      <c r="A158" s="91" t="s">
        <v>569</v>
      </c>
      <c r="B158" s="91">
        <v>3</v>
      </c>
      <c r="C158" s="133">
        <v>0.006689555459199583</v>
      </c>
      <c r="D158" s="91" t="s">
        <v>478</v>
      </c>
      <c r="E158" s="91" t="b">
        <v>0</v>
      </c>
      <c r="F158" s="91" t="b">
        <v>0</v>
      </c>
      <c r="G158" s="91" t="b">
        <v>0</v>
      </c>
    </row>
    <row r="159" spans="1:7" ht="15">
      <c r="A159" s="91" t="s">
        <v>570</v>
      </c>
      <c r="B159" s="91">
        <v>3</v>
      </c>
      <c r="C159" s="133">
        <v>0.006689555459199583</v>
      </c>
      <c r="D159" s="91" t="s">
        <v>478</v>
      </c>
      <c r="E159" s="91" t="b">
        <v>0</v>
      </c>
      <c r="F159" s="91" t="b">
        <v>0</v>
      </c>
      <c r="G159" s="91" t="b">
        <v>0</v>
      </c>
    </row>
    <row r="160" spans="1:7" ht="15">
      <c r="A160" s="91" t="s">
        <v>571</v>
      </c>
      <c r="B160" s="91">
        <v>3</v>
      </c>
      <c r="C160" s="133">
        <v>0.006689555459199583</v>
      </c>
      <c r="D160" s="91" t="s">
        <v>478</v>
      </c>
      <c r="E160" s="91" t="b">
        <v>0</v>
      </c>
      <c r="F160" s="91" t="b">
        <v>0</v>
      </c>
      <c r="G160" s="91" t="b">
        <v>0</v>
      </c>
    </row>
    <row r="161" spans="1:7" ht="15">
      <c r="A161" s="91" t="s">
        <v>572</v>
      </c>
      <c r="B161" s="91">
        <v>3</v>
      </c>
      <c r="C161" s="133">
        <v>0.006689555459199583</v>
      </c>
      <c r="D161" s="91" t="s">
        <v>478</v>
      </c>
      <c r="E161" s="91" t="b">
        <v>0</v>
      </c>
      <c r="F161" s="91" t="b">
        <v>0</v>
      </c>
      <c r="G161" s="91" t="b">
        <v>0</v>
      </c>
    </row>
    <row r="162" spans="1:7" ht="15">
      <c r="A162" s="91" t="s">
        <v>728</v>
      </c>
      <c r="B162" s="91">
        <v>3</v>
      </c>
      <c r="C162" s="133">
        <v>0.006689555459199583</v>
      </c>
      <c r="D162" s="91" t="s">
        <v>478</v>
      </c>
      <c r="E162" s="91" t="b">
        <v>0</v>
      </c>
      <c r="F162" s="91" t="b">
        <v>0</v>
      </c>
      <c r="G162" s="91" t="b">
        <v>0</v>
      </c>
    </row>
    <row r="163" spans="1:7" ht="15">
      <c r="A163" s="91" t="s">
        <v>729</v>
      </c>
      <c r="B163" s="91">
        <v>3</v>
      </c>
      <c r="C163" s="133">
        <v>0.006689555459199583</v>
      </c>
      <c r="D163" s="91" t="s">
        <v>478</v>
      </c>
      <c r="E163" s="91" t="b">
        <v>0</v>
      </c>
      <c r="F163" s="91" t="b">
        <v>0</v>
      </c>
      <c r="G163" s="91" t="b">
        <v>0</v>
      </c>
    </row>
    <row r="164" spans="1:7" ht="15">
      <c r="A164" s="91" t="s">
        <v>730</v>
      </c>
      <c r="B164" s="91">
        <v>3</v>
      </c>
      <c r="C164" s="133">
        <v>0.006689555459199583</v>
      </c>
      <c r="D164" s="91" t="s">
        <v>478</v>
      </c>
      <c r="E164" s="91" t="b">
        <v>0</v>
      </c>
      <c r="F164" s="91" t="b">
        <v>0</v>
      </c>
      <c r="G164" s="91" t="b">
        <v>0</v>
      </c>
    </row>
    <row r="165" spans="1:7" ht="15">
      <c r="A165" s="91" t="s">
        <v>731</v>
      </c>
      <c r="B165" s="91">
        <v>3</v>
      </c>
      <c r="C165" s="133">
        <v>0.006689555459199583</v>
      </c>
      <c r="D165" s="91" t="s">
        <v>478</v>
      </c>
      <c r="E165" s="91" t="b">
        <v>0</v>
      </c>
      <c r="F165" s="91" t="b">
        <v>0</v>
      </c>
      <c r="G165" s="91" t="b">
        <v>0</v>
      </c>
    </row>
    <row r="166" spans="1:7" ht="15">
      <c r="A166" s="91" t="s">
        <v>732</v>
      </c>
      <c r="B166" s="91">
        <v>3</v>
      </c>
      <c r="C166" s="133">
        <v>0.006689555459199583</v>
      </c>
      <c r="D166" s="91" t="s">
        <v>478</v>
      </c>
      <c r="E166" s="91" t="b">
        <v>0</v>
      </c>
      <c r="F166" s="91" t="b">
        <v>0</v>
      </c>
      <c r="G166" s="91" t="b">
        <v>0</v>
      </c>
    </row>
    <row r="167" spans="1:7" ht="15">
      <c r="A167" s="91" t="s">
        <v>544</v>
      </c>
      <c r="B167" s="91">
        <v>3</v>
      </c>
      <c r="C167" s="133">
        <v>0.017292250008525415</v>
      </c>
      <c r="D167" s="91" t="s">
        <v>478</v>
      </c>
      <c r="E167" s="91" t="b">
        <v>0</v>
      </c>
      <c r="F167" s="91" t="b">
        <v>0</v>
      </c>
      <c r="G167" s="91" t="b">
        <v>0</v>
      </c>
    </row>
    <row r="168" spans="1:7" ht="15">
      <c r="A168" s="91" t="s">
        <v>543</v>
      </c>
      <c r="B168" s="91">
        <v>3</v>
      </c>
      <c r="C168" s="133">
        <v>0.017292250008525415</v>
      </c>
      <c r="D168" s="91" t="s">
        <v>478</v>
      </c>
      <c r="E168" s="91" t="b">
        <v>0</v>
      </c>
      <c r="F168" s="91" t="b">
        <v>0</v>
      </c>
      <c r="G168" s="91" t="b">
        <v>0</v>
      </c>
    </row>
    <row r="169" spans="1:7" ht="15">
      <c r="A169" s="91" t="s">
        <v>762</v>
      </c>
      <c r="B169" s="91">
        <v>2</v>
      </c>
      <c r="C169" s="133">
        <v>0.007068463032883888</v>
      </c>
      <c r="D169" s="91" t="s">
        <v>478</v>
      </c>
      <c r="E169" s="91" t="b">
        <v>0</v>
      </c>
      <c r="F169" s="91" t="b">
        <v>0</v>
      </c>
      <c r="G169" s="91" t="b">
        <v>0</v>
      </c>
    </row>
    <row r="170" spans="1:7" ht="15">
      <c r="A170" s="91" t="s">
        <v>763</v>
      </c>
      <c r="B170" s="91">
        <v>2</v>
      </c>
      <c r="C170" s="133">
        <v>0.007068463032883888</v>
      </c>
      <c r="D170" s="91" t="s">
        <v>478</v>
      </c>
      <c r="E170" s="91" t="b">
        <v>0</v>
      </c>
      <c r="F170" s="91" t="b">
        <v>0</v>
      </c>
      <c r="G170" s="91" t="b">
        <v>0</v>
      </c>
    </row>
    <row r="171" spans="1:7" ht="15">
      <c r="A171" s="91" t="s">
        <v>764</v>
      </c>
      <c r="B171" s="91">
        <v>2</v>
      </c>
      <c r="C171" s="133">
        <v>0.007068463032883888</v>
      </c>
      <c r="D171" s="91" t="s">
        <v>478</v>
      </c>
      <c r="E171" s="91" t="b">
        <v>0</v>
      </c>
      <c r="F171" s="91" t="b">
        <v>0</v>
      </c>
      <c r="G171" s="91" t="b">
        <v>0</v>
      </c>
    </row>
    <row r="172" spans="1:7" ht="15">
      <c r="A172" s="91" t="s">
        <v>765</v>
      </c>
      <c r="B172" s="91">
        <v>2</v>
      </c>
      <c r="C172" s="133">
        <v>0.007068463032883888</v>
      </c>
      <c r="D172" s="91" t="s">
        <v>478</v>
      </c>
      <c r="E172" s="91" t="b">
        <v>0</v>
      </c>
      <c r="F172" s="91" t="b">
        <v>0</v>
      </c>
      <c r="G172" s="91" t="b">
        <v>0</v>
      </c>
    </row>
    <row r="173" spans="1:7" ht="15">
      <c r="A173" s="91" t="s">
        <v>766</v>
      </c>
      <c r="B173" s="91">
        <v>2</v>
      </c>
      <c r="C173" s="133">
        <v>0.007068463032883888</v>
      </c>
      <c r="D173" s="91" t="s">
        <v>478</v>
      </c>
      <c r="E173" s="91" t="b">
        <v>0</v>
      </c>
      <c r="F173" s="91" t="b">
        <v>0</v>
      </c>
      <c r="G173" s="91" t="b">
        <v>0</v>
      </c>
    </row>
    <row r="174" spans="1:7" ht="15">
      <c r="A174" s="91" t="s">
        <v>767</v>
      </c>
      <c r="B174" s="91">
        <v>2</v>
      </c>
      <c r="C174" s="133">
        <v>0.007068463032883888</v>
      </c>
      <c r="D174" s="91" t="s">
        <v>478</v>
      </c>
      <c r="E174" s="91" t="b">
        <v>0</v>
      </c>
      <c r="F174" s="91" t="b">
        <v>0</v>
      </c>
      <c r="G174" s="91" t="b">
        <v>0</v>
      </c>
    </row>
    <row r="175" spans="1:7" ht="15">
      <c r="A175" s="91" t="s">
        <v>733</v>
      </c>
      <c r="B175" s="91">
        <v>2</v>
      </c>
      <c r="C175" s="133">
        <v>0.007068463032883888</v>
      </c>
      <c r="D175" s="91" t="s">
        <v>478</v>
      </c>
      <c r="E175" s="91" t="b">
        <v>0</v>
      </c>
      <c r="F175" s="91" t="b">
        <v>0</v>
      </c>
      <c r="G175" s="91" t="b">
        <v>0</v>
      </c>
    </row>
    <row r="176" spans="1:7" ht="15">
      <c r="A176" s="91" t="s">
        <v>768</v>
      </c>
      <c r="B176" s="91">
        <v>2</v>
      </c>
      <c r="C176" s="133">
        <v>0.007068463032883888</v>
      </c>
      <c r="D176" s="91" t="s">
        <v>478</v>
      </c>
      <c r="E176" s="91" t="b">
        <v>0</v>
      </c>
      <c r="F176" s="91" t="b">
        <v>0</v>
      </c>
      <c r="G176" s="91" t="b">
        <v>0</v>
      </c>
    </row>
    <row r="177" spans="1:7" ht="15">
      <c r="A177" s="91" t="s">
        <v>769</v>
      </c>
      <c r="B177" s="91">
        <v>2</v>
      </c>
      <c r="C177" s="133">
        <v>0.007068463032883888</v>
      </c>
      <c r="D177" s="91" t="s">
        <v>478</v>
      </c>
      <c r="E177" s="91" t="b">
        <v>0</v>
      </c>
      <c r="F177" s="91" t="b">
        <v>0</v>
      </c>
      <c r="G177" s="91" t="b">
        <v>0</v>
      </c>
    </row>
    <row r="178" spans="1:7" ht="15">
      <c r="A178" s="91" t="s">
        <v>770</v>
      </c>
      <c r="B178" s="91">
        <v>2</v>
      </c>
      <c r="C178" s="133">
        <v>0.007068463032883888</v>
      </c>
      <c r="D178" s="91" t="s">
        <v>478</v>
      </c>
      <c r="E178" s="91" t="b">
        <v>0</v>
      </c>
      <c r="F178" s="91" t="b">
        <v>0</v>
      </c>
      <c r="G178" s="91" t="b">
        <v>0</v>
      </c>
    </row>
    <row r="179" spans="1:7" ht="15">
      <c r="A179" s="91" t="s">
        <v>771</v>
      </c>
      <c r="B179" s="91">
        <v>2</v>
      </c>
      <c r="C179" s="133">
        <v>0.007068463032883888</v>
      </c>
      <c r="D179" s="91" t="s">
        <v>478</v>
      </c>
      <c r="E179" s="91" t="b">
        <v>0</v>
      </c>
      <c r="F179" s="91" t="b">
        <v>0</v>
      </c>
      <c r="G179" s="91" t="b">
        <v>0</v>
      </c>
    </row>
    <row r="180" spans="1:7" ht="15">
      <c r="A180" s="91" t="s">
        <v>772</v>
      </c>
      <c r="B180" s="91">
        <v>2</v>
      </c>
      <c r="C180" s="133">
        <v>0.007068463032883888</v>
      </c>
      <c r="D180" s="91" t="s">
        <v>478</v>
      </c>
      <c r="E180" s="91" t="b">
        <v>0</v>
      </c>
      <c r="F180" s="91" t="b">
        <v>0</v>
      </c>
      <c r="G180" s="91" t="b">
        <v>0</v>
      </c>
    </row>
    <row r="181" spans="1:7" ht="15">
      <c r="A181" s="91" t="s">
        <v>773</v>
      </c>
      <c r="B181" s="91">
        <v>2</v>
      </c>
      <c r="C181" s="133">
        <v>0.007068463032883888</v>
      </c>
      <c r="D181" s="91" t="s">
        <v>478</v>
      </c>
      <c r="E181" s="91" t="b">
        <v>0</v>
      </c>
      <c r="F181" s="91" t="b">
        <v>0</v>
      </c>
      <c r="G181" s="91" t="b">
        <v>0</v>
      </c>
    </row>
    <row r="182" spans="1:7" ht="15">
      <c r="A182" s="91" t="s">
        <v>774</v>
      </c>
      <c r="B182" s="91">
        <v>2</v>
      </c>
      <c r="C182" s="133">
        <v>0.007068463032883888</v>
      </c>
      <c r="D182" s="91" t="s">
        <v>478</v>
      </c>
      <c r="E182" s="91" t="b">
        <v>0</v>
      </c>
      <c r="F182" s="91" t="b">
        <v>0</v>
      </c>
      <c r="G182" s="91" t="b">
        <v>0</v>
      </c>
    </row>
    <row r="183" spans="1:7" ht="15">
      <c r="A183" s="91" t="s">
        <v>775</v>
      </c>
      <c r="B183" s="91">
        <v>2</v>
      </c>
      <c r="C183" s="133">
        <v>0.007068463032883888</v>
      </c>
      <c r="D183" s="91" t="s">
        <v>478</v>
      </c>
      <c r="E183" s="91" t="b">
        <v>0</v>
      </c>
      <c r="F183" s="91" t="b">
        <v>0</v>
      </c>
      <c r="G183" s="91" t="b">
        <v>0</v>
      </c>
    </row>
    <row r="184" spans="1:7" ht="15">
      <c r="A184" s="91" t="s">
        <v>776</v>
      </c>
      <c r="B184" s="91">
        <v>2</v>
      </c>
      <c r="C184" s="133">
        <v>0.011528166672350277</v>
      </c>
      <c r="D184" s="91" t="s">
        <v>478</v>
      </c>
      <c r="E184" s="91" t="b">
        <v>0</v>
      </c>
      <c r="F184" s="91" t="b">
        <v>0</v>
      </c>
      <c r="G184" s="91" t="b">
        <v>0</v>
      </c>
    </row>
    <row r="185" spans="1:7" ht="15">
      <c r="A185" s="91" t="s">
        <v>726</v>
      </c>
      <c r="B185" s="91">
        <v>2</v>
      </c>
      <c r="C185" s="133">
        <v>0.011528166672350277</v>
      </c>
      <c r="D185" s="91" t="s">
        <v>478</v>
      </c>
      <c r="E185" s="91" t="b">
        <v>0</v>
      </c>
      <c r="F185" s="91" t="b">
        <v>0</v>
      </c>
      <c r="G185" s="91" t="b">
        <v>0</v>
      </c>
    </row>
    <row r="186" spans="1:7" ht="15">
      <c r="A186" s="91" t="s">
        <v>777</v>
      </c>
      <c r="B186" s="91">
        <v>2</v>
      </c>
      <c r="C186" s="133">
        <v>0.011528166672350277</v>
      </c>
      <c r="D186" s="91" t="s">
        <v>478</v>
      </c>
      <c r="E186" s="91" t="b">
        <v>0</v>
      </c>
      <c r="F186" s="91" t="b">
        <v>0</v>
      </c>
      <c r="G186" s="91" t="b">
        <v>0</v>
      </c>
    </row>
    <row r="187" spans="1:7" ht="15">
      <c r="A187" s="91" t="s">
        <v>778</v>
      </c>
      <c r="B187" s="91">
        <v>2</v>
      </c>
      <c r="C187" s="133">
        <v>0.011528166672350277</v>
      </c>
      <c r="D187" s="91" t="s">
        <v>478</v>
      </c>
      <c r="E187" s="91" t="b">
        <v>0</v>
      </c>
      <c r="F187" s="91" t="b">
        <v>0</v>
      </c>
      <c r="G187" s="91" t="b">
        <v>0</v>
      </c>
    </row>
    <row r="188" spans="1:7" ht="15">
      <c r="A188" s="91" t="s">
        <v>725</v>
      </c>
      <c r="B188" s="91">
        <v>2</v>
      </c>
      <c r="C188" s="133">
        <v>0.007068463032883888</v>
      </c>
      <c r="D188" s="91" t="s">
        <v>478</v>
      </c>
      <c r="E188" s="91" t="b">
        <v>0</v>
      </c>
      <c r="F188" s="91" t="b">
        <v>0</v>
      </c>
      <c r="G188" s="91" t="b">
        <v>0</v>
      </c>
    </row>
    <row r="189" spans="1:7" ht="15">
      <c r="A189" s="91" t="s">
        <v>574</v>
      </c>
      <c r="B189" s="91">
        <v>4</v>
      </c>
      <c r="C189" s="133">
        <v>0</v>
      </c>
      <c r="D189" s="91" t="s">
        <v>479</v>
      </c>
      <c r="E189" s="91" t="b">
        <v>0</v>
      </c>
      <c r="F189" s="91" t="b">
        <v>0</v>
      </c>
      <c r="G189" s="91" t="b">
        <v>0</v>
      </c>
    </row>
    <row r="190" spans="1:7" ht="15">
      <c r="A190" s="91" t="s">
        <v>546</v>
      </c>
      <c r="B190" s="91">
        <v>2</v>
      </c>
      <c r="C190" s="133">
        <v>0</v>
      </c>
      <c r="D190" s="91" t="s">
        <v>479</v>
      </c>
      <c r="E190" s="91" t="b">
        <v>0</v>
      </c>
      <c r="F190" s="91" t="b">
        <v>0</v>
      </c>
      <c r="G190" s="91" t="b">
        <v>0</v>
      </c>
    </row>
    <row r="191" spans="1:7" ht="15">
      <c r="A191" s="91" t="s">
        <v>575</v>
      </c>
      <c r="B191" s="91">
        <v>2</v>
      </c>
      <c r="C191" s="133">
        <v>0</v>
      </c>
      <c r="D191" s="91" t="s">
        <v>479</v>
      </c>
      <c r="E191" s="91" t="b">
        <v>0</v>
      </c>
      <c r="F191" s="91" t="b">
        <v>0</v>
      </c>
      <c r="G191" s="91" t="b">
        <v>0</v>
      </c>
    </row>
    <row r="192" spans="1:7" ht="15">
      <c r="A192" s="91" t="s">
        <v>543</v>
      </c>
      <c r="B192" s="91">
        <v>2</v>
      </c>
      <c r="C192" s="133">
        <v>0</v>
      </c>
      <c r="D192" s="91" t="s">
        <v>479</v>
      </c>
      <c r="E192" s="91" t="b">
        <v>0</v>
      </c>
      <c r="F192" s="91" t="b">
        <v>0</v>
      </c>
      <c r="G192" s="91" t="b">
        <v>0</v>
      </c>
    </row>
    <row r="193" spans="1:7" ht="15">
      <c r="A193" s="91" t="s">
        <v>547</v>
      </c>
      <c r="B193" s="91">
        <v>2</v>
      </c>
      <c r="C193" s="133">
        <v>0</v>
      </c>
      <c r="D193" s="91" t="s">
        <v>479</v>
      </c>
      <c r="E193" s="91" t="b">
        <v>0</v>
      </c>
      <c r="F193" s="91" t="b">
        <v>0</v>
      </c>
      <c r="G193" s="91" t="b">
        <v>0</v>
      </c>
    </row>
    <row r="194" spans="1:7" ht="15">
      <c r="A194" s="91" t="s">
        <v>576</v>
      </c>
      <c r="B194" s="91">
        <v>2</v>
      </c>
      <c r="C194" s="133">
        <v>0</v>
      </c>
      <c r="D194" s="91" t="s">
        <v>479</v>
      </c>
      <c r="E194" s="91" t="b">
        <v>0</v>
      </c>
      <c r="F194" s="91" t="b">
        <v>0</v>
      </c>
      <c r="G194" s="91" t="b">
        <v>0</v>
      </c>
    </row>
    <row r="195" spans="1:7" ht="15">
      <c r="A195" s="91" t="s">
        <v>577</v>
      </c>
      <c r="B195" s="91">
        <v>2</v>
      </c>
      <c r="C195" s="133">
        <v>0</v>
      </c>
      <c r="D195" s="91" t="s">
        <v>479</v>
      </c>
      <c r="E195" s="91" t="b">
        <v>0</v>
      </c>
      <c r="F195" s="91" t="b">
        <v>0</v>
      </c>
      <c r="G195" s="91" t="b">
        <v>0</v>
      </c>
    </row>
    <row r="196" spans="1:7" ht="15">
      <c r="A196" s="91" t="s">
        <v>578</v>
      </c>
      <c r="B196" s="91">
        <v>2</v>
      </c>
      <c r="C196" s="133">
        <v>0</v>
      </c>
      <c r="D196" s="91" t="s">
        <v>479</v>
      </c>
      <c r="E196" s="91" t="b">
        <v>0</v>
      </c>
      <c r="F196" s="91" t="b">
        <v>0</v>
      </c>
      <c r="G196" s="91" t="b">
        <v>0</v>
      </c>
    </row>
    <row r="197" spans="1:7" ht="15">
      <c r="A197" s="91" t="s">
        <v>579</v>
      </c>
      <c r="B197" s="91">
        <v>2</v>
      </c>
      <c r="C197" s="133">
        <v>0</v>
      </c>
      <c r="D197" s="91" t="s">
        <v>479</v>
      </c>
      <c r="E197" s="91" t="b">
        <v>0</v>
      </c>
      <c r="F197" s="91" t="b">
        <v>0</v>
      </c>
      <c r="G197" s="91" t="b">
        <v>0</v>
      </c>
    </row>
    <row r="198" spans="1:7" ht="15">
      <c r="A198" s="91" t="s">
        <v>580</v>
      </c>
      <c r="B198" s="91">
        <v>2</v>
      </c>
      <c r="C198" s="133">
        <v>0</v>
      </c>
      <c r="D198" s="91" t="s">
        <v>479</v>
      </c>
      <c r="E198" s="91" t="b">
        <v>0</v>
      </c>
      <c r="F198" s="91" t="b">
        <v>0</v>
      </c>
      <c r="G198" s="91" t="b">
        <v>0</v>
      </c>
    </row>
    <row r="199" spans="1:7" ht="15">
      <c r="A199" s="91" t="s">
        <v>734</v>
      </c>
      <c r="B199" s="91">
        <v>2</v>
      </c>
      <c r="C199" s="133">
        <v>0</v>
      </c>
      <c r="D199" s="91" t="s">
        <v>479</v>
      </c>
      <c r="E199" s="91" t="b">
        <v>0</v>
      </c>
      <c r="F199" s="91" t="b">
        <v>0</v>
      </c>
      <c r="G199" s="91" t="b">
        <v>0</v>
      </c>
    </row>
    <row r="200" spans="1:7" ht="15">
      <c r="A200" s="91" t="s">
        <v>526</v>
      </c>
      <c r="B200" s="91">
        <v>2</v>
      </c>
      <c r="C200" s="133">
        <v>0</v>
      </c>
      <c r="D200" s="91" t="s">
        <v>479</v>
      </c>
      <c r="E200" s="91" t="b">
        <v>0</v>
      </c>
      <c r="F200" s="91" t="b">
        <v>0</v>
      </c>
      <c r="G200" s="91" t="b">
        <v>0</v>
      </c>
    </row>
    <row r="201" spans="1:7" ht="15">
      <c r="A201" s="91" t="s">
        <v>735</v>
      </c>
      <c r="B201" s="91">
        <v>2</v>
      </c>
      <c r="C201" s="133">
        <v>0</v>
      </c>
      <c r="D201" s="91" t="s">
        <v>479</v>
      </c>
      <c r="E201" s="91" t="b">
        <v>0</v>
      </c>
      <c r="F201" s="91" t="b">
        <v>0</v>
      </c>
      <c r="G201" s="91" t="b">
        <v>0</v>
      </c>
    </row>
    <row r="202" spans="1:7" ht="15">
      <c r="A202" s="91" t="s">
        <v>736</v>
      </c>
      <c r="B202" s="91">
        <v>2</v>
      </c>
      <c r="C202" s="133">
        <v>0</v>
      </c>
      <c r="D202" s="91" t="s">
        <v>479</v>
      </c>
      <c r="E202" s="91" t="b">
        <v>0</v>
      </c>
      <c r="F202" s="91" t="b">
        <v>0</v>
      </c>
      <c r="G202" s="91" t="b">
        <v>0</v>
      </c>
    </row>
    <row r="203" spans="1:7" ht="15">
      <c r="A203" s="91" t="s">
        <v>582</v>
      </c>
      <c r="B203" s="91">
        <v>3</v>
      </c>
      <c r="C203" s="133">
        <v>0.011239867599298802</v>
      </c>
      <c r="D203" s="91" t="s">
        <v>480</v>
      </c>
      <c r="E203" s="91" t="b">
        <v>0</v>
      </c>
      <c r="F203" s="91" t="b">
        <v>0</v>
      </c>
      <c r="G203" s="91" t="b">
        <v>0</v>
      </c>
    </row>
    <row r="204" spans="1:7" ht="15">
      <c r="A204" s="91" t="s">
        <v>583</v>
      </c>
      <c r="B204" s="91">
        <v>2</v>
      </c>
      <c r="C204" s="133">
        <v>0.0074932450661992014</v>
      </c>
      <c r="D204" s="91" t="s">
        <v>480</v>
      </c>
      <c r="E204" s="91" t="b">
        <v>0</v>
      </c>
      <c r="F204" s="91" t="b">
        <v>0</v>
      </c>
      <c r="G204" s="91" t="b">
        <v>0</v>
      </c>
    </row>
    <row r="205" spans="1:7" ht="15">
      <c r="A205" s="91" t="s">
        <v>584</v>
      </c>
      <c r="B205" s="91">
        <v>2</v>
      </c>
      <c r="C205" s="133">
        <v>0.0074932450661992014</v>
      </c>
      <c r="D205" s="91" t="s">
        <v>480</v>
      </c>
      <c r="E205" s="91" t="b">
        <v>0</v>
      </c>
      <c r="F205" s="91" t="b">
        <v>0</v>
      </c>
      <c r="G205" s="91" t="b">
        <v>0</v>
      </c>
    </row>
    <row r="206" spans="1:7" ht="15">
      <c r="A206" s="91" t="s">
        <v>585</v>
      </c>
      <c r="B206" s="91">
        <v>2</v>
      </c>
      <c r="C206" s="133">
        <v>0.0074932450661992014</v>
      </c>
      <c r="D206" s="91" t="s">
        <v>480</v>
      </c>
      <c r="E206" s="91" t="b">
        <v>0</v>
      </c>
      <c r="F206" s="91" t="b">
        <v>0</v>
      </c>
      <c r="G206" s="91" t="b">
        <v>0</v>
      </c>
    </row>
    <row r="207" spans="1:7" ht="15">
      <c r="A207" s="91" t="s">
        <v>586</v>
      </c>
      <c r="B207" s="91">
        <v>2</v>
      </c>
      <c r="C207" s="133">
        <v>0.0074932450661992014</v>
      </c>
      <c r="D207" s="91" t="s">
        <v>480</v>
      </c>
      <c r="E207" s="91" t="b">
        <v>0</v>
      </c>
      <c r="F207" s="91" t="b">
        <v>0</v>
      </c>
      <c r="G207" s="91" t="b">
        <v>0</v>
      </c>
    </row>
    <row r="208" spans="1:7" ht="15">
      <c r="A208" s="91" t="s">
        <v>587</v>
      </c>
      <c r="B208" s="91">
        <v>2</v>
      </c>
      <c r="C208" s="133">
        <v>0.0074932450661992014</v>
      </c>
      <c r="D208" s="91" t="s">
        <v>480</v>
      </c>
      <c r="E208" s="91" t="b">
        <v>0</v>
      </c>
      <c r="F208" s="91" t="b">
        <v>0</v>
      </c>
      <c r="G208" s="91" t="b">
        <v>0</v>
      </c>
    </row>
    <row r="209" spans="1:7" ht="15">
      <c r="A209" s="91" t="s">
        <v>588</v>
      </c>
      <c r="B209" s="91">
        <v>2</v>
      </c>
      <c r="C209" s="133">
        <v>0.0074932450661992014</v>
      </c>
      <c r="D209" s="91" t="s">
        <v>480</v>
      </c>
      <c r="E209" s="91" t="b">
        <v>0</v>
      </c>
      <c r="F209" s="91" t="b">
        <v>0</v>
      </c>
      <c r="G209" s="91" t="b">
        <v>0</v>
      </c>
    </row>
    <row r="210" spans="1:7" ht="15">
      <c r="A210" s="91" t="s">
        <v>589</v>
      </c>
      <c r="B210" s="91">
        <v>2</v>
      </c>
      <c r="C210" s="133">
        <v>0.0074932450661992014</v>
      </c>
      <c r="D210" s="91" t="s">
        <v>480</v>
      </c>
      <c r="E210" s="91" t="b">
        <v>0</v>
      </c>
      <c r="F210" s="91" t="b">
        <v>0</v>
      </c>
      <c r="G210" s="91" t="b">
        <v>0</v>
      </c>
    </row>
    <row r="211" spans="1:7" ht="15">
      <c r="A211" s="91" t="s">
        <v>590</v>
      </c>
      <c r="B211" s="91">
        <v>2</v>
      </c>
      <c r="C211" s="133">
        <v>0.0074932450661992014</v>
      </c>
      <c r="D211" s="91" t="s">
        <v>480</v>
      </c>
      <c r="E211" s="91" t="b">
        <v>0</v>
      </c>
      <c r="F211" s="91" t="b">
        <v>0</v>
      </c>
      <c r="G211" s="91" t="b">
        <v>0</v>
      </c>
    </row>
    <row r="212" spans="1:7" ht="15">
      <c r="A212" s="91" t="s">
        <v>591</v>
      </c>
      <c r="B212" s="91">
        <v>2</v>
      </c>
      <c r="C212" s="133">
        <v>0.0074932450661992014</v>
      </c>
      <c r="D212" s="91" t="s">
        <v>480</v>
      </c>
      <c r="E212" s="91" t="b">
        <v>0</v>
      </c>
      <c r="F212" s="91" t="b">
        <v>0</v>
      </c>
      <c r="G212" s="91" t="b">
        <v>0</v>
      </c>
    </row>
    <row r="213" spans="1:7" ht="15">
      <c r="A213" s="91" t="s">
        <v>754</v>
      </c>
      <c r="B213" s="91">
        <v>2</v>
      </c>
      <c r="C213" s="133">
        <v>0.0074932450661992014</v>
      </c>
      <c r="D213" s="91" t="s">
        <v>480</v>
      </c>
      <c r="E213" s="91" t="b">
        <v>0</v>
      </c>
      <c r="F213" s="91" t="b">
        <v>0</v>
      </c>
      <c r="G213" s="91" t="b">
        <v>0</v>
      </c>
    </row>
    <row r="214" spans="1:7" ht="15">
      <c r="A214" s="91" t="s">
        <v>755</v>
      </c>
      <c r="B214" s="91">
        <v>2</v>
      </c>
      <c r="C214" s="133">
        <v>0.0074932450661992014</v>
      </c>
      <c r="D214" s="91" t="s">
        <v>480</v>
      </c>
      <c r="E214" s="91" t="b">
        <v>0</v>
      </c>
      <c r="F214" s="91" t="b">
        <v>0</v>
      </c>
      <c r="G214" s="91" t="b">
        <v>0</v>
      </c>
    </row>
    <row r="215" spans="1:7" ht="15">
      <c r="A215" s="91" t="s">
        <v>756</v>
      </c>
      <c r="B215" s="91">
        <v>2</v>
      </c>
      <c r="C215" s="133">
        <v>0.0074932450661992014</v>
      </c>
      <c r="D215" s="91" t="s">
        <v>480</v>
      </c>
      <c r="E215" s="91" t="b">
        <v>0</v>
      </c>
      <c r="F215" s="91" t="b">
        <v>0</v>
      </c>
      <c r="G215" s="91" t="b">
        <v>0</v>
      </c>
    </row>
    <row r="216" spans="1:7" ht="15">
      <c r="A216" s="91" t="s">
        <v>757</v>
      </c>
      <c r="B216" s="91">
        <v>2</v>
      </c>
      <c r="C216" s="133">
        <v>0.0074932450661992014</v>
      </c>
      <c r="D216" s="91" t="s">
        <v>480</v>
      </c>
      <c r="E216" s="91" t="b">
        <v>0</v>
      </c>
      <c r="F216" s="91" t="b">
        <v>0</v>
      </c>
      <c r="G216" s="91" t="b">
        <v>0</v>
      </c>
    </row>
    <row r="217" spans="1:7" ht="15">
      <c r="A217" s="91" t="s">
        <v>758</v>
      </c>
      <c r="B217" s="91">
        <v>2</v>
      </c>
      <c r="C217" s="133">
        <v>0.0074932450661992014</v>
      </c>
      <c r="D217" s="91" t="s">
        <v>480</v>
      </c>
      <c r="E217" s="91" t="b">
        <v>0</v>
      </c>
      <c r="F217" s="91" t="b">
        <v>0</v>
      </c>
      <c r="G217" s="91" t="b">
        <v>0</v>
      </c>
    </row>
    <row r="218" spans="1:7" ht="15">
      <c r="A218" s="91" t="s">
        <v>759</v>
      </c>
      <c r="B218" s="91">
        <v>2</v>
      </c>
      <c r="C218" s="133">
        <v>0.0074932450661992014</v>
      </c>
      <c r="D218" s="91" t="s">
        <v>480</v>
      </c>
      <c r="E218" s="91" t="b">
        <v>0</v>
      </c>
      <c r="F218" s="91" t="b">
        <v>0</v>
      </c>
      <c r="G218" s="91" t="b">
        <v>0</v>
      </c>
    </row>
    <row r="219" spans="1:7" ht="15">
      <c r="A219" s="91" t="s">
        <v>760</v>
      </c>
      <c r="B219" s="91">
        <v>2</v>
      </c>
      <c r="C219" s="133">
        <v>0.0074932450661992014</v>
      </c>
      <c r="D219" s="91" t="s">
        <v>480</v>
      </c>
      <c r="E219" s="91" t="b">
        <v>0</v>
      </c>
      <c r="F219" s="91" t="b">
        <v>0</v>
      </c>
      <c r="G219" s="91" t="b">
        <v>0</v>
      </c>
    </row>
    <row r="220" spans="1:7" ht="15">
      <c r="A220" s="91" t="s">
        <v>761</v>
      </c>
      <c r="B220" s="91">
        <v>2</v>
      </c>
      <c r="C220" s="133">
        <v>0.0074932450661992014</v>
      </c>
      <c r="D220" s="91" t="s">
        <v>480</v>
      </c>
      <c r="E220" s="91" t="b">
        <v>0</v>
      </c>
      <c r="F220" s="91" t="b">
        <v>0</v>
      </c>
      <c r="G220" s="91" t="b">
        <v>0</v>
      </c>
    </row>
    <row r="221" spans="1:7" ht="15">
      <c r="A221" s="91" t="s">
        <v>545</v>
      </c>
      <c r="B221" s="91">
        <v>2</v>
      </c>
      <c r="C221" s="133">
        <v>0.0074932450661992014</v>
      </c>
      <c r="D221" s="91" t="s">
        <v>480</v>
      </c>
      <c r="E221" s="91" t="b">
        <v>0</v>
      </c>
      <c r="F221" s="91" t="b">
        <v>0</v>
      </c>
      <c r="G221" s="91" t="b">
        <v>0</v>
      </c>
    </row>
    <row r="222" spans="1:7" ht="15">
      <c r="A222" s="91" t="s">
        <v>725</v>
      </c>
      <c r="B222" s="91">
        <v>2</v>
      </c>
      <c r="C222" s="133">
        <v>0.0074932450661992014</v>
      </c>
      <c r="D222" s="91" t="s">
        <v>480</v>
      </c>
      <c r="E222" s="91" t="b">
        <v>0</v>
      </c>
      <c r="F222" s="91" t="b">
        <v>0</v>
      </c>
      <c r="G22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785</v>
      </c>
      <c r="B1" s="13" t="s">
        <v>786</v>
      </c>
      <c r="C1" s="13" t="s">
        <v>779</v>
      </c>
      <c r="D1" s="13" t="s">
        <v>780</v>
      </c>
      <c r="E1" s="13" t="s">
        <v>787</v>
      </c>
      <c r="F1" s="13" t="s">
        <v>144</v>
      </c>
      <c r="G1" s="13" t="s">
        <v>788</v>
      </c>
      <c r="H1" s="13" t="s">
        <v>789</v>
      </c>
      <c r="I1" s="13" t="s">
        <v>790</v>
      </c>
      <c r="J1" s="13" t="s">
        <v>791</v>
      </c>
      <c r="K1" s="13" t="s">
        <v>792</v>
      </c>
      <c r="L1" s="13" t="s">
        <v>793</v>
      </c>
    </row>
    <row r="2" spans="1:12" ht="15">
      <c r="A2" s="91" t="s">
        <v>543</v>
      </c>
      <c r="B2" s="91" t="s">
        <v>547</v>
      </c>
      <c r="C2" s="91">
        <v>6</v>
      </c>
      <c r="D2" s="133">
        <v>0.00755929255144229</v>
      </c>
      <c r="E2" s="133">
        <v>1.3579348470004537</v>
      </c>
      <c r="F2" s="91" t="s">
        <v>781</v>
      </c>
      <c r="G2" s="91" t="b">
        <v>0</v>
      </c>
      <c r="H2" s="91" t="b">
        <v>0</v>
      </c>
      <c r="I2" s="91" t="b">
        <v>0</v>
      </c>
      <c r="J2" s="91" t="b">
        <v>0</v>
      </c>
      <c r="K2" s="91" t="b">
        <v>0</v>
      </c>
      <c r="L2" s="91" t="b">
        <v>0</v>
      </c>
    </row>
    <row r="3" spans="1:12" ht="15">
      <c r="A3" s="91" t="s">
        <v>575</v>
      </c>
      <c r="B3" s="91" t="s">
        <v>543</v>
      </c>
      <c r="C3" s="91">
        <v>4</v>
      </c>
      <c r="D3" s="133">
        <v>0.00700154796713439</v>
      </c>
      <c r="E3" s="133">
        <v>1.357934847000454</v>
      </c>
      <c r="F3" s="91" t="s">
        <v>781</v>
      </c>
      <c r="G3" s="91" t="b">
        <v>0</v>
      </c>
      <c r="H3" s="91" t="b">
        <v>0</v>
      </c>
      <c r="I3" s="91" t="b">
        <v>0</v>
      </c>
      <c r="J3" s="91" t="b">
        <v>0</v>
      </c>
      <c r="K3" s="91" t="b">
        <v>0</v>
      </c>
      <c r="L3" s="91" t="b">
        <v>0</v>
      </c>
    </row>
    <row r="4" spans="1:12" ht="15">
      <c r="A4" s="91" t="s">
        <v>543</v>
      </c>
      <c r="B4" s="91" t="s">
        <v>558</v>
      </c>
      <c r="C4" s="91">
        <v>4</v>
      </c>
      <c r="D4" s="133">
        <v>0.010355642626343095</v>
      </c>
      <c r="E4" s="133">
        <v>1.357934847000454</v>
      </c>
      <c r="F4" s="91" t="s">
        <v>781</v>
      </c>
      <c r="G4" s="91" t="b">
        <v>0</v>
      </c>
      <c r="H4" s="91" t="b">
        <v>0</v>
      </c>
      <c r="I4" s="91" t="b">
        <v>0</v>
      </c>
      <c r="J4" s="91" t="b">
        <v>0</v>
      </c>
      <c r="K4" s="91" t="b">
        <v>0</v>
      </c>
      <c r="L4" s="91" t="b">
        <v>0</v>
      </c>
    </row>
    <row r="5" spans="1:12" ht="15">
      <c r="A5" s="91" t="s">
        <v>547</v>
      </c>
      <c r="B5" s="91" t="s">
        <v>546</v>
      </c>
      <c r="C5" s="91">
        <v>4</v>
      </c>
      <c r="D5" s="133">
        <v>0.00700154796713439</v>
      </c>
      <c r="E5" s="133">
        <v>1.658964842664435</v>
      </c>
      <c r="F5" s="91" t="s">
        <v>781</v>
      </c>
      <c r="G5" s="91" t="b">
        <v>0</v>
      </c>
      <c r="H5" s="91" t="b">
        <v>0</v>
      </c>
      <c r="I5" s="91" t="b">
        <v>0</v>
      </c>
      <c r="J5" s="91" t="b">
        <v>0</v>
      </c>
      <c r="K5" s="91" t="b">
        <v>0</v>
      </c>
      <c r="L5" s="91" t="b">
        <v>0</v>
      </c>
    </row>
    <row r="6" spans="1:12" ht="15">
      <c r="A6" s="91" t="s">
        <v>559</v>
      </c>
      <c r="B6" s="91" t="s">
        <v>560</v>
      </c>
      <c r="C6" s="91">
        <v>3</v>
      </c>
      <c r="D6" s="133">
        <v>0.006295217270127673</v>
      </c>
      <c r="E6" s="133">
        <v>2.0569048513364727</v>
      </c>
      <c r="F6" s="91" t="s">
        <v>781</v>
      </c>
      <c r="G6" s="91" t="b">
        <v>0</v>
      </c>
      <c r="H6" s="91" t="b">
        <v>0</v>
      </c>
      <c r="I6" s="91" t="b">
        <v>0</v>
      </c>
      <c r="J6" s="91" t="b">
        <v>0</v>
      </c>
      <c r="K6" s="91" t="b">
        <v>0</v>
      </c>
      <c r="L6" s="91" t="b">
        <v>0</v>
      </c>
    </row>
    <row r="7" spans="1:12" ht="15">
      <c r="A7" s="91" t="s">
        <v>555</v>
      </c>
      <c r="B7" s="91" t="s">
        <v>543</v>
      </c>
      <c r="C7" s="91">
        <v>3</v>
      </c>
      <c r="D7" s="133">
        <v>0.006295217270127673</v>
      </c>
      <c r="E7" s="133">
        <v>1.3579348470004537</v>
      </c>
      <c r="F7" s="91" t="s">
        <v>781</v>
      </c>
      <c r="G7" s="91" t="b">
        <v>0</v>
      </c>
      <c r="H7" s="91" t="b">
        <v>0</v>
      </c>
      <c r="I7" s="91" t="b">
        <v>0</v>
      </c>
      <c r="J7" s="91" t="b">
        <v>0</v>
      </c>
      <c r="K7" s="91" t="b">
        <v>0</v>
      </c>
      <c r="L7" s="91" t="b">
        <v>0</v>
      </c>
    </row>
    <row r="8" spans="1:12" ht="15">
      <c r="A8" s="91" t="s">
        <v>543</v>
      </c>
      <c r="B8" s="91" t="s">
        <v>543</v>
      </c>
      <c r="C8" s="91">
        <v>3</v>
      </c>
      <c r="D8" s="133">
        <v>0.006295217270127673</v>
      </c>
      <c r="E8" s="133">
        <v>0.658964842664435</v>
      </c>
      <c r="F8" s="91" t="s">
        <v>781</v>
      </c>
      <c r="G8" s="91" t="b">
        <v>0</v>
      </c>
      <c r="H8" s="91" t="b">
        <v>0</v>
      </c>
      <c r="I8" s="91" t="b">
        <v>0</v>
      </c>
      <c r="J8" s="91" t="b">
        <v>0</v>
      </c>
      <c r="K8" s="91" t="b">
        <v>0</v>
      </c>
      <c r="L8" s="91" t="b">
        <v>0</v>
      </c>
    </row>
    <row r="9" spans="1:12" ht="15">
      <c r="A9" s="91" t="s">
        <v>549</v>
      </c>
      <c r="B9" s="91" t="s">
        <v>225</v>
      </c>
      <c r="C9" s="91">
        <v>3</v>
      </c>
      <c r="D9" s="133">
        <v>0.006295217270127673</v>
      </c>
      <c r="E9" s="133">
        <v>2.0569048513364727</v>
      </c>
      <c r="F9" s="91" t="s">
        <v>781</v>
      </c>
      <c r="G9" s="91" t="b">
        <v>0</v>
      </c>
      <c r="H9" s="91" t="b">
        <v>0</v>
      </c>
      <c r="I9" s="91" t="b">
        <v>0</v>
      </c>
      <c r="J9" s="91" t="b">
        <v>0</v>
      </c>
      <c r="K9" s="91" t="b">
        <v>0</v>
      </c>
      <c r="L9" s="91" t="b">
        <v>0</v>
      </c>
    </row>
    <row r="10" spans="1:12" ht="15">
      <c r="A10" s="91" t="s">
        <v>225</v>
      </c>
      <c r="B10" s="91" t="s">
        <v>550</v>
      </c>
      <c r="C10" s="91">
        <v>3</v>
      </c>
      <c r="D10" s="133">
        <v>0.006295217270127673</v>
      </c>
      <c r="E10" s="133">
        <v>2.0569048513364727</v>
      </c>
      <c r="F10" s="91" t="s">
        <v>781</v>
      </c>
      <c r="G10" s="91" t="b">
        <v>0</v>
      </c>
      <c r="H10" s="91" t="b">
        <v>0</v>
      </c>
      <c r="I10" s="91" t="b">
        <v>0</v>
      </c>
      <c r="J10" s="91" t="b">
        <v>0</v>
      </c>
      <c r="K10" s="91" t="b">
        <v>0</v>
      </c>
      <c r="L10" s="91" t="b">
        <v>0</v>
      </c>
    </row>
    <row r="11" spans="1:12" ht="15">
      <c r="A11" s="91" t="s">
        <v>550</v>
      </c>
      <c r="B11" s="91" t="s">
        <v>551</v>
      </c>
      <c r="C11" s="91">
        <v>3</v>
      </c>
      <c r="D11" s="133">
        <v>0.006295217270127673</v>
      </c>
      <c r="E11" s="133">
        <v>2.0569048513364727</v>
      </c>
      <c r="F11" s="91" t="s">
        <v>781</v>
      </c>
      <c r="G11" s="91" t="b">
        <v>0</v>
      </c>
      <c r="H11" s="91" t="b">
        <v>0</v>
      </c>
      <c r="I11" s="91" t="b">
        <v>0</v>
      </c>
      <c r="J11" s="91" t="b">
        <v>0</v>
      </c>
      <c r="K11" s="91" t="b">
        <v>0</v>
      </c>
      <c r="L11" s="91" t="b">
        <v>0</v>
      </c>
    </row>
    <row r="12" spans="1:12" ht="15">
      <c r="A12" s="91" t="s">
        <v>551</v>
      </c>
      <c r="B12" s="91" t="s">
        <v>552</v>
      </c>
      <c r="C12" s="91">
        <v>3</v>
      </c>
      <c r="D12" s="133">
        <v>0.006295217270127673</v>
      </c>
      <c r="E12" s="133">
        <v>2.0569048513364727</v>
      </c>
      <c r="F12" s="91" t="s">
        <v>781</v>
      </c>
      <c r="G12" s="91" t="b">
        <v>0</v>
      </c>
      <c r="H12" s="91" t="b">
        <v>0</v>
      </c>
      <c r="I12" s="91" t="b">
        <v>0</v>
      </c>
      <c r="J12" s="91" t="b">
        <v>0</v>
      </c>
      <c r="K12" s="91" t="b">
        <v>0</v>
      </c>
      <c r="L12" s="91" t="b">
        <v>0</v>
      </c>
    </row>
    <row r="13" spans="1:12" ht="15">
      <c r="A13" s="91" t="s">
        <v>552</v>
      </c>
      <c r="B13" s="91" t="s">
        <v>553</v>
      </c>
      <c r="C13" s="91">
        <v>3</v>
      </c>
      <c r="D13" s="133">
        <v>0.006295217270127673</v>
      </c>
      <c r="E13" s="133">
        <v>2.0569048513364727</v>
      </c>
      <c r="F13" s="91" t="s">
        <v>781</v>
      </c>
      <c r="G13" s="91" t="b">
        <v>0</v>
      </c>
      <c r="H13" s="91" t="b">
        <v>0</v>
      </c>
      <c r="I13" s="91" t="b">
        <v>0</v>
      </c>
      <c r="J13" s="91" t="b">
        <v>0</v>
      </c>
      <c r="K13" s="91" t="b">
        <v>0</v>
      </c>
      <c r="L13" s="91" t="b">
        <v>0</v>
      </c>
    </row>
    <row r="14" spans="1:12" ht="15">
      <c r="A14" s="91" t="s">
        <v>553</v>
      </c>
      <c r="B14" s="91" t="s">
        <v>554</v>
      </c>
      <c r="C14" s="91">
        <v>3</v>
      </c>
      <c r="D14" s="133">
        <v>0.006295217270127673</v>
      </c>
      <c r="E14" s="133">
        <v>2.0569048513364727</v>
      </c>
      <c r="F14" s="91" t="s">
        <v>781</v>
      </c>
      <c r="G14" s="91" t="b">
        <v>0</v>
      </c>
      <c r="H14" s="91" t="b">
        <v>0</v>
      </c>
      <c r="I14" s="91" t="b">
        <v>0</v>
      </c>
      <c r="J14" s="91" t="b">
        <v>0</v>
      </c>
      <c r="K14" s="91" t="b">
        <v>0</v>
      </c>
      <c r="L14" s="91" t="b">
        <v>0</v>
      </c>
    </row>
    <row r="15" spans="1:12" ht="15">
      <c r="A15" s="91" t="s">
        <v>545</v>
      </c>
      <c r="B15" s="91" t="s">
        <v>725</v>
      </c>
      <c r="C15" s="91">
        <v>3</v>
      </c>
      <c r="D15" s="133">
        <v>0.006295217270127673</v>
      </c>
      <c r="E15" s="133">
        <v>1.534026106056135</v>
      </c>
      <c r="F15" s="91" t="s">
        <v>781</v>
      </c>
      <c r="G15" s="91" t="b">
        <v>0</v>
      </c>
      <c r="H15" s="91" t="b">
        <v>0</v>
      </c>
      <c r="I15" s="91" t="b">
        <v>0</v>
      </c>
      <c r="J15" s="91" t="b">
        <v>0</v>
      </c>
      <c r="K15" s="91" t="b">
        <v>0</v>
      </c>
      <c r="L15" s="91" t="b">
        <v>0</v>
      </c>
    </row>
    <row r="16" spans="1:12" ht="15">
      <c r="A16" s="91" t="s">
        <v>566</v>
      </c>
      <c r="B16" s="91" t="s">
        <v>567</v>
      </c>
      <c r="C16" s="91">
        <v>3</v>
      </c>
      <c r="D16" s="133">
        <v>0.006295217270127673</v>
      </c>
      <c r="E16" s="133">
        <v>1.9319661147281726</v>
      </c>
      <c r="F16" s="91" t="s">
        <v>781</v>
      </c>
      <c r="G16" s="91" t="b">
        <v>0</v>
      </c>
      <c r="H16" s="91" t="b">
        <v>0</v>
      </c>
      <c r="I16" s="91" t="b">
        <v>0</v>
      </c>
      <c r="J16" s="91" t="b">
        <v>0</v>
      </c>
      <c r="K16" s="91" t="b">
        <v>0</v>
      </c>
      <c r="L16" s="91" t="b">
        <v>0</v>
      </c>
    </row>
    <row r="17" spans="1:12" ht="15">
      <c r="A17" s="91" t="s">
        <v>567</v>
      </c>
      <c r="B17" s="91" t="s">
        <v>568</v>
      </c>
      <c r="C17" s="91">
        <v>3</v>
      </c>
      <c r="D17" s="133">
        <v>0.006295217270127673</v>
      </c>
      <c r="E17" s="133">
        <v>2.0569048513364727</v>
      </c>
      <c r="F17" s="91" t="s">
        <v>781</v>
      </c>
      <c r="G17" s="91" t="b">
        <v>0</v>
      </c>
      <c r="H17" s="91" t="b">
        <v>0</v>
      </c>
      <c r="I17" s="91" t="b">
        <v>0</v>
      </c>
      <c r="J17" s="91" t="b">
        <v>0</v>
      </c>
      <c r="K17" s="91" t="b">
        <v>0</v>
      </c>
      <c r="L17" s="91" t="b">
        <v>0</v>
      </c>
    </row>
    <row r="18" spans="1:12" ht="15">
      <c r="A18" s="91" t="s">
        <v>568</v>
      </c>
      <c r="B18" s="91" t="s">
        <v>569</v>
      </c>
      <c r="C18" s="91">
        <v>3</v>
      </c>
      <c r="D18" s="133">
        <v>0.006295217270127673</v>
      </c>
      <c r="E18" s="133">
        <v>2.0569048513364727</v>
      </c>
      <c r="F18" s="91" t="s">
        <v>781</v>
      </c>
      <c r="G18" s="91" t="b">
        <v>0</v>
      </c>
      <c r="H18" s="91" t="b">
        <v>0</v>
      </c>
      <c r="I18" s="91" t="b">
        <v>0</v>
      </c>
      <c r="J18" s="91" t="b">
        <v>0</v>
      </c>
      <c r="K18" s="91" t="b">
        <v>0</v>
      </c>
      <c r="L18" s="91" t="b">
        <v>0</v>
      </c>
    </row>
    <row r="19" spans="1:12" ht="15">
      <c r="A19" s="91" t="s">
        <v>569</v>
      </c>
      <c r="B19" s="91" t="s">
        <v>570</v>
      </c>
      <c r="C19" s="91">
        <v>3</v>
      </c>
      <c r="D19" s="133">
        <v>0.006295217270127673</v>
      </c>
      <c r="E19" s="133">
        <v>2.0569048513364727</v>
      </c>
      <c r="F19" s="91" t="s">
        <v>781</v>
      </c>
      <c r="G19" s="91" t="b">
        <v>0</v>
      </c>
      <c r="H19" s="91" t="b">
        <v>0</v>
      </c>
      <c r="I19" s="91" t="b">
        <v>0</v>
      </c>
      <c r="J19" s="91" t="b">
        <v>0</v>
      </c>
      <c r="K19" s="91" t="b">
        <v>0</v>
      </c>
      <c r="L19" s="91" t="b">
        <v>0</v>
      </c>
    </row>
    <row r="20" spans="1:12" ht="15">
      <c r="A20" s="91" t="s">
        <v>570</v>
      </c>
      <c r="B20" s="91" t="s">
        <v>571</v>
      </c>
      <c r="C20" s="91">
        <v>3</v>
      </c>
      <c r="D20" s="133">
        <v>0.006295217270127673</v>
      </c>
      <c r="E20" s="133">
        <v>2.0569048513364727</v>
      </c>
      <c r="F20" s="91" t="s">
        <v>781</v>
      </c>
      <c r="G20" s="91" t="b">
        <v>0</v>
      </c>
      <c r="H20" s="91" t="b">
        <v>0</v>
      </c>
      <c r="I20" s="91" t="b">
        <v>0</v>
      </c>
      <c r="J20" s="91" t="b">
        <v>0</v>
      </c>
      <c r="K20" s="91" t="b">
        <v>0</v>
      </c>
      <c r="L20" s="91" t="b">
        <v>0</v>
      </c>
    </row>
    <row r="21" spans="1:12" ht="15">
      <c r="A21" s="91" t="s">
        <v>571</v>
      </c>
      <c r="B21" s="91" t="s">
        <v>572</v>
      </c>
      <c r="C21" s="91">
        <v>3</v>
      </c>
      <c r="D21" s="133">
        <v>0.006295217270127673</v>
      </c>
      <c r="E21" s="133">
        <v>2.0569048513364727</v>
      </c>
      <c r="F21" s="91" t="s">
        <v>781</v>
      </c>
      <c r="G21" s="91" t="b">
        <v>0</v>
      </c>
      <c r="H21" s="91" t="b">
        <v>0</v>
      </c>
      <c r="I21" s="91" t="b">
        <v>0</v>
      </c>
      <c r="J21" s="91" t="b">
        <v>0</v>
      </c>
      <c r="K21" s="91" t="b">
        <v>0</v>
      </c>
      <c r="L21" s="91" t="b">
        <v>0</v>
      </c>
    </row>
    <row r="22" spans="1:12" ht="15">
      <c r="A22" s="91" t="s">
        <v>572</v>
      </c>
      <c r="B22" s="91" t="s">
        <v>565</v>
      </c>
      <c r="C22" s="91">
        <v>3</v>
      </c>
      <c r="D22" s="133">
        <v>0.006295217270127673</v>
      </c>
      <c r="E22" s="133">
        <v>1.9319661147281726</v>
      </c>
      <c r="F22" s="91" t="s">
        <v>781</v>
      </c>
      <c r="G22" s="91" t="b">
        <v>0</v>
      </c>
      <c r="H22" s="91" t="b">
        <v>0</v>
      </c>
      <c r="I22" s="91" t="b">
        <v>0</v>
      </c>
      <c r="J22" s="91" t="b">
        <v>0</v>
      </c>
      <c r="K22" s="91" t="b">
        <v>0</v>
      </c>
      <c r="L22" s="91" t="b">
        <v>0</v>
      </c>
    </row>
    <row r="23" spans="1:12" ht="15">
      <c r="A23" s="91" t="s">
        <v>565</v>
      </c>
      <c r="B23" s="91" t="s">
        <v>728</v>
      </c>
      <c r="C23" s="91">
        <v>3</v>
      </c>
      <c r="D23" s="133">
        <v>0.006295217270127673</v>
      </c>
      <c r="E23" s="133">
        <v>1.8350561017201164</v>
      </c>
      <c r="F23" s="91" t="s">
        <v>781</v>
      </c>
      <c r="G23" s="91" t="b">
        <v>0</v>
      </c>
      <c r="H23" s="91" t="b">
        <v>0</v>
      </c>
      <c r="I23" s="91" t="b">
        <v>0</v>
      </c>
      <c r="J23" s="91" t="b">
        <v>0</v>
      </c>
      <c r="K23" s="91" t="b">
        <v>0</v>
      </c>
      <c r="L23" s="91" t="b">
        <v>0</v>
      </c>
    </row>
    <row r="24" spans="1:12" ht="15">
      <c r="A24" s="91" t="s">
        <v>728</v>
      </c>
      <c r="B24" s="91" t="s">
        <v>729</v>
      </c>
      <c r="C24" s="91">
        <v>3</v>
      </c>
      <c r="D24" s="133">
        <v>0.006295217270127673</v>
      </c>
      <c r="E24" s="133">
        <v>2.0569048513364727</v>
      </c>
      <c r="F24" s="91" t="s">
        <v>781</v>
      </c>
      <c r="G24" s="91" t="b">
        <v>0</v>
      </c>
      <c r="H24" s="91" t="b">
        <v>0</v>
      </c>
      <c r="I24" s="91" t="b">
        <v>0</v>
      </c>
      <c r="J24" s="91" t="b">
        <v>0</v>
      </c>
      <c r="K24" s="91" t="b">
        <v>0</v>
      </c>
      <c r="L24" s="91" t="b">
        <v>0</v>
      </c>
    </row>
    <row r="25" spans="1:12" ht="15">
      <c r="A25" s="91" t="s">
        <v>729</v>
      </c>
      <c r="B25" s="91" t="s">
        <v>730</v>
      </c>
      <c r="C25" s="91">
        <v>3</v>
      </c>
      <c r="D25" s="133">
        <v>0.006295217270127673</v>
      </c>
      <c r="E25" s="133">
        <v>2.0569048513364727</v>
      </c>
      <c r="F25" s="91" t="s">
        <v>781</v>
      </c>
      <c r="G25" s="91" t="b">
        <v>0</v>
      </c>
      <c r="H25" s="91" t="b">
        <v>0</v>
      </c>
      <c r="I25" s="91" t="b">
        <v>0</v>
      </c>
      <c r="J25" s="91" t="b">
        <v>0</v>
      </c>
      <c r="K25" s="91" t="b">
        <v>0</v>
      </c>
      <c r="L25" s="91" t="b">
        <v>0</v>
      </c>
    </row>
    <row r="26" spans="1:12" ht="15">
      <c r="A26" s="91" t="s">
        <v>730</v>
      </c>
      <c r="B26" s="91" t="s">
        <v>731</v>
      </c>
      <c r="C26" s="91">
        <v>3</v>
      </c>
      <c r="D26" s="133">
        <v>0.006295217270127673</v>
      </c>
      <c r="E26" s="133">
        <v>2.0569048513364727</v>
      </c>
      <c r="F26" s="91" t="s">
        <v>781</v>
      </c>
      <c r="G26" s="91" t="b">
        <v>0</v>
      </c>
      <c r="H26" s="91" t="b">
        <v>0</v>
      </c>
      <c r="I26" s="91" t="b">
        <v>0</v>
      </c>
      <c r="J26" s="91" t="b">
        <v>0</v>
      </c>
      <c r="K26" s="91" t="b">
        <v>0</v>
      </c>
      <c r="L26" s="91" t="b">
        <v>0</v>
      </c>
    </row>
    <row r="27" spans="1:12" ht="15">
      <c r="A27" s="91" t="s">
        <v>731</v>
      </c>
      <c r="B27" s="91" t="s">
        <v>732</v>
      </c>
      <c r="C27" s="91">
        <v>3</v>
      </c>
      <c r="D27" s="133">
        <v>0.006295217270127673</v>
      </c>
      <c r="E27" s="133">
        <v>2.0569048513364727</v>
      </c>
      <c r="F27" s="91" t="s">
        <v>781</v>
      </c>
      <c r="G27" s="91" t="b">
        <v>0</v>
      </c>
      <c r="H27" s="91" t="b">
        <v>0</v>
      </c>
      <c r="I27" s="91" t="b">
        <v>0</v>
      </c>
      <c r="J27" s="91" t="b">
        <v>0</v>
      </c>
      <c r="K27" s="91" t="b">
        <v>0</v>
      </c>
      <c r="L27" s="91" t="b">
        <v>0</v>
      </c>
    </row>
    <row r="28" spans="1:12" ht="15">
      <c r="A28" s="91" t="s">
        <v>732</v>
      </c>
      <c r="B28" s="91" t="s">
        <v>545</v>
      </c>
      <c r="C28" s="91">
        <v>3</v>
      </c>
      <c r="D28" s="133">
        <v>0.006295217270127673</v>
      </c>
      <c r="E28" s="133">
        <v>1.7558748556724915</v>
      </c>
      <c r="F28" s="91" t="s">
        <v>781</v>
      </c>
      <c r="G28" s="91" t="b">
        <v>0</v>
      </c>
      <c r="H28" s="91" t="b">
        <v>0</v>
      </c>
      <c r="I28" s="91" t="b">
        <v>0</v>
      </c>
      <c r="J28" s="91" t="b">
        <v>0</v>
      </c>
      <c r="K28" s="91" t="b">
        <v>0</v>
      </c>
      <c r="L28" s="91" t="b">
        <v>0</v>
      </c>
    </row>
    <row r="29" spans="1:12" ht="15">
      <c r="A29" s="91" t="s">
        <v>546</v>
      </c>
      <c r="B29" s="91" t="s">
        <v>575</v>
      </c>
      <c r="C29" s="91">
        <v>2</v>
      </c>
      <c r="D29" s="133">
        <v>0.005177821313171548</v>
      </c>
      <c r="E29" s="133">
        <v>1.6309361190641916</v>
      </c>
      <c r="F29" s="91" t="s">
        <v>781</v>
      </c>
      <c r="G29" s="91" t="b">
        <v>0</v>
      </c>
      <c r="H29" s="91" t="b">
        <v>0</v>
      </c>
      <c r="I29" s="91" t="b">
        <v>0</v>
      </c>
      <c r="J29" s="91" t="b">
        <v>0</v>
      </c>
      <c r="K29" s="91" t="b">
        <v>0</v>
      </c>
      <c r="L29" s="91" t="b">
        <v>0</v>
      </c>
    </row>
    <row r="30" spans="1:12" ht="15">
      <c r="A30" s="91" t="s">
        <v>547</v>
      </c>
      <c r="B30" s="91" t="s">
        <v>576</v>
      </c>
      <c r="C30" s="91">
        <v>2</v>
      </c>
      <c r="D30" s="133">
        <v>0.005177821313171548</v>
      </c>
      <c r="E30" s="133">
        <v>1.7558748556724915</v>
      </c>
      <c r="F30" s="91" t="s">
        <v>781</v>
      </c>
      <c r="G30" s="91" t="b">
        <v>0</v>
      </c>
      <c r="H30" s="91" t="b">
        <v>0</v>
      </c>
      <c r="I30" s="91" t="b">
        <v>0</v>
      </c>
      <c r="J30" s="91" t="b">
        <v>0</v>
      </c>
      <c r="K30" s="91" t="b">
        <v>0</v>
      </c>
      <c r="L30" s="91" t="b">
        <v>0</v>
      </c>
    </row>
    <row r="31" spans="1:12" ht="15">
      <c r="A31" s="91" t="s">
        <v>576</v>
      </c>
      <c r="B31" s="91" t="s">
        <v>577</v>
      </c>
      <c r="C31" s="91">
        <v>2</v>
      </c>
      <c r="D31" s="133">
        <v>0.005177821313171548</v>
      </c>
      <c r="E31" s="133">
        <v>2.232996110392154</v>
      </c>
      <c r="F31" s="91" t="s">
        <v>781</v>
      </c>
      <c r="G31" s="91" t="b">
        <v>0</v>
      </c>
      <c r="H31" s="91" t="b">
        <v>0</v>
      </c>
      <c r="I31" s="91" t="b">
        <v>0</v>
      </c>
      <c r="J31" s="91" t="b">
        <v>0</v>
      </c>
      <c r="K31" s="91" t="b">
        <v>0</v>
      </c>
      <c r="L31" s="91" t="b">
        <v>0</v>
      </c>
    </row>
    <row r="32" spans="1:12" ht="15">
      <c r="A32" s="91" t="s">
        <v>577</v>
      </c>
      <c r="B32" s="91" t="s">
        <v>578</v>
      </c>
      <c r="C32" s="91">
        <v>2</v>
      </c>
      <c r="D32" s="133">
        <v>0.005177821313171548</v>
      </c>
      <c r="E32" s="133">
        <v>2.232996110392154</v>
      </c>
      <c r="F32" s="91" t="s">
        <v>781</v>
      </c>
      <c r="G32" s="91" t="b">
        <v>0</v>
      </c>
      <c r="H32" s="91" t="b">
        <v>0</v>
      </c>
      <c r="I32" s="91" t="b">
        <v>0</v>
      </c>
      <c r="J32" s="91" t="b">
        <v>0</v>
      </c>
      <c r="K32" s="91" t="b">
        <v>0</v>
      </c>
      <c r="L32" s="91" t="b">
        <v>0</v>
      </c>
    </row>
    <row r="33" spans="1:12" ht="15">
      <c r="A33" s="91" t="s">
        <v>578</v>
      </c>
      <c r="B33" s="91" t="s">
        <v>579</v>
      </c>
      <c r="C33" s="91">
        <v>2</v>
      </c>
      <c r="D33" s="133">
        <v>0.005177821313171548</v>
      </c>
      <c r="E33" s="133">
        <v>2.232996110392154</v>
      </c>
      <c r="F33" s="91" t="s">
        <v>781</v>
      </c>
      <c r="G33" s="91" t="b">
        <v>0</v>
      </c>
      <c r="H33" s="91" t="b">
        <v>0</v>
      </c>
      <c r="I33" s="91" t="b">
        <v>0</v>
      </c>
      <c r="J33" s="91" t="b">
        <v>0</v>
      </c>
      <c r="K33" s="91" t="b">
        <v>0</v>
      </c>
      <c r="L33" s="91" t="b">
        <v>0</v>
      </c>
    </row>
    <row r="34" spans="1:12" ht="15">
      <c r="A34" s="91" t="s">
        <v>579</v>
      </c>
      <c r="B34" s="91" t="s">
        <v>574</v>
      </c>
      <c r="C34" s="91">
        <v>2</v>
      </c>
      <c r="D34" s="133">
        <v>0.005177821313171548</v>
      </c>
      <c r="E34" s="133">
        <v>1.9319661147281728</v>
      </c>
      <c r="F34" s="91" t="s">
        <v>781</v>
      </c>
      <c r="G34" s="91" t="b">
        <v>0</v>
      </c>
      <c r="H34" s="91" t="b">
        <v>0</v>
      </c>
      <c r="I34" s="91" t="b">
        <v>0</v>
      </c>
      <c r="J34" s="91" t="b">
        <v>0</v>
      </c>
      <c r="K34" s="91" t="b">
        <v>0</v>
      </c>
      <c r="L34" s="91" t="b">
        <v>0</v>
      </c>
    </row>
    <row r="35" spans="1:12" ht="15">
      <c r="A35" s="91" t="s">
        <v>574</v>
      </c>
      <c r="B35" s="91" t="s">
        <v>580</v>
      </c>
      <c r="C35" s="91">
        <v>2</v>
      </c>
      <c r="D35" s="133">
        <v>0.005177821313171548</v>
      </c>
      <c r="E35" s="133">
        <v>1.9319661147281728</v>
      </c>
      <c r="F35" s="91" t="s">
        <v>781</v>
      </c>
      <c r="G35" s="91" t="b">
        <v>0</v>
      </c>
      <c r="H35" s="91" t="b">
        <v>0</v>
      </c>
      <c r="I35" s="91" t="b">
        <v>0</v>
      </c>
      <c r="J35" s="91" t="b">
        <v>0</v>
      </c>
      <c r="K35" s="91" t="b">
        <v>0</v>
      </c>
      <c r="L35" s="91" t="b">
        <v>0</v>
      </c>
    </row>
    <row r="36" spans="1:12" ht="15">
      <c r="A36" s="91" t="s">
        <v>580</v>
      </c>
      <c r="B36" s="91" t="s">
        <v>734</v>
      </c>
      <c r="C36" s="91">
        <v>2</v>
      </c>
      <c r="D36" s="133">
        <v>0.005177821313171548</v>
      </c>
      <c r="E36" s="133">
        <v>2.232996110392154</v>
      </c>
      <c r="F36" s="91" t="s">
        <v>781</v>
      </c>
      <c r="G36" s="91" t="b">
        <v>0</v>
      </c>
      <c r="H36" s="91" t="b">
        <v>0</v>
      </c>
      <c r="I36" s="91" t="b">
        <v>0</v>
      </c>
      <c r="J36" s="91" t="b">
        <v>0</v>
      </c>
      <c r="K36" s="91" t="b">
        <v>0</v>
      </c>
      <c r="L36" s="91" t="b">
        <v>0</v>
      </c>
    </row>
    <row r="37" spans="1:12" ht="15">
      <c r="A37" s="91" t="s">
        <v>734</v>
      </c>
      <c r="B37" s="91" t="s">
        <v>526</v>
      </c>
      <c r="C37" s="91">
        <v>2</v>
      </c>
      <c r="D37" s="133">
        <v>0.005177821313171548</v>
      </c>
      <c r="E37" s="133">
        <v>2.232996110392154</v>
      </c>
      <c r="F37" s="91" t="s">
        <v>781</v>
      </c>
      <c r="G37" s="91" t="b">
        <v>0</v>
      </c>
      <c r="H37" s="91" t="b">
        <v>0</v>
      </c>
      <c r="I37" s="91" t="b">
        <v>0</v>
      </c>
      <c r="J37" s="91" t="b">
        <v>0</v>
      </c>
      <c r="K37" s="91" t="b">
        <v>0</v>
      </c>
      <c r="L37" s="91" t="b">
        <v>0</v>
      </c>
    </row>
    <row r="38" spans="1:12" ht="15">
      <c r="A38" s="91" t="s">
        <v>526</v>
      </c>
      <c r="B38" s="91" t="s">
        <v>574</v>
      </c>
      <c r="C38" s="91">
        <v>2</v>
      </c>
      <c r="D38" s="133">
        <v>0.005177821313171548</v>
      </c>
      <c r="E38" s="133">
        <v>1.9319661147281728</v>
      </c>
      <c r="F38" s="91" t="s">
        <v>781</v>
      </c>
      <c r="G38" s="91" t="b">
        <v>0</v>
      </c>
      <c r="H38" s="91" t="b">
        <v>0</v>
      </c>
      <c r="I38" s="91" t="b">
        <v>0</v>
      </c>
      <c r="J38" s="91" t="b">
        <v>0</v>
      </c>
      <c r="K38" s="91" t="b">
        <v>0</v>
      </c>
      <c r="L38" s="91" t="b">
        <v>0</v>
      </c>
    </row>
    <row r="39" spans="1:12" ht="15">
      <c r="A39" s="91" t="s">
        <v>574</v>
      </c>
      <c r="B39" s="91" t="s">
        <v>735</v>
      </c>
      <c r="C39" s="91">
        <v>2</v>
      </c>
      <c r="D39" s="133">
        <v>0.005177821313171548</v>
      </c>
      <c r="E39" s="133">
        <v>1.9319661147281728</v>
      </c>
      <c r="F39" s="91" t="s">
        <v>781</v>
      </c>
      <c r="G39" s="91" t="b">
        <v>0</v>
      </c>
      <c r="H39" s="91" t="b">
        <v>0</v>
      </c>
      <c r="I39" s="91" t="b">
        <v>0</v>
      </c>
      <c r="J39" s="91" t="b">
        <v>0</v>
      </c>
      <c r="K39" s="91" t="b">
        <v>0</v>
      </c>
      <c r="L39" s="91" t="b">
        <v>0</v>
      </c>
    </row>
    <row r="40" spans="1:12" ht="15">
      <c r="A40" s="91" t="s">
        <v>735</v>
      </c>
      <c r="B40" s="91" t="s">
        <v>736</v>
      </c>
      <c r="C40" s="91">
        <v>2</v>
      </c>
      <c r="D40" s="133">
        <v>0.005177821313171548</v>
      </c>
      <c r="E40" s="133">
        <v>2.232996110392154</v>
      </c>
      <c r="F40" s="91" t="s">
        <v>781</v>
      </c>
      <c r="G40" s="91" t="b">
        <v>0</v>
      </c>
      <c r="H40" s="91" t="b">
        <v>0</v>
      </c>
      <c r="I40" s="91" t="b">
        <v>0</v>
      </c>
      <c r="J40" s="91" t="b">
        <v>0</v>
      </c>
      <c r="K40" s="91" t="b">
        <v>0</v>
      </c>
      <c r="L40" s="91" t="b">
        <v>0</v>
      </c>
    </row>
    <row r="41" spans="1:12" ht="15">
      <c r="A41" s="91" t="s">
        <v>563</v>
      </c>
      <c r="B41" s="91" t="s">
        <v>737</v>
      </c>
      <c r="C41" s="91">
        <v>2</v>
      </c>
      <c r="D41" s="133">
        <v>0.005177821313171548</v>
      </c>
      <c r="E41" s="133">
        <v>2.232996110392154</v>
      </c>
      <c r="F41" s="91" t="s">
        <v>781</v>
      </c>
      <c r="G41" s="91" t="b">
        <v>0</v>
      </c>
      <c r="H41" s="91" t="b">
        <v>0</v>
      </c>
      <c r="I41" s="91" t="b">
        <v>0</v>
      </c>
      <c r="J41" s="91" t="b">
        <v>0</v>
      </c>
      <c r="K41" s="91" t="b">
        <v>0</v>
      </c>
      <c r="L41" s="91" t="b">
        <v>0</v>
      </c>
    </row>
    <row r="42" spans="1:12" ht="15">
      <c r="A42" s="91" t="s">
        <v>737</v>
      </c>
      <c r="B42" s="91" t="s">
        <v>726</v>
      </c>
      <c r="C42" s="91">
        <v>2</v>
      </c>
      <c r="D42" s="133">
        <v>0.005177821313171548</v>
      </c>
      <c r="E42" s="133">
        <v>1.9319661147281728</v>
      </c>
      <c r="F42" s="91" t="s">
        <v>781</v>
      </c>
      <c r="G42" s="91" t="b">
        <v>0</v>
      </c>
      <c r="H42" s="91" t="b">
        <v>0</v>
      </c>
      <c r="I42" s="91" t="b">
        <v>0</v>
      </c>
      <c r="J42" s="91" t="b">
        <v>0</v>
      </c>
      <c r="K42" s="91" t="b">
        <v>0</v>
      </c>
      <c r="L42" s="91" t="b">
        <v>0</v>
      </c>
    </row>
    <row r="43" spans="1:12" ht="15">
      <c r="A43" s="91" t="s">
        <v>726</v>
      </c>
      <c r="B43" s="91" t="s">
        <v>557</v>
      </c>
      <c r="C43" s="91">
        <v>2</v>
      </c>
      <c r="D43" s="133">
        <v>0.005177821313171548</v>
      </c>
      <c r="E43" s="133">
        <v>1.534026106056135</v>
      </c>
      <c r="F43" s="91" t="s">
        <v>781</v>
      </c>
      <c r="G43" s="91" t="b">
        <v>0</v>
      </c>
      <c r="H43" s="91" t="b">
        <v>0</v>
      </c>
      <c r="I43" s="91" t="b">
        <v>0</v>
      </c>
      <c r="J43" s="91" t="b">
        <v>0</v>
      </c>
      <c r="K43" s="91" t="b">
        <v>0</v>
      </c>
      <c r="L43" s="91" t="b">
        <v>0</v>
      </c>
    </row>
    <row r="44" spans="1:12" ht="15">
      <c r="A44" s="91" t="s">
        <v>557</v>
      </c>
      <c r="B44" s="91" t="s">
        <v>738</v>
      </c>
      <c r="C44" s="91">
        <v>2</v>
      </c>
      <c r="D44" s="133">
        <v>0.005177821313171548</v>
      </c>
      <c r="E44" s="133">
        <v>1.8350561017201164</v>
      </c>
      <c r="F44" s="91" t="s">
        <v>781</v>
      </c>
      <c r="G44" s="91" t="b">
        <v>0</v>
      </c>
      <c r="H44" s="91" t="b">
        <v>0</v>
      </c>
      <c r="I44" s="91" t="b">
        <v>0</v>
      </c>
      <c r="J44" s="91" t="b">
        <v>0</v>
      </c>
      <c r="K44" s="91" t="b">
        <v>0</v>
      </c>
      <c r="L44" s="91" t="b">
        <v>0</v>
      </c>
    </row>
    <row r="45" spans="1:12" ht="15">
      <c r="A45" s="91" t="s">
        <v>738</v>
      </c>
      <c r="B45" s="91" t="s">
        <v>557</v>
      </c>
      <c r="C45" s="91">
        <v>2</v>
      </c>
      <c r="D45" s="133">
        <v>0.005177821313171548</v>
      </c>
      <c r="E45" s="133">
        <v>1.8350561017201164</v>
      </c>
      <c r="F45" s="91" t="s">
        <v>781</v>
      </c>
      <c r="G45" s="91" t="b">
        <v>0</v>
      </c>
      <c r="H45" s="91" t="b">
        <v>0</v>
      </c>
      <c r="I45" s="91" t="b">
        <v>0</v>
      </c>
      <c r="J45" s="91" t="b">
        <v>0</v>
      </c>
      <c r="K45" s="91" t="b">
        <v>0</v>
      </c>
      <c r="L45" s="91" t="b">
        <v>0</v>
      </c>
    </row>
    <row r="46" spans="1:12" ht="15">
      <c r="A46" s="91" t="s">
        <v>557</v>
      </c>
      <c r="B46" s="91" t="s">
        <v>739</v>
      </c>
      <c r="C46" s="91">
        <v>2</v>
      </c>
      <c r="D46" s="133">
        <v>0.005177821313171548</v>
      </c>
      <c r="E46" s="133">
        <v>1.8350561017201164</v>
      </c>
      <c r="F46" s="91" t="s">
        <v>781</v>
      </c>
      <c r="G46" s="91" t="b">
        <v>0</v>
      </c>
      <c r="H46" s="91" t="b">
        <v>0</v>
      </c>
      <c r="I46" s="91" t="b">
        <v>0</v>
      </c>
      <c r="J46" s="91" t="b">
        <v>0</v>
      </c>
      <c r="K46" s="91" t="b">
        <v>0</v>
      </c>
      <c r="L46" s="91" t="b">
        <v>0</v>
      </c>
    </row>
    <row r="47" spans="1:12" ht="15">
      <c r="A47" s="91" t="s">
        <v>739</v>
      </c>
      <c r="B47" s="91" t="s">
        <v>740</v>
      </c>
      <c r="C47" s="91">
        <v>2</v>
      </c>
      <c r="D47" s="133">
        <v>0.005177821313171548</v>
      </c>
      <c r="E47" s="133">
        <v>2.232996110392154</v>
      </c>
      <c r="F47" s="91" t="s">
        <v>781</v>
      </c>
      <c r="G47" s="91" t="b">
        <v>0</v>
      </c>
      <c r="H47" s="91" t="b">
        <v>0</v>
      </c>
      <c r="I47" s="91" t="b">
        <v>0</v>
      </c>
      <c r="J47" s="91" t="b">
        <v>0</v>
      </c>
      <c r="K47" s="91" t="b">
        <v>0</v>
      </c>
      <c r="L47" s="91" t="b">
        <v>0</v>
      </c>
    </row>
    <row r="48" spans="1:12" ht="15">
      <c r="A48" s="91" t="s">
        <v>740</v>
      </c>
      <c r="B48" s="91" t="s">
        <v>741</v>
      </c>
      <c r="C48" s="91">
        <v>2</v>
      </c>
      <c r="D48" s="133">
        <v>0.005177821313171548</v>
      </c>
      <c r="E48" s="133">
        <v>2.232996110392154</v>
      </c>
      <c r="F48" s="91" t="s">
        <v>781</v>
      </c>
      <c r="G48" s="91" t="b">
        <v>0</v>
      </c>
      <c r="H48" s="91" t="b">
        <v>0</v>
      </c>
      <c r="I48" s="91" t="b">
        <v>0</v>
      </c>
      <c r="J48" s="91" t="b">
        <v>0</v>
      </c>
      <c r="K48" s="91" t="b">
        <v>0</v>
      </c>
      <c r="L48" s="91" t="b">
        <v>0</v>
      </c>
    </row>
    <row r="49" spans="1:12" ht="15">
      <c r="A49" s="91" t="s">
        <v>741</v>
      </c>
      <c r="B49" s="91" t="s">
        <v>742</v>
      </c>
      <c r="C49" s="91">
        <v>2</v>
      </c>
      <c r="D49" s="133">
        <v>0.005177821313171548</v>
      </c>
      <c r="E49" s="133">
        <v>2.232996110392154</v>
      </c>
      <c r="F49" s="91" t="s">
        <v>781</v>
      </c>
      <c r="G49" s="91" t="b">
        <v>0</v>
      </c>
      <c r="H49" s="91" t="b">
        <v>0</v>
      </c>
      <c r="I49" s="91" t="b">
        <v>0</v>
      </c>
      <c r="J49" s="91" t="b">
        <v>0</v>
      </c>
      <c r="K49" s="91" t="b">
        <v>0</v>
      </c>
      <c r="L49" s="91" t="b">
        <v>0</v>
      </c>
    </row>
    <row r="50" spans="1:12" ht="15">
      <c r="A50" s="91" t="s">
        <v>742</v>
      </c>
      <c r="B50" s="91" t="s">
        <v>544</v>
      </c>
      <c r="C50" s="91">
        <v>2</v>
      </c>
      <c r="D50" s="133">
        <v>0.005177821313171548</v>
      </c>
      <c r="E50" s="133">
        <v>1.6889280660418782</v>
      </c>
      <c r="F50" s="91" t="s">
        <v>781</v>
      </c>
      <c r="G50" s="91" t="b">
        <v>0</v>
      </c>
      <c r="H50" s="91" t="b">
        <v>0</v>
      </c>
      <c r="I50" s="91" t="b">
        <v>0</v>
      </c>
      <c r="J50" s="91" t="b">
        <v>0</v>
      </c>
      <c r="K50" s="91" t="b">
        <v>0</v>
      </c>
      <c r="L50" s="91" t="b">
        <v>0</v>
      </c>
    </row>
    <row r="51" spans="1:12" ht="15">
      <c r="A51" s="91" t="s">
        <v>544</v>
      </c>
      <c r="B51" s="91" t="s">
        <v>743</v>
      </c>
      <c r="C51" s="91">
        <v>2</v>
      </c>
      <c r="D51" s="133">
        <v>0.005177821313171548</v>
      </c>
      <c r="E51" s="133">
        <v>1.6889280660418782</v>
      </c>
      <c r="F51" s="91" t="s">
        <v>781</v>
      </c>
      <c r="G51" s="91" t="b">
        <v>0</v>
      </c>
      <c r="H51" s="91" t="b">
        <v>0</v>
      </c>
      <c r="I51" s="91" t="b">
        <v>0</v>
      </c>
      <c r="J51" s="91" t="b">
        <v>0</v>
      </c>
      <c r="K51" s="91" t="b">
        <v>0</v>
      </c>
      <c r="L51" s="91" t="b">
        <v>0</v>
      </c>
    </row>
    <row r="52" spans="1:12" ht="15">
      <c r="A52" s="91" t="s">
        <v>743</v>
      </c>
      <c r="B52" s="91" t="s">
        <v>744</v>
      </c>
      <c r="C52" s="91">
        <v>2</v>
      </c>
      <c r="D52" s="133">
        <v>0.005177821313171548</v>
      </c>
      <c r="E52" s="133">
        <v>2.232996110392154</v>
      </c>
      <c r="F52" s="91" t="s">
        <v>781</v>
      </c>
      <c r="G52" s="91" t="b">
        <v>0</v>
      </c>
      <c r="H52" s="91" t="b">
        <v>0</v>
      </c>
      <c r="I52" s="91" t="b">
        <v>0</v>
      </c>
      <c r="J52" s="91" t="b">
        <v>0</v>
      </c>
      <c r="K52" s="91" t="b">
        <v>0</v>
      </c>
      <c r="L52" s="91" t="b">
        <v>0</v>
      </c>
    </row>
    <row r="53" spans="1:12" ht="15">
      <c r="A53" s="91" t="s">
        <v>744</v>
      </c>
      <c r="B53" s="91" t="s">
        <v>745</v>
      </c>
      <c r="C53" s="91">
        <v>2</v>
      </c>
      <c r="D53" s="133">
        <v>0.005177821313171548</v>
      </c>
      <c r="E53" s="133">
        <v>2.232996110392154</v>
      </c>
      <c r="F53" s="91" t="s">
        <v>781</v>
      </c>
      <c r="G53" s="91" t="b">
        <v>0</v>
      </c>
      <c r="H53" s="91" t="b">
        <v>0</v>
      </c>
      <c r="I53" s="91" t="b">
        <v>0</v>
      </c>
      <c r="J53" s="91" t="b">
        <v>0</v>
      </c>
      <c r="K53" s="91" t="b">
        <v>0</v>
      </c>
      <c r="L53" s="91" t="b">
        <v>0</v>
      </c>
    </row>
    <row r="54" spans="1:12" ht="15">
      <c r="A54" s="91" t="s">
        <v>745</v>
      </c>
      <c r="B54" s="91" t="s">
        <v>559</v>
      </c>
      <c r="C54" s="91">
        <v>2</v>
      </c>
      <c r="D54" s="133">
        <v>0.005177821313171548</v>
      </c>
      <c r="E54" s="133">
        <v>2.0569048513364727</v>
      </c>
      <c r="F54" s="91" t="s">
        <v>781</v>
      </c>
      <c r="G54" s="91" t="b">
        <v>0</v>
      </c>
      <c r="H54" s="91" t="b">
        <v>0</v>
      </c>
      <c r="I54" s="91" t="b">
        <v>0</v>
      </c>
      <c r="J54" s="91" t="b">
        <v>0</v>
      </c>
      <c r="K54" s="91" t="b">
        <v>0</v>
      </c>
      <c r="L54" s="91" t="b">
        <v>0</v>
      </c>
    </row>
    <row r="55" spans="1:12" ht="15">
      <c r="A55" s="91" t="s">
        <v>560</v>
      </c>
      <c r="B55" s="91" t="s">
        <v>727</v>
      </c>
      <c r="C55" s="91">
        <v>2</v>
      </c>
      <c r="D55" s="133">
        <v>0.005177821313171548</v>
      </c>
      <c r="E55" s="133">
        <v>1.8808135922807914</v>
      </c>
      <c r="F55" s="91" t="s">
        <v>781</v>
      </c>
      <c r="G55" s="91" t="b">
        <v>0</v>
      </c>
      <c r="H55" s="91" t="b">
        <v>0</v>
      </c>
      <c r="I55" s="91" t="b">
        <v>0</v>
      </c>
      <c r="J55" s="91" t="b">
        <v>0</v>
      </c>
      <c r="K55" s="91" t="b">
        <v>0</v>
      </c>
      <c r="L55" s="91" t="b">
        <v>0</v>
      </c>
    </row>
    <row r="56" spans="1:12" ht="15">
      <c r="A56" s="91" t="s">
        <v>727</v>
      </c>
      <c r="B56" s="91" t="s">
        <v>746</v>
      </c>
      <c r="C56" s="91">
        <v>2</v>
      </c>
      <c r="D56" s="133">
        <v>0.005177821313171548</v>
      </c>
      <c r="E56" s="133">
        <v>2.0569048513364727</v>
      </c>
      <c r="F56" s="91" t="s">
        <v>781</v>
      </c>
      <c r="G56" s="91" t="b">
        <v>0</v>
      </c>
      <c r="H56" s="91" t="b">
        <v>0</v>
      </c>
      <c r="I56" s="91" t="b">
        <v>0</v>
      </c>
      <c r="J56" s="91" t="b">
        <v>0</v>
      </c>
      <c r="K56" s="91" t="b">
        <v>0</v>
      </c>
      <c r="L56" s="91" t="b">
        <v>0</v>
      </c>
    </row>
    <row r="57" spans="1:12" ht="15">
      <c r="A57" s="91" t="s">
        <v>746</v>
      </c>
      <c r="B57" s="91" t="s">
        <v>561</v>
      </c>
      <c r="C57" s="91">
        <v>2</v>
      </c>
      <c r="D57" s="133">
        <v>0.005177821313171548</v>
      </c>
      <c r="E57" s="133">
        <v>2.0569048513364727</v>
      </c>
      <c r="F57" s="91" t="s">
        <v>781</v>
      </c>
      <c r="G57" s="91" t="b">
        <v>0</v>
      </c>
      <c r="H57" s="91" t="b">
        <v>0</v>
      </c>
      <c r="I57" s="91" t="b">
        <v>0</v>
      </c>
      <c r="J57" s="91" t="b">
        <v>0</v>
      </c>
      <c r="K57" s="91" t="b">
        <v>0</v>
      </c>
      <c r="L57" s="91" t="b">
        <v>0</v>
      </c>
    </row>
    <row r="58" spans="1:12" ht="15">
      <c r="A58" s="91" t="s">
        <v>561</v>
      </c>
      <c r="B58" s="91" t="s">
        <v>543</v>
      </c>
      <c r="C58" s="91">
        <v>2</v>
      </c>
      <c r="D58" s="133">
        <v>0.005177821313171548</v>
      </c>
      <c r="E58" s="133">
        <v>1.1818435879447726</v>
      </c>
      <c r="F58" s="91" t="s">
        <v>781</v>
      </c>
      <c r="G58" s="91" t="b">
        <v>0</v>
      </c>
      <c r="H58" s="91" t="b">
        <v>0</v>
      </c>
      <c r="I58" s="91" t="b">
        <v>0</v>
      </c>
      <c r="J58" s="91" t="b">
        <v>0</v>
      </c>
      <c r="K58" s="91" t="b">
        <v>0</v>
      </c>
      <c r="L58" s="91" t="b">
        <v>0</v>
      </c>
    </row>
    <row r="59" spans="1:12" ht="15">
      <c r="A59" s="91" t="s">
        <v>558</v>
      </c>
      <c r="B59" s="91" t="s">
        <v>747</v>
      </c>
      <c r="C59" s="91">
        <v>2</v>
      </c>
      <c r="D59" s="133">
        <v>0.005177821313171548</v>
      </c>
      <c r="E59" s="133">
        <v>1.9319661147281728</v>
      </c>
      <c r="F59" s="91" t="s">
        <v>781</v>
      </c>
      <c r="G59" s="91" t="b">
        <v>0</v>
      </c>
      <c r="H59" s="91" t="b">
        <v>0</v>
      </c>
      <c r="I59" s="91" t="b">
        <v>0</v>
      </c>
      <c r="J59" s="91" t="b">
        <v>0</v>
      </c>
      <c r="K59" s="91" t="b">
        <v>0</v>
      </c>
      <c r="L59" s="91" t="b">
        <v>0</v>
      </c>
    </row>
    <row r="60" spans="1:12" ht="15">
      <c r="A60" s="91" t="s">
        <v>747</v>
      </c>
      <c r="B60" s="91" t="s">
        <v>748</v>
      </c>
      <c r="C60" s="91">
        <v>2</v>
      </c>
      <c r="D60" s="133">
        <v>0.005177821313171548</v>
      </c>
      <c r="E60" s="133">
        <v>2.232996110392154</v>
      </c>
      <c r="F60" s="91" t="s">
        <v>781</v>
      </c>
      <c r="G60" s="91" t="b">
        <v>0</v>
      </c>
      <c r="H60" s="91" t="b">
        <v>0</v>
      </c>
      <c r="I60" s="91" t="b">
        <v>0</v>
      </c>
      <c r="J60" s="91" t="b">
        <v>0</v>
      </c>
      <c r="K60" s="91" t="b">
        <v>0</v>
      </c>
      <c r="L60" s="91" t="b">
        <v>0</v>
      </c>
    </row>
    <row r="61" spans="1:12" ht="15">
      <c r="A61" s="91" t="s">
        <v>748</v>
      </c>
      <c r="B61" s="91" t="s">
        <v>543</v>
      </c>
      <c r="C61" s="91">
        <v>2</v>
      </c>
      <c r="D61" s="133">
        <v>0.005177821313171548</v>
      </c>
      <c r="E61" s="133">
        <v>1.357934847000454</v>
      </c>
      <c r="F61" s="91" t="s">
        <v>781</v>
      </c>
      <c r="G61" s="91" t="b">
        <v>0</v>
      </c>
      <c r="H61" s="91" t="b">
        <v>0</v>
      </c>
      <c r="I61" s="91" t="b">
        <v>0</v>
      </c>
      <c r="J61" s="91" t="b">
        <v>0</v>
      </c>
      <c r="K61" s="91" t="b">
        <v>0</v>
      </c>
      <c r="L61" s="91" t="b">
        <v>0</v>
      </c>
    </row>
    <row r="62" spans="1:12" ht="15">
      <c r="A62" s="91" t="s">
        <v>558</v>
      </c>
      <c r="B62" s="91" t="s">
        <v>544</v>
      </c>
      <c r="C62" s="91">
        <v>2</v>
      </c>
      <c r="D62" s="133">
        <v>0.005177821313171548</v>
      </c>
      <c r="E62" s="133">
        <v>1.3878980703778971</v>
      </c>
      <c r="F62" s="91" t="s">
        <v>781</v>
      </c>
      <c r="G62" s="91" t="b">
        <v>0</v>
      </c>
      <c r="H62" s="91" t="b">
        <v>0</v>
      </c>
      <c r="I62" s="91" t="b">
        <v>0</v>
      </c>
      <c r="J62" s="91" t="b">
        <v>0</v>
      </c>
      <c r="K62" s="91" t="b">
        <v>0</v>
      </c>
      <c r="L62" s="91" t="b">
        <v>0</v>
      </c>
    </row>
    <row r="63" spans="1:12" ht="15">
      <c r="A63" s="91" t="s">
        <v>544</v>
      </c>
      <c r="B63" s="91" t="s">
        <v>562</v>
      </c>
      <c r="C63" s="91">
        <v>2</v>
      </c>
      <c r="D63" s="133">
        <v>0.005177821313171548</v>
      </c>
      <c r="E63" s="133">
        <v>1.5128368069861968</v>
      </c>
      <c r="F63" s="91" t="s">
        <v>781</v>
      </c>
      <c r="G63" s="91" t="b">
        <v>0</v>
      </c>
      <c r="H63" s="91" t="b">
        <v>0</v>
      </c>
      <c r="I63" s="91" t="b">
        <v>0</v>
      </c>
      <c r="J63" s="91" t="b">
        <v>0</v>
      </c>
      <c r="K63" s="91" t="b">
        <v>0</v>
      </c>
      <c r="L63" s="91" t="b">
        <v>0</v>
      </c>
    </row>
    <row r="64" spans="1:12" ht="15">
      <c r="A64" s="91" t="s">
        <v>562</v>
      </c>
      <c r="B64" s="91" t="s">
        <v>749</v>
      </c>
      <c r="C64" s="91">
        <v>2</v>
      </c>
      <c r="D64" s="133">
        <v>0.005177821313171548</v>
      </c>
      <c r="E64" s="133">
        <v>2.0569048513364727</v>
      </c>
      <c r="F64" s="91" t="s">
        <v>781</v>
      </c>
      <c r="G64" s="91" t="b">
        <v>0</v>
      </c>
      <c r="H64" s="91" t="b">
        <v>0</v>
      </c>
      <c r="I64" s="91" t="b">
        <v>0</v>
      </c>
      <c r="J64" s="91" t="b">
        <v>0</v>
      </c>
      <c r="K64" s="91" t="b">
        <v>0</v>
      </c>
      <c r="L64" s="91" t="b">
        <v>0</v>
      </c>
    </row>
    <row r="65" spans="1:12" ht="15">
      <c r="A65" s="91" t="s">
        <v>749</v>
      </c>
      <c r="B65" s="91" t="s">
        <v>750</v>
      </c>
      <c r="C65" s="91">
        <v>2</v>
      </c>
      <c r="D65" s="133">
        <v>0.005177821313171548</v>
      </c>
      <c r="E65" s="133">
        <v>2.232996110392154</v>
      </c>
      <c r="F65" s="91" t="s">
        <v>781</v>
      </c>
      <c r="G65" s="91" t="b">
        <v>0</v>
      </c>
      <c r="H65" s="91" t="b">
        <v>0</v>
      </c>
      <c r="I65" s="91" t="b">
        <v>0</v>
      </c>
      <c r="J65" s="91" t="b">
        <v>0</v>
      </c>
      <c r="K65" s="91" t="b">
        <v>0</v>
      </c>
      <c r="L65" s="91" t="b">
        <v>0</v>
      </c>
    </row>
    <row r="66" spans="1:12" ht="15">
      <c r="A66" s="91" t="s">
        <v>750</v>
      </c>
      <c r="B66" s="91" t="s">
        <v>751</v>
      </c>
      <c r="C66" s="91">
        <v>2</v>
      </c>
      <c r="D66" s="133">
        <v>0.005177821313171548</v>
      </c>
      <c r="E66" s="133">
        <v>2.232996110392154</v>
      </c>
      <c r="F66" s="91" t="s">
        <v>781</v>
      </c>
      <c r="G66" s="91" t="b">
        <v>0</v>
      </c>
      <c r="H66" s="91" t="b">
        <v>0</v>
      </c>
      <c r="I66" s="91" t="b">
        <v>0</v>
      </c>
      <c r="J66" s="91" t="b">
        <v>0</v>
      </c>
      <c r="K66" s="91" t="b">
        <v>0</v>
      </c>
      <c r="L66" s="91" t="b">
        <v>0</v>
      </c>
    </row>
    <row r="67" spans="1:12" ht="15">
      <c r="A67" s="91" t="s">
        <v>751</v>
      </c>
      <c r="B67" s="91" t="s">
        <v>752</v>
      </c>
      <c r="C67" s="91">
        <v>2</v>
      </c>
      <c r="D67" s="133">
        <v>0.005177821313171548</v>
      </c>
      <c r="E67" s="133">
        <v>2.232996110392154</v>
      </c>
      <c r="F67" s="91" t="s">
        <v>781</v>
      </c>
      <c r="G67" s="91" t="b">
        <v>0</v>
      </c>
      <c r="H67" s="91" t="b">
        <v>0</v>
      </c>
      <c r="I67" s="91" t="b">
        <v>0</v>
      </c>
      <c r="J67" s="91" t="b">
        <v>0</v>
      </c>
      <c r="K67" s="91" t="b">
        <v>0</v>
      </c>
      <c r="L67" s="91" t="b">
        <v>0</v>
      </c>
    </row>
    <row r="68" spans="1:12" ht="15">
      <c r="A68" s="91" t="s">
        <v>752</v>
      </c>
      <c r="B68" s="91" t="s">
        <v>753</v>
      </c>
      <c r="C68" s="91">
        <v>2</v>
      </c>
      <c r="D68" s="133">
        <v>0.005177821313171548</v>
      </c>
      <c r="E68" s="133">
        <v>2.232996110392154</v>
      </c>
      <c r="F68" s="91" t="s">
        <v>781</v>
      </c>
      <c r="G68" s="91" t="b">
        <v>0</v>
      </c>
      <c r="H68" s="91" t="b">
        <v>0</v>
      </c>
      <c r="I68" s="91" t="b">
        <v>0</v>
      </c>
      <c r="J68" s="91" t="b">
        <v>0</v>
      </c>
      <c r="K68" s="91" t="b">
        <v>0</v>
      </c>
      <c r="L68" s="91" t="b">
        <v>0</v>
      </c>
    </row>
    <row r="69" spans="1:12" ht="15">
      <c r="A69" s="91" t="s">
        <v>753</v>
      </c>
      <c r="B69" s="91" t="s">
        <v>575</v>
      </c>
      <c r="C69" s="91">
        <v>2</v>
      </c>
      <c r="D69" s="133">
        <v>0.005177821313171548</v>
      </c>
      <c r="E69" s="133">
        <v>1.9319661147281728</v>
      </c>
      <c r="F69" s="91" t="s">
        <v>781</v>
      </c>
      <c r="G69" s="91" t="b">
        <v>0</v>
      </c>
      <c r="H69" s="91" t="b">
        <v>0</v>
      </c>
      <c r="I69" s="91" t="b">
        <v>0</v>
      </c>
      <c r="J69" s="91" t="b">
        <v>0</v>
      </c>
      <c r="K69" s="91" t="b">
        <v>0</v>
      </c>
      <c r="L69" s="91" t="b">
        <v>0</v>
      </c>
    </row>
    <row r="70" spans="1:12" ht="15">
      <c r="A70" s="91" t="s">
        <v>546</v>
      </c>
      <c r="B70" s="91" t="s">
        <v>549</v>
      </c>
      <c r="C70" s="91">
        <v>2</v>
      </c>
      <c r="D70" s="133">
        <v>0.005177821313171548</v>
      </c>
      <c r="E70" s="133">
        <v>1.7558748556724915</v>
      </c>
      <c r="F70" s="91" t="s">
        <v>781</v>
      </c>
      <c r="G70" s="91" t="b">
        <v>0</v>
      </c>
      <c r="H70" s="91" t="b">
        <v>0</v>
      </c>
      <c r="I70" s="91" t="b">
        <v>0</v>
      </c>
      <c r="J70" s="91" t="b">
        <v>0</v>
      </c>
      <c r="K70" s="91" t="b">
        <v>0</v>
      </c>
      <c r="L70" s="91" t="b">
        <v>0</v>
      </c>
    </row>
    <row r="71" spans="1:12" ht="15">
      <c r="A71" s="91" t="s">
        <v>725</v>
      </c>
      <c r="B71" s="91" t="s">
        <v>545</v>
      </c>
      <c r="C71" s="91">
        <v>2</v>
      </c>
      <c r="D71" s="133">
        <v>0.005177821313171548</v>
      </c>
      <c r="E71" s="133">
        <v>1.7558748556724915</v>
      </c>
      <c r="F71" s="91" t="s">
        <v>781</v>
      </c>
      <c r="G71" s="91" t="b">
        <v>0</v>
      </c>
      <c r="H71" s="91" t="b">
        <v>0</v>
      </c>
      <c r="I71" s="91" t="b">
        <v>0</v>
      </c>
      <c r="J71" s="91" t="b">
        <v>0</v>
      </c>
      <c r="K71" s="91" t="b">
        <v>0</v>
      </c>
      <c r="L71" s="91" t="b">
        <v>0</v>
      </c>
    </row>
    <row r="72" spans="1:12" ht="15">
      <c r="A72" s="91" t="s">
        <v>583</v>
      </c>
      <c r="B72" s="91" t="s">
        <v>584</v>
      </c>
      <c r="C72" s="91">
        <v>2</v>
      </c>
      <c r="D72" s="133">
        <v>0.005177821313171548</v>
      </c>
      <c r="E72" s="133">
        <v>2.232996110392154</v>
      </c>
      <c r="F72" s="91" t="s">
        <v>781</v>
      </c>
      <c r="G72" s="91" t="b">
        <v>0</v>
      </c>
      <c r="H72" s="91" t="b">
        <v>0</v>
      </c>
      <c r="I72" s="91" t="b">
        <v>0</v>
      </c>
      <c r="J72" s="91" t="b">
        <v>0</v>
      </c>
      <c r="K72" s="91" t="b">
        <v>0</v>
      </c>
      <c r="L72" s="91" t="b">
        <v>0</v>
      </c>
    </row>
    <row r="73" spans="1:12" ht="15">
      <c r="A73" s="91" t="s">
        <v>584</v>
      </c>
      <c r="B73" s="91" t="s">
        <v>585</v>
      </c>
      <c r="C73" s="91">
        <v>2</v>
      </c>
      <c r="D73" s="133">
        <v>0.005177821313171548</v>
      </c>
      <c r="E73" s="133">
        <v>2.232996110392154</v>
      </c>
      <c r="F73" s="91" t="s">
        <v>781</v>
      </c>
      <c r="G73" s="91" t="b">
        <v>0</v>
      </c>
      <c r="H73" s="91" t="b">
        <v>0</v>
      </c>
      <c r="I73" s="91" t="b">
        <v>0</v>
      </c>
      <c r="J73" s="91" t="b">
        <v>0</v>
      </c>
      <c r="K73" s="91" t="b">
        <v>0</v>
      </c>
      <c r="L73" s="91" t="b">
        <v>0</v>
      </c>
    </row>
    <row r="74" spans="1:12" ht="15">
      <c r="A74" s="91" t="s">
        <v>585</v>
      </c>
      <c r="B74" s="91" t="s">
        <v>586</v>
      </c>
      <c r="C74" s="91">
        <v>2</v>
      </c>
      <c r="D74" s="133">
        <v>0.005177821313171548</v>
      </c>
      <c r="E74" s="133">
        <v>2.232996110392154</v>
      </c>
      <c r="F74" s="91" t="s">
        <v>781</v>
      </c>
      <c r="G74" s="91" t="b">
        <v>0</v>
      </c>
      <c r="H74" s="91" t="b">
        <v>0</v>
      </c>
      <c r="I74" s="91" t="b">
        <v>0</v>
      </c>
      <c r="J74" s="91" t="b">
        <v>0</v>
      </c>
      <c r="K74" s="91" t="b">
        <v>0</v>
      </c>
      <c r="L74" s="91" t="b">
        <v>0</v>
      </c>
    </row>
    <row r="75" spans="1:12" ht="15">
      <c r="A75" s="91" t="s">
        <v>586</v>
      </c>
      <c r="B75" s="91" t="s">
        <v>587</v>
      </c>
      <c r="C75" s="91">
        <v>2</v>
      </c>
      <c r="D75" s="133">
        <v>0.005177821313171548</v>
      </c>
      <c r="E75" s="133">
        <v>2.232996110392154</v>
      </c>
      <c r="F75" s="91" t="s">
        <v>781</v>
      </c>
      <c r="G75" s="91" t="b">
        <v>0</v>
      </c>
      <c r="H75" s="91" t="b">
        <v>0</v>
      </c>
      <c r="I75" s="91" t="b">
        <v>0</v>
      </c>
      <c r="J75" s="91" t="b">
        <v>0</v>
      </c>
      <c r="K75" s="91" t="b">
        <v>0</v>
      </c>
      <c r="L75" s="91" t="b">
        <v>0</v>
      </c>
    </row>
    <row r="76" spans="1:12" ht="15">
      <c r="A76" s="91" t="s">
        <v>587</v>
      </c>
      <c r="B76" s="91" t="s">
        <v>588</v>
      </c>
      <c r="C76" s="91">
        <v>2</v>
      </c>
      <c r="D76" s="133">
        <v>0.005177821313171548</v>
      </c>
      <c r="E76" s="133">
        <v>2.232996110392154</v>
      </c>
      <c r="F76" s="91" t="s">
        <v>781</v>
      </c>
      <c r="G76" s="91" t="b">
        <v>0</v>
      </c>
      <c r="H76" s="91" t="b">
        <v>0</v>
      </c>
      <c r="I76" s="91" t="b">
        <v>0</v>
      </c>
      <c r="J76" s="91" t="b">
        <v>0</v>
      </c>
      <c r="K76" s="91" t="b">
        <v>0</v>
      </c>
      <c r="L76" s="91" t="b">
        <v>0</v>
      </c>
    </row>
    <row r="77" spans="1:12" ht="15">
      <c r="A77" s="91" t="s">
        <v>588</v>
      </c>
      <c r="B77" s="91" t="s">
        <v>589</v>
      </c>
      <c r="C77" s="91">
        <v>2</v>
      </c>
      <c r="D77" s="133">
        <v>0.005177821313171548</v>
      </c>
      <c r="E77" s="133">
        <v>2.232996110392154</v>
      </c>
      <c r="F77" s="91" t="s">
        <v>781</v>
      </c>
      <c r="G77" s="91" t="b">
        <v>0</v>
      </c>
      <c r="H77" s="91" t="b">
        <v>0</v>
      </c>
      <c r="I77" s="91" t="b">
        <v>0</v>
      </c>
      <c r="J77" s="91" t="b">
        <v>0</v>
      </c>
      <c r="K77" s="91" t="b">
        <v>0</v>
      </c>
      <c r="L77" s="91" t="b">
        <v>0</v>
      </c>
    </row>
    <row r="78" spans="1:12" ht="15">
      <c r="A78" s="91" t="s">
        <v>589</v>
      </c>
      <c r="B78" s="91" t="s">
        <v>590</v>
      </c>
      <c r="C78" s="91">
        <v>2</v>
      </c>
      <c r="D78" s="133">
        <v>0.005177821313171548</v>
      </c>
      <c r="E78" s="133">
        <v>2.232996110392154</v>
      </c>
      <c r="F78" s="91" t="s">
        <v>781</v>
      </c>
      <c r="G78" s="91" t="b">
        <v>0</v>
      </c>
      <c r="H78" s="91" t="b">
        <v>0</v>
      </c>
      <c r="I78" s="91" t="b">
        <v>0</v>
      </c>
      <c r="J78" s="91" t="b">
        <v>0</v>
      </c>
      <c r="K78" s="91" t="b">
        <v>0</v>
      </c>
      <c r="L78" s="91" t="b">
        <v>0</v>
      </c>
    </row>
    <row r="79" spans="1:12" ht="15">
      <c r="A79" s="91" t="s">
        <v>590</v>
      </c>
      <c r="B79" s="91" t="s">
        <v>591</v>
      </c>
      <c r="C79" s="91">
        <v>2</v>
      </c>
      <c r="D79" s="133">
        <v>0.005177821313171548</v>
      </c>
      <c r="E79" s="133">
        <v>2.232996110392154</v>
      </c>
      <c r="F79" s="91" t="s">
        <v>781</v>
      </c>
      <c r="G79" s="91" t="b">
        <v>0</v>
      </c>
      <c r="H79" s="91" t="b">
        <v>0</v>
      </c>
      <c r="I79" s="91" t="b">
        <v>0</v>
      </c>
      <c r="J79" s="91" t="b">
        <v>0</v>
      </c>
      <c r="K79" s="91" t="b">
        <v>0</v>
      </c>
      <c r="L79" s="91" t="b">
        <v>0</v>
      </c>
    </row>
    <row r="80" spans="1:12" ht="15">
      <c r="A80" s="91" t="s">
        <v>591</v>
      </c>
      <c r="B80" s="91" t="s">
        <v>754</v>
      </c>
      <c r="C80" s="91">
        <v>2</v>
      </c>
      <c r="D80" s="133">
        <v>0.005177821313171548</v>
      </c>
      <c r="E80" s="133">
        <v>2.232996110392154</v>
      </c>
      <c r="F80" s="91" t="s">
        <v>781</v>
      </c>
      <c r="G80" s="91" t="b">
        <v>0</v>
      </c>
      <c r="H80" s="91" t="b">
        <v>0</v>
      </c>
      <c r="I80" s="91" t="b">
        <v>0</v>
      </c>
      <c r="J80" s="91" t="b">
        <v>0</v>
      </c>
      <c r="K80" s="91" t="b">
        <v>0</v>
      </c>
      <c r="L80" s="91" t="b">
        <v>0</v>
      </c>
    </row>
    <row r="81" spans="1:12" ht="15">
      <c r="A81" s="91" t="s">
        <v>754</v>
      </c>
      <c r="B81" s="91" t="s">
        <v>755</v>
      </c>
      <c r="C81" s="91">
        <v>2</v>
      </c>
      <c r="D81" s="133">
        <v>0.005177821313171548</v>
      </c>
      <c r="E81" s="133">
        <v>2.232996110392154</v>
      </c>
      <c r="F81" s="91" t="s">
        <v>781</v>
      </c>
      <c r="G81" s="91" t="b">
        <v>0</v>
      </c>
      <c r="H81" s="91" t="b">
        <v>0</v>
      </c>
      <c r="I81" s="91" t="b">
        <v>0</v>
      </c>
      <c r="J81" s="91" t="b">
        <v>0</v>
      </c>
      <c r="K81" s="91" t="b">
        <v>0</v>
      </c>
      <c r="L81" s="91" t="b">
        <v>0</v>
      </c>
    </row>
    <row r="82" spans="1:12" ht="15">
      <c r="A82" s="91" t="s">
        <v>755</v>
      </c>
      <c r="B82" s="91" t="s">
        <v>582</v>
      </c>
      <c r="C82" s="91">
        <v>2</v>
      </c>
      <c r="D82" s="133">
        <v>0.005177821313171548</v>
      </c>
      <c r="E82" s="133">
        <v>2.0569048513364727</v>
      </c>
      <c r="F82" s="91" t="s">
        <v>781</v>
      </c>
      <c r="G82" s="91" t="b">
        <v>0</v>
      </c>
      <c r="H82" s="91" t="b">
        <v>0</v>
      </c>
      <c r="I82" s="91" t="b">
        <v>0</v>
      </c>
      <c r="J82" s="91" t="b">
        <v>0</v>
      </c>
      <c r="K82" s="91" t="b">
        <v>0</v>
      </c>
      <c r="L82" s="91" t="b">
        <v>0</v>
      </c>
    </row>
    <row r="83" spans="1:12" ht="15">
      <c r="A83" s="91" t="s">
        <v>582</v>
      </c>
      <c r="B83" s="91" t="s">
        <v>756</v>
      </c>
      <c r="C83" s="91">
        <v>2</v>
      </c>
      <c r="D83" s="133">
        <v>0.005177821313171548</v>
      </c>
      <c r="E83" s="133">
        <v>2.0569048513364727</v>
      </c>
      <c r="F83" s="91" t="s">
        <v>781</v>
      </c>
      <c r="G83" s="91" t="b">
        <v>0</v>
      </c>
      <c r="H83" s="91" t="b">
        <v>0</v>
      </c>
      <c r="I83" s="91" t="b">
        <v>0</v>
      </c>
      <c r="J83" s="91" t="b">
        <v>0</v>
      </c>
      <c r="K83" s="91" t="b">
        <v>0</v>
      </c>
      <c r="L83" s="91" t="b">
        <v>0</v>
      </c>
    </row>
    <row r="84" spans="1:12" ht="15">
      <c r="A84" s="91" t="s">
        <v>756</v>
      </c>
      <c r="B84" s="91" t="s">
        <v>757</v>
      </c>
      <c r="C84" s="91">
        <v>2</v>
      </c>
      <c r="D84" s="133">
        <v>0.005177821313171548</v>
      </c>
      <c r="E84" s="133">
        <v>2.232996110392154</v>
      </c>
      <c r="F84" s="91" t="s">
        <v>781</v>
      </c>
      <c r="G84" s="91" t="b">
        <v>0</v>
      </c>
      <c r="H84" s="91" t="b">
        <v>0</v>
      </c>
      <c r="I84" s="91" t="b">
        <v>0</v>
      </c>
      <c r="J84" s="91" t="b">
        <v>0</v>
      </c>
      <c r="K84" s="91" t="b">
        <v>0</v>
      </c>
      <c r="L84" s="91" t="b">
        <v>0</v>
      </c>
    </row>
    <row r="85" spans="1:12" ht="15">
      <c r="A85" s="91" t="s">
        <v>757</v>
      </c>
      <c r="B85" s="91" t="s">
        <v>758</v>
      </c>
      <c r="C85" s="91">
        <v>2</v>
      </c>
      <c r="D85" s="133">
        <v>0.005177821313171548</v>
      </c>
      <c r="E85" s="133">
        <v>2.232996110392154</v>
      </c>
      <c r="F85" s="91" t="s">
        <v>781</v>
      </c>
      <c r="G85" s="91" t="b">
        <v>0</v>
      </c>
      <c r="H85" s="91" t="b">
        <v>0</v>
      </c>
      <c r="I85" s="91" t="b">
        <v>0</v>
      </c>
      <c r="J85" s="91" t="b">
        <v>0</v>
      </c>
      <c r="K85" s="91" t="b">
        <v>0</v>
      </c>
      <c r="L85" s="91" t="b">
        <v>0</v>
      </c>
    </row>
    <row r="86" spans="1:12" ht="15">
      <c r="A86" s="91" t="s">
        <v>758</v>
      </c>
      <c r="B86" s="91" t="s">
        <v>759</v>
      </c>
      <c r="C86" s="91">
        <v>2</v>
      </c>
      <c r="D86" s="133">
        <v>0.005177821313171548</v>
      </c>
      <c r="E86" s="133">
        <v>2.232996110392154</v>
      </c>
      <c r="F86" s="91" t="s">
        <v>781</v>
      </c>
      <c r="G86" s="91" t="b">
        <v>0</v>
      </c>
      <c r="H86" s="91" t="b">
        <v>0</v>
      </c>
      <c r="I86" s="91" t="b">
        <v>0</v>
      </c>
      <c r="J86" s="91" t="b">
        <v>0</v>
      </c>
      <c r="K86" s="91" t="b">
        <v>0</v>
      </c>
      <c r="L86" s="91" t="b">
        <v>0</v>
      </c>
    </row>
    <row r="87" spans="1:12" ht="15">
      <c r="A87" s="91" t="s">
        <v>759</v>
      </c>
      <c r="B87" s="91" t="s">
        <v>760</v>
      </c>
      <c r="C87" s="91">
        <v>2</v>
      </c>
      <c r="D87" s="133">
        <v>0.005177821313171548</v>
      </c>
      <c r="E87" s="133">
        <v>2.232996110392154</v>
      </c>
      <c r="F87" s="91" t="s">
        <v>781</v>
      </c>
      <c r="G87" s="91" t="b">
        <v>0</v>
      </c>
      <c r="H87" s="91" t="b">
        <v>0</v>
      </c>
      <c r="I87" s="91" t="b">
        <v>0</v>
      </c>
      <c r="J87" s="91" t="b">
        <v>0</v>
      </c>
      <c r="K87" s="91" t="b">
        <v>0</v>
      </c>
      <c r="L87" s="91" t="b">
        <v>0</v>
      </c>
    </row>
    <row r="88" spans="1:12" ht="15">
      <c r="A88" s="91" t="s">
        <v>760</v>
      </c>
      <c r="B88" s="91" t="s">
        <v>761</v>
      </c>
      <c r="C88" s="91">
        <v>2</v>
      </c>
      <c r="D88" s="133">
        <v>0.005177821313171548</v>
      </c>
      <c r="E88" s="133">
        <v>2.232996110392154</v>
      </c>
      <c r="F88" s="91" t="s">
        <v>781</v>
      </c>
      <c r="G88" s="91" t="b">
        <v>0</v>
      </c>
      <c r="H88" s="91" t="b">
        <v>0</v>
      </c>
      <c r="I88" s="91" t="b">
        <v>0</v>
      </c>
      <c r="J88" s="91" t="b">
        <v>0</v>
      </c>
      <c r="K88" s="91" t="b">
        <v>0</v>
      </c>
      <c r="L88" s="91" t="b">
        <v>0</v>
      </c>
    </row>
    <row r="89" spans="1:12" ht="15">
      <c r="A89" s="91" t="s">
        <v>218</v>
      </c>
      <c r="B89" s="91" t="s">
        <v>566</v>
      </c>
      <c r="C89" s="91">
        <v>2</v>
      </c>
      <c r="D89" s="133">
        <v>0.005177821313171548</v>
      </c>
      <c r="E89" s="133">
        <v>1.8808135922807914</v>
      </c>
      <c r="F89" s="91" t="s">
        <v>781</v>
      </c>
      <c r="G89" s="91" t="b">
        <v>0</v>
      </c>
      <c r="H89" s="91" t="b">
        <v>0</v>
      </c>
      <c r="I89" s="91" t="b">
        <v>0</v>
      </c>
      <c r="J89" s="91" t="b">
        <v>0</v>
      </c>
      <c r="K89" s="91" t="b">
        <v>0</v>
      </c>
      <c r="L89" s="91" t="b">
        <v>0</v>
      </c>
    </row>
    <row r="90" spans="1:12" ht="15">
      <c r="A90" s="91" t="s">
        <v>545</v>
      </c>
      <c r="B90" s="91" t="s">
        <v>762</v>
      </c>
      <c r="C90" s="91">
        <v>2</v>
      </c>
      <c r="D90" s="133">
        <v>0.005177821313171548</v>
      </c>
      <c r="E90" s="133">
        <v>1.7558748556724915</v>
      </c>
      <c r="F90" s="91" t="s">
        <v>781</v>
      </c>
      <c r="G90" s="91" t="b">
        <v>0</v>
      </c>
      <c r="H90" s="91" t="b">
        <v>0</v>
      </c>
      <c r="I90" s="91" t="b">
        <v>0</v>
      </c>
      <c r="J90" s="91" t="b">
        <v>0</v>
      </c>
      <c r="K90" s="91" t="b">
        <v>0</v>
      </c>
      <c r="L90" s="91" t="b">
        <v>0</v>
      </c>
    </row>
    <row r="91" spans="1:12" ht="15">
      <c r="A91" s="91" t="s">
        <v>565</v>
      </c>
      <c r="B91" s="91" t="s">
        <v>763</v>
      </c>
      <c r="C91" s="91">
        <v>2</v>
      </c>
      <c r="D91" s="133">
        <v>0.005177821313171548</v>
      </c>
      <c r="E91" s="133">
        <v>1.8350561017201164</v>
      </c>
      <c r="F91" s="91" t="s">
        <v>781</v>
      </c>
      <c r="G91" s="91" t="b">
        <v>0</v>
      </c>
      <c r="H91" s="91" t="b">
        <v>0</v>
      </c>
      <c r="I91" s="91" t="b">
        <v>0</v>
      </c>
      <c r="J91" s="91" t="b">
        <v>0</v>
      </c>
      <c r="K91" s="91" t="b">
        <v>0</v>
      </c>
      <c r="L91" s="91" t="b">
        <v>0</v>
      </c>
    </row>
    <row r="92" spans="1:12" ht="15">
      <c r="A92" s="91" t="s">
        <v>763</v>
      </c>
      <c r="B92" s="91" t="s">
        <v>764</v>
      </c>
      <c r="C92" s="91">
        <v>2</v>
      </c>
      <c r="D92" s="133">
        <v>0.005177821313171548</v>
      </c>
      <c r="E92" s="133">
        <v>2.232996110392154</v>
      </c>
      <c r="F92" s="91" t="s">
        <v>781</v>
      </c>
      <c r="G92" s="91" t="b">
        <v>0</v>
      </c>
      <c r="H92" s="91" t="b">
        <v>0</v>
      </c>
      <c r="I92" s="91" t="b">
        <v>0</v>
      </c>
      <c r="J92" s="91" t="b">
        <v>0</v>
      </c>
      <c r="K92" s="91" t="b">
        <v>0</v>
      </c>
      <c r="L92" s="91" t="b">
        <v>0</v>
      </c>
    </row>
    <row r="93" spans="1:12" ht="15">
      <c r="A93" s="91" t="s">
        <v>764</v>
      </c>
      <c r="B93" s="91" t="s">
        <v>765</v>
      </c>
      <c r="C93" s="91">
        <v>2</v>
      </c>
      <c r="D93" s="133">
        <v>0.005177821313171548</v>
      </c>
      <c r="E93" s="133">
        <v>2.232996110392154</v>
      </c>
      <c r="F93" s="91" t="s">
        <v>781</v>
      </c>
      <c r="G93" s="91" t="b">
        <v>0</v>
      </c>
      <c r="H93" s="91" t="b">
        <v>0</v>
      </c>
      <c r="I93" s="91" t="b">
        <v>0</v>
      </c>
      <c r="J93" s="91" t="b">
        <v>0</v>
      </c>
      <c r="K93" s="91" t="b">
        <v>0</v>
      </c>
      <c r="L93" s="91" t="b">
        <v>0</v>
      </c>
    </row>
    <row r="94" spans="1:12" ht="15">
      <c r="A94" s="91" t="s">
        <v>765</v>
      </c>
      <c r="B94" s="91" t="s">
        <v>766</v>
      </c>
      <c r="C94" s="91">
        <v>2</v>
      </c>
      <c r="D94" s="133">
        <v>0.005177821313171548</v>
      </c>
      <c r="E94" s="133">
        <v>2.232996110392154</v>
      </c>
      <c r="F94" s="91" t="s">
        <v>781</v>
      </c>
      <c r="G94" s="91" t="b">
        <v>0</v>
      </c>
      <c r="H94" s="91" t="b">
        <v>0</v>
      </c>
      <c r="I94" s="91" t="b">
        <v>0</v>
      </c>
      <c r="J94" s="91" t="b">
        <v>0</v>
      </c>
      <c r="K94" s="91" t="b">
        <v>0</v>
      </c>
      <c r="L94" s="91" t="b">
        <v>0</v>
      </c>
    </row>
    <row r="95" spans="1:12" ht="15">
      <c r="A95" s="91" t="s">
        <v>766</v>
      </c>
      <c r="B95" s="91" t="s">
        <v>767</v>
      </c>
      <c r="C95" s="91">
        <v>2</v>
      </c>
      <c r="D95" s="133">
        <v>0.005177821313171548</v>
      </c>
      <c r="E95" s="133">
        <v>2.232996110392154</v>
      </c>
      <c r="F95" s="91" t="s">
        <v>781</v>
      </c>
      <c r="G95" s="91" t="b">
        <v>0</v>
      </c>
      <c r="H95" s="91" t="b">
        <v>0</v>
      </c>
      <c r="I95" s="91" t="b">
        <v>0</v>
      </c>
      <c r="J95" s="91" t="b">
        <v>0</v>
      </c>
      <c r="K95" s="91" t="b">
        <v>0</v>
      </c>
      <c r="L95" s="91" t="b">
        <v>0</v>
      </c>
    </row>
    <row r="96" spans="1:12" ht="15">
      <c r="A96" s="91" t="s">
        <v>767</v>
      </c>
      <c r="B96" s="91" t="s">
        <v>733</v>
      </c>
      <c r="C96" s="91">
        <v>2</v>
      </c>
      <c r="D96" s="133">
        <v>0.005177821313171548</v>
      </c>
      <c r="E96" s="133">
        <v>2.0569048513364727</v>
      </c>
      <c r="F96" s="91" t="s">
        <v>781</v>
      </c>
      <c r="G96" s="91" t="b">
        <v>0</v>
      </c>
      <c r="H96" s="91" t="b">
        <v>0</v>
      </c>
      <c r="I96" s="91" t="b">
        <v>0</v>
      </c>
      <c r="J96" s="91" t="b">
        <v>0</v>
      </c>
      <c r="K96" s="91" t="b">
        <v>0</v>
      </c>
      <c r="L96" s="91" t="b">
        <v>0</v>
      </c>
    </row>
    <row r="97" spans="1:12" ht="15">
      <c r="A97" s="91" t="s">
        <v>733</v>
      </c>
      <c r="B97" s="91" t="s">
        <v>768</v>
      </c>
      <c r="C97" s="91">
        <v>2</v>
      </c>
      <c r="D97" s="133">
        <v>0.005177821313171548</v>
      </c>
      <c r="E97" s="133">
        <v>2.0569048513364727</v>
      </c>
      <c r="F97" s="91" t="s">
        <v>781</v>
      </c>
      <c r="G97" s="91" t="b">
        <v>0</v>
      </c>
      <c r="H97" s="91" t="b">
        <v>0</v>
      </c>
      <c r="I97" s="91" t="b">
        <v>0</v>
      </c>
      <c r="J97" s="91" t="b">
        <v>0</v>
      </c>
      <c r="K97" s="91" t="b">
        <v>0</v>
      </c>
      <c r="L97" s="91" t="b">
        <v>0</v>
      </c>
    </row>
    <row r="98" spans="1:12" ht="15">
      <c r="A98" s="91" t="s">
        <v>768</v>
      </c>
      <c r="B98" s="91" t="s">
        <v>769</v>
      </c>
      <c r="C98" s="91">
        <v>2</v>
      </c>
      <c r="D98" s="133">
        <v>0.005177821313171548</v>
      </c>
      <c r="E98" s="133">
        <v>2.232996110392154</v>
      </c>
      <c r="F98" s="91" t="s">
        <v>781</v>
      </c>
      <c r="G98" s="91" t="b">
        <v>0</v>
      </c>
      <c r="H98" s="91" t="b">
        <v>0</v>
      </c>
      <c r="I98" s="91" t="b">
        <v>0</v>
      </c>
      <c r="J98" s="91" t="b">
        <v>0</v>
      </c>
      <c r="K98" s="91" t="b">
        <v>0</v>
      </c>
      <c r="L98" s="91" t="b">
        <v>0</v>
      </c>
    </row>
    <row r="99" spans="1:12" ht="15">
      <c r="A99" s="91" t="s">
        <v>769</v>
      </c>
      <c r="B99" s="91" t="s">
        <v>770</v>
      </c>
      <c r="C99" s="91">
        <v>2</v>
      </c>
      <c r="D99" s="133">
        <v>0.005177821313171548</v>
      </c>
      <c r="E99" s="133">
        <v>2.232996110392154</v>
      </c>
      <c r="F99" s="91" t="s">
        <v>781</v>
      </c>
      <c r="G99" s="91" t="b">
        <v>0</v>
      </c>
      <c r="H99" s="91" t="b">
        <v>0</v>
      </c>
      <c r="I99" s="91" t="b">
        <v>0</v>
      </c>
      <c r="J99" s="91" t="b">
        <v>0</v>
      </c>
      <c r="K99" s="91" t="b">
        <v>0</v>
      </c>
      <c r="L99" s="91" t="b">
        <v>0</v>
      </c>
    </row>
    <row r="100" spans="1:12" ht="15">
      <c r="A100" s="91" t="s">
        <v>770</v>
      </c>
      <c r="B100" s="91" t="s">
        <v>771</v>
      </c>
      <c r="C100" s="91">
        <v>2</v>
      </c>
      <c r="D100" s="133">
        <v>0.005177821313171548</v>
      </c>
      <c r="E100" s="133">
        <v>2.232996110392154</v>
      </c>
      <c r="F100" s="91" t="s">
        <v>781</v>
      </c>
      <c r="G100" s="91" t="b">
        <v>0</v>
      </c>
      <c r="H100" s="91" t="b">
        <v>0</v>
      </c>
      <c r="I100" s="91" t="b">
        <v>0</v>
      </c>
      <c r="J100" s="91" t="b">
        <v>0</v>
      </c>
      <c r="K100" s="91" t="b">
        <v>0</v>
      </c>
      <c r="L100" s="91" t="b">
        <v>0</v>
      </c>
    </row>
    <row r="101" spans="1:12" ht="15">
      <c r="A101" s="91" t="s">
        <v>771</v>
      </c>
      <c r="B101" s="91" t="s">
        <v>772</v>
      </c>
      <c r="C101" s="91">
        <v>2</v>
      </c>
      <c r="D101" s="133">
        <v>0.005177821313171548</v>
      </c>
      <c r="E101" s="133">
        <v>2.232996110392154</v>
      </c>
      <c r="F101" s="91" t="s">
        <v>781</v>
      </c>
      <c r="G101" s="91" t="b">
        <v>0</v>
      </c>
      <c r="H101" s="91" t="b">
        <v>0</v>
      </c>
      <c r="I101" s="91" t="b">
        <v>0</v>
      </c>
      <c r="J101" s="91" t="b">
        <v>0</v>
      </c>
      <c r="K101" s="91" t="b">
        <v>0</v>
      </c>
      <c r="L101" s="91" t="b">
        <v>0</v>
      </c>
    </row>
    <row r="102" spans="1:12" ht="15">
      <c r="A102" s="91" t="s">
        <v>772</v>
      </c>
      <c r="B102" s="91" t="s">
        <v>773</v>
      </c>
      <c r="C102" s="91">
        <v>2</v>
      </c>
      <c r="D102" s="133">
        <v>0.005177821313171548</v>
      </c>
      <c r="E102" s="133">
        <v>2.232996110392154</v>
      </c>
      <c r="F102" s="91" t="s">
        <v>781</v>
      </c>
      <c r="G102" s="91" t="b">
        <v>0</v>
      </c>
      <c r="H102" s="91" t="b">
        <v>0</v>
      </c>
      <c r="I102" s="91" t="b">
        <v>0</v>
      </c>
      <c r="J102" s="91" t="b">
        <v>0</v>
      </c>
      <c r="K102" s="91" t="b">
        <v>0</v>
      </c>
      <c r="L102" s="91" t="b">
        <v>0</v>
      </c>
    </row>
    <row r="103" spans="1:12" ht="15">
      <c r="A103" s="91" t="s">
        <v>773</v>
      </c>
      <c r="B103" s="91" t="s">
        <v>774</v>
      </c>
      <c r="C103" s="91">
        <v>2</v>
      </c>
      <c r="D103" s="133">
        <v>0.005177821313171548</v>
      </c>
      <c r="E103" s="133">
        <v>2.232996110392154</v>
      </c>
      <c r="F103" s="91" t="s">
        <v>781</v>
      </c>
      <c r="G103" s="91" t="b">
        <v>0</v>
      </c>
      <c r="H103" s="91" t="b">
        <v>0</v>
      </c>
      <c r="I103" s="91" t="b">
        <v>0</v>
      </c>
      <c r="J103" s="91" t="b">
        <v>0</v>
      </c>
      <c r="K103" s="91" t="b">
        <v>0</v>
      </c>
      <c r="L103" s="91" t="b">
        <v>0</v>
      </c>
    </row>
    <row r="104" spans="1:12" ht="15">
      <c r="A104" s="91" t="s">
        <v>774</v>
      </c>
      <c r="B104" s="91" t="s">
        <v>775</v>
      </c>
      <c r="C104" s="91">
        <v>2</v>
      </c>
      <c r="D104" s="133">
        <v>0.005177821313171548</v>
      </c>
      <c r="E104" s="133">
        <v>2.232996110392154</v>
      </c>
      <c r="F104" s="91" t="s">
        <v>781</v>
      </c>
      <c r="G104" s="91" t="b">
        <v>0</v>
      </c>
      <c r="H104" s="91" t="b">
        <v>0</v>
      </c>
      <c r="I104" s="91" t="b">
        <v>0</v>
      </c>
      <c r="J104" s="91" t="b">
        <v>0</v>
      </c>
      <c r="K104" s="91" t="b">
        <v>0</v>
      </c>
      <c r="L104" s="91" t="b">
        <v>0</v>
      </c>
    </row>
    <row r="105" spans="1:12" ht="15">
      <c r="A105" s="91" t="s">
        <v>549</v>
      </c>
      <c r="B105" s="91" t="s">
        <v>225</v>
      </c>
      <c r="C105" s="91">
        <v>3</v>
      </c>
      <c r="D105" s="133">
        <v>0</v>
      </c>
      <c r="E105" s="133">
        <v>1.1949766032160551</v>
      </c>
      <c r="F105" s="91" t="s">
        <v>476</v>
      </c>
      <c r="G105" s="91" t="b">
        <v>0</v>
      </c>
      <c r="H105" s="91" t="b">
        <v>0</v>
      </c>
      <c r="I105" s="91" t="b">
        <v>0</v>
      </c>
      <c r="J105" s="91" t="b">
        <v>0</v>
      </c>
      <c r="K105" s="91" t="b">
        <v>0</v>
      </c>
      <c r="L105" s="91" t="b">
        <v>0</v>
      </c>
    </row>
    <row r="106" spans="1:12" ht="15">
      <c r="A106" s="91" t="s">
        <v>225</v>
      </c>
      <c r="B106" s="91" t="s">
        <v>550</v>
      </c>
      <c r="C106" s="91">
        <v>3</v>
      </c>
      <c r="D106" s="133">
        <v>0</v>
      </c>
      <c r="E106" s="133">
        <v>1.1949766032160551</v>
      </c>
      <c r="F106" s="91" t="s">
        <v>476</v>
      </c>
      <c r="G106" s="91" t="b">
        <v>0</v>
      </c>
      <c r="H106" s="91" t="b">
        <v>0</v>
      </c>
      <c r="I106" s="91" t="b">
        <v>0</v>
      </c>
      <c r="J106" s="91" t="b">
        <v>0</v>
      </c>
      <c r="K106" s="91" t="b">
        <v>0</v>
      </c>
      <c r="L106" s="91" t="b">
        <v>0</v>
      </c>
    </row>
    <row r="107" spans="1:12" ht="15">
      <c r="A107" s="91" t="s">
        <v>550</v>
      </c>
      <c r="B107" s="91" t="s">
        <v>551</v>
      </c>
      <c r="C107" s="91">
        <v>3</v>
      </c>
      <c r="D107" s="133">
        <v>0</v>
      </c>
      <c r="E107" s="133">
        <v>1.1949766032160551</v>
      </c>
      <c r="F107" s="91" t="s">
        <v>476</v>
      </c>
      <c r="G107" s="91" t="b">
        <v>0</v>
      </c>
      <c r="H107" s="91" t="b">
        <v>0</v>
      </c>
      <c r="I107" s="91" t="b">
        <v>0</v>
      </c>
      <c r="J107" s="91" t="b">
        <v>0</v>
      </c>
      <c r="K107" s="91" t="b">
        <v>0</v>
      </c>
      <c r="L107" s="91" t="b">
        <v>0</v>
      </c>
    </row>
    <row r="108" spans="1:12" ht="15">
      <c r="A108" s="91" t="s">
        <v>551</v>
      </c>
      <c r="B108" s="91" t="s">
        <v>552</v>
      </c>
      <c r="C108" s="91">
        <v>3</v>
      </c>
      <c r="D108" s="133">
        <v>0</v>
      </c>
      <c r="E108" s="133">
        <v>1.1949766032160551</v>
      </c>
      <c r="F108" s="91" t="s">
        <v>476</v>
      </c>
      <c r="G108" s="91" t="b">
        <v>0</v>
      </c>
      <c r="H108" s="91" t="b">
        <v>0</v>
      </c>
      <c r="I108" s="91" t="b">
        <v>0</v>
      </c>
      <c r="J108" s="91" t="b">
        <v>0</v>
      </c>
      <c r="K108" s="91" t="b">
        <v>0</v>
      </c>
      <c r="L108" s="91" t="b">
        <v>0</v>
      </c>
    </row>
    <row r="109" spans="1:12" ht="15">
      <c r="A109" s="91" t="s">
        <v>552</v>
      </c>
      <c r="B109" s="91" t="s">
        <v>553</v>
      </c>
      <c r="C109" s="91">
        <v>3</v>
      </c>
      <c r="D109" s="133">
        <v>0</v>
      </c>
      <c r="E109" s="133">
        <v>1.1949766032160551</v>
      </c>
      <c r="F109" s="91" t="s">
        <v>476</v>
      </c>
      <c r="G109" s="91" t="b">
        <v>0</v>
      </c>
      <c r="H109" s="91" t="b">
        <v>0</v>
      </c>
      <c r="I109" s="91" t="b">
        <v>0</v>
      </c>
      <c r="J109" s="91" t="b">
        <v>0</v>
      </c>
      <c r="K109" s="91" t="b">
        <v>0</v>
      </c>
      <c r="L109" s="91" t="b">
        <v>0</v>
      </c>
    </row>
    <row r="110" spans="1:12" ht="15">
      <c r="A110" s="91" t="s">
        <v>553</v>
      </c>
      <c r="B110" s="91" t="s">
        <v>554</v>
      </c>
      <c r="C110" s="91">
        <v>3</v>
      </c>
      <c r="D110" s="133">
        <v>0</v>
      </c>
      <c r="E110" s="133">
        <v>1.1949766032160551</v>
      </c>
      <c r="F110" s="91" t="s">
        <v>476</v>
      </c>
      <c r="G110" s="91" t="b">
        <v>0</v>
      </c>
      <c r="H110" s="91" t="b">
        <v>0</v>
      </c>
      <c r="I110" s="91" t="b">
        <v>0</v>
      </c>
      <c r="J110" s="91" t="b">
        <v>0</v>
      </c>
      <c r="K110" s="91" t="b">
        <v>0</v>
      </c>
      <c r="L110" s="91" t="b">
        <v>0</v>
      </c>
    </row>
    <row r="111" spans="1:12" ht="15">
      <c r="A111" s="91" t="s">
        <v>555</v>
      </c>
      <c r="B111" s="91" t="s">
        <v>543</v>
      </c>
      <c r="C111" s="91">
        <v>2</v>
      </c>
      <c r="D111" s="133">
        <v>0.007043650362227249</v>
      </c>
      <c r="E111" s="133">
        <v>1.070037866607755</v>
      </c>
      <c r="F111" s="91" t="s">
        <v>476</v>
      </c>
      <c r="G111" s="91" t="b">
        <v>0</v>
      </c>
      <c r="H111" s="91" t="b">
        <v>0</v>
      </c>
      <c r="I111" s="91" t="b">
        <v>0</v>
      </c>
      <c r="J111" s="91" t="b">
        <v>0</v>
      </c>
      <c r="K111" s="91" t="b">
        <v>0</v>
      </c>
      <c r="L111" s="91" t="b">
        <v>0</v>
      </c>
    </row>
    <row r="112" spans="1:12" ht="15">
      <c r="A112" s="91" t="s">
        <v>543</v>
      </c>
      <c r="B112" s="91" t="s">
        <v>543</v>
      </c>
      <c r="C112" s="91">
        <v>2</v>
      </c>
      <c r="D112" s="133">
        <v>0.007043650362227249</v>
      </c>
      <c r="E112" s="133">
        <v>0.7690078709437739</v>
      </c>
      <c r="F112" s="91" t="s">
        <v>476</v>
      </c>
      <c r="G112" s="91" t="b">
        <v>0</v>
      </c>
      <c r="H112" s="91" t="b">
        <v>0</v>
      </c>
      <c r="I112" s="91" t="b">
        <v>0</v>
      </c>
      <c r="J112" s="91" t="b">
        <v>0</v>
      </c>
      <c r="K112" s="91" t="b">
        <v>0</v>
      </c>
      <c r="L112" s="91" t="b">
        <v>0</v>
      </c>
    </row>
    <row r="113" spans="1:12" ht="15">
      <c r="A113" s="91" t="s">
        <v>543</v>
      </c>
      <c r="B113" s="91" t="s">
        <v>547</v>
      </c>
      <c r="C113" s="91">
        <v>2</v>
      </c>
      <c r="D113" s="133">
        <v>0.007043650362227249</v>
      </c>
      <c r="E113" s="133">
        <v>1.070037866607755</v>
      </c>
      <c r="F113" s="91" t="s">
        <v>476</v>
      </c>
      <c r="G113" s="91" t="b">
        <v>0</v>
      </c>
      <c r="H113" s="91" t="b">
        <v>0</v>
      </c>
      <c r="I113" s="91" t="b">
        <v>0</v>
      </c>
      <c r="J113" s="91" t="b">
        <v>0</v>
      </c>
      <c r="K113" s="91" t="b">
        <v>0</v>
      </c>
      <c r="L113" s="91" t="b">
        <v>0</v>
      </c>
    </row>
    <row r="114" spans="1:12" ht="15">
      <c r="A114" s="91" t="s">
        <v>547</v>
      </c>
      <c r="B114" s="91" t="s">
        <v>546</v>
      </c>
      <c r="C114" s="91">
        <v>2</v>
      </c>
      <c r="D114" s="133">
        <v>0.007043650362227249</v>
      </c>
      <c r="E114" s="133">
        <v>1.3710678622717363</v>
      </c>
      <c r="F114" s="91" t="s">
        <v>476</v>
      </c>
      <c r="G114" s="91" t="b">
        <v>0</v>
      </c>
      <c r="H114" s="91" t="b">
        <v>0</v>
      </c>
      <c r="I114" s="91" t="b">
        <v>0</v>
      </c>
      <c r="J114" s="91" t="b">
        <v>0</v>
      </c>
      <c r="K114" s="91" t="b">
        <v>0</v>
      </c>
      <c r="L114" s="91" t="b">
        <v>0</v>
      </c>
    </row>
    <row r="115" spans="1:12" ht="15">
      <c r="A115" s="91" t="s">
        <v>546</v>
      </c>
      <c r="B115" s="91" t="s">
        <v>549</v>
      </c>
      <c r="C115" s="91">
        <v>2</v>
      </c>
      <c r="D115" s="133">
        <v>0.007043650362227249</v>
      </c>
      <c r="E115" s="133">
        <v>1.1949766032160551</v>
      </c>
      <c r="F115" s="91" t="s">
        <v>476</v>
      </c>
      <c r="G115" s="91" t="b">
        <v>0</v>
      </c>
      <c r="H115" s="91" t="b">
        <v>0</v>
      </c>
      <c r="I115" s="91" t="b">
        <v>0</v>
      </c>
      <c r="J115" s="91" t="b">
        <v>0</v>
      </c>
      <c r="K115" s="91" t="b">
        <v>0</v>
      </c>
      <c r="L115" s="91" t="b">
        <v>0</v>
      </c>
    </row>
    <row r="116" spans="1:12" ht="15">
      <c r="A116" s="91" t="s">
        <v>543</v>
      </c>
      <c r="B116" s="91" t="s">
        <v>558</v>
      </c>
      <c r="C116" s="91">
        <v>4</v>
      </c>
      <c r="D116" s="133">
        <v>0.007914213890142976</v>
      </c>
      <c r="E116" s="133">
        <v>1.156347200859924</v>
      </c>
      <c r="F116" s="91" t="s">
        <v>477</v>
      </c>
      <c r="G116" s="91" t="b">
        <v>0</v>
      </c>
      <c r="H116" s="91" t="b">
        <v>0</v>
      </c>
      <c r="I116" s="91" t="b">
        <v>0</v>
      </c>
      <c r="J116" s="91" t="b">
        <v>0</v>
      </c>
      <c r="K116" s="91" t="b">
        <v>0</v>
      </c>
      <c r="L116" s="91" t="b">
        <v>0</v>
      </c>
    </row>
    <row r="117" spans="1:12" ht="15">
      <c r="A117" s="91" t="s">
        <v>559</v>
      </c>
      <c r="B117" s="91" t="s">
        <v>560</v>
      </c>
      <c r="C117" s="91">
        <v>3</v>
      </c>
      <c r="D117" s="133">
        <v>0</v>
      </c>
      <c r="E117" s="133">
        <v>1.4573771965239053</v>
      </c>
      <c r="F117" s="91" t="s">
        <v>477</v>
      </c>
      <c r="G117" s="91" t="b">
        <v>0</v>
      </c>
      <c r="H117" s="91" t="b">
        <v>0</v>
      </c>
      <c r="I117" s="91" t="b">
        <v>0</v>
      </c>
      <c r="J117" s="91" t="b">
        <v>0</v>
      </c>
      <c r="K117" s="91" t="b">
        <v>0</v>
      </c>
      <c r="L117" s="91" t="b">
        <v>0</v>
      </c>
    </row>
    <row r="118" spans="1:12" ht="15">
      <c r="A118" s="91" t="s">
        <v>563</v>
      </c>
      <c r="B118" s="91" t="s">
        <v>737</v>
      </c>
      <c r="C118" s="91">
        <v>2</v>
      </c>
      <c r="D118" s="133">
        <v>0.003957106945071488</v>
      </c>
      <c r="E118" s="133">
        <v>1.6334684555795866</v>
      </c>
      <c r="F118" s="91" t="s">
        <v>477</v>
      </c>
      <c r="G118" s="91" t="b">
        <v>0</v>
      </c>
      <c r="H118" s="91" t="b">
        <v>0</v>
      </c>
      <c r="I118" s="91" t="b">
        <v>0</v>
      </c>
      <c r="J118" s="91" t="b">
        <v>0</v>
      </c>
      <c r="K118" s="91" t="b">
        <v>0</v>
      </c>
      <c r="L118" s="91" t="b">
        <v>0</v>
      </c>
    </row>
    <row r="119" spans="1:12" ht="15">
      <c r="A119" s="91" t="s">
        <v>737</v>
      </c>
      <c r="B119" s="91" t="s">
        <v>726</v>
      </c>
      <c r="C119" s="91">
        <v>2</v>
      </c>
      <c r="D119" s="133">
        <v>0.003957106945071488</v>
      </c>
      <c r="E119" s="133">
        <v>1.6334684555795866</v>
      </c>
      <c r="F119" s="91" t="s">
        <v>477</v>
      </c>
      <c r="G119" s="91" t="b">
        <v>0</v>
      </c>
      <c r="H119" s="91" t="b">
        <v>0</v>
      </c>
      <c r="I119" s="91" t="b">
        <v>0</v>
      </c>
      <c r="J119" s="91" t="b">
        <v>0</v>
      </c>
      <c r="K119" s="91" t="b">
        <v>0</v>
      </c>
      <c r="L119" s="91" t="b">
        <v>0</v>
      </c>
    </row>
    <row r="120" spans="1:12" ht="15">
      <c r="A120" s="91" t="s">
        <v>726</v>
      </c>
      <c r="B120" s="91" t="s">
        <v>557</v>
      </c>
      <c r="C120" s="91">
        <v>2</v>
      </c>
      <c r="D120" s="133">
        <v>0.003957106945071488</v>
      </c>
      <c r="E120" s="133">
        <v>1.3324384599156054</v>
      </c>
      <c r="F120" s="91" t="s">
        <v>477</v>
      </c>
      <c r="G120" s="91" t="b">
        <v>0</v>
      </c>
      <c r="H120" s="91" t="b">
        <v>0</v>
      </c>
      <c r="I120" s="91" t="b">
        <v>0</v>
      </c>
      <c r="J120" s="91" t="b">
        <v>0</v>
      </c>
      <c r="K120" s="91" t="b">
        <v>0</v>
      </c>
      <c r="L120" s="91" t="b">
        <v>0</v>
      </c>
    </row>
    <row r="121" spans="1:12" ht="15">
      <c r="A121" s="91" t="s">
        <v>557</v>
      </c>
      <c r="B121" s="91" t="s">
        <v>738</v>
      </c>
      <c r="C121" s="91">
        <v>2</v>
      </c>
      <c r="D121" s="133">
        <v>0.003957106945071488</v>
      </c>
      <c r="E121" s="133">
        <v>1.3324384599156054</v>
      </c>
      <c r="F121" s="91" t="s">
        <v>477</v>
      </c>
      <c r="G121" s="91" t="b">
        <v>0</v>
      </c>
      <c r="H121" s="91" t="b">
        <v>0</v>
      </c>
      <c r="I121" s="91" t="b">
        <v>0</v>
      </c>
      <c r="J121" s="91" t="b">
        <v>0</v>
      </c>
      <c r="K121" s="91" t="b">
        <v>0</v>
      </c>
      <c r="L121" s="91" t="b">
        <v>0</v>
      </c>
    </row>
    <row r="122" spans="1:12" ht="15">
      <c r="A122" s="91" t="s">
        <v>738</v>
      </c>
      <c r="B122" s="91" t="s">
        <v>557</v>
      </c>
      <c r="C122" s="91">
        <v>2</v>
      </c>
      <c r="D122" s="133">
        <v>0.003957106945071488</v>
      </c>
      <c r="E122" s="133">
        <v>1.3324384599156054</v>
      </c>
      <c r="F122" s="91" t="s">
        <v>477</v>
      </c>
      <c r="G122" s="91" t="b">
        <v>0</v>
      </c>
      <c r="H122" s="91" t="b">
        <v>0</v>
      </c>
      <c r="I122" s="91" t="b">
        <v>0</v>
      </c>
      <c r="J122" s="91" t="b">
        <v>0</v>
      </c>
      <c r="K122" s="91" t="b">
        <v>0</v>
      </c>
      <c r="L122" s="91" t="b">
        <v>0</v>
      </c>
    </row>
    <row r="123" spans="1:12" ht="15">
      <c r="A123" s="91" t="s">
        <v>557</v>
      </c>
      <c r="B123" s="91" t="s">
        <v>739</v>
      </c>
      <c r="C123" s="91">
        <v>2</v>
      </c>
      <c r="D123" s="133">
        <v>0.003957106945071488</v>
      </c>
      <c r="E123" s="133">
        <v>1.3324384599156054</v>
      </c>
      <c r="F123" s="91" t="s">
        <v>477</v>
      </c>
      <c r="G123" s="91" t="b">
        <v>0</v>
      </c>
      <c r="H123" s="91" t="b">
        <v>0</v>
      </c>
      <c r="I123" s="91" t="b">
        <v>0</v>
      </c>
      <c r="J123" s="91" t="b">
        <v>0</v>
      </c>
      <c r="K123" s="91" t="b">
        <v>0</v>
      </c>
      <c r="L123" s="91" t="b">
        <v>0</v>
      </c>
    </row>
    <row r="124" spans="1:12" ht="15">
      <c r="A124" s="91" t="s">
        <v>739</v>
      </c>
      <c r="B124" s="91" t="s">
        <v>740</v>
      </c>
      <c r="C124" s="91">
        <v>2</v>
      </c>
      <c r="D124" s="133">
        <v>0.003957106945071488</v>
      </c>
      <c r="E124" s="133">
        <v>1.6334684555795866</v>
      </c>
      <c r="F124" s="91" t="s">
        <v>477</v>
      </c>
      <c r="G124" s="91" t="b">
        <v>0</v>
      </c>
      <c r="H124" s="91" t="b">
        <v>0</v>
      </c>
      <c r="I124" s="91" t="b">
        <v>0</v>
      </c>
      <c r="J124" s="91" t="b">
        <v>0</v>
      </c>
      <c r="K124" s="91" t="b">
        <v>0</v>
      </c>
      <c r="L124" s="91" t="b">
        <v>0</v>
      </c>
    </row>
    <row r="125" spans="1:12" ht="15">
      <c r="A125" s="91" t="s">
        <v>740</v>
      </c>
      <c r="B125" s="91" t="s">
        <v>741</v>
      </c>
      <c r="C125" s="91">
        <v>2</v>
      </c>
      <c r="D125" s="133">
        <v>0.003957106945071488</v>
      </c>
      <c r="E125" s="133">
        <v>1.6334684555795866</v>
      </c>
      <c r="F125" s="91" t="s">
        <v>477</v>
      </c>
      <c r="G125" s="91" t="b">
        <v>0</v>
      </c>
      <c r="H125" s="91" t="b">
        <v>0</v>
      </c>
      <c r="I125" s="91" t="b">
        <v>0</v>
      </c>
      <c r="J125" s="91" t="b">
        <v>0</v>
      </c>
      <c r="K125" s="91" t="b">
        <v>0</v>
      </c>
      <c r="L125" s="91" t="b">
        <v>0</v>
      </c>
    </row>
    <row r="126" spans="1:12" ht="15">
      <c r="A126" s="91" t="s">
        <v>741</v>
      </c>
      <c r="B126" s="91" t="s">
        <v>742</v>
      </c>
      <c r="C126" s="91">
        <v>2</v>
      </c>
      <c r="D126" s="133">
        <v>0.003957106945071488</v>
      </c>
      <c r="E126" s="133">
        <v>1.6334684555795866</v>
      </c>
      <c r="F126" s="91" t="s">
        <v>477</v>
      </c>
      <c r="G126" s="91" t="b">
        <v>0</v>
      </c>
      <c r="H126" s="91" t="b">
        <v>0</v>
      </c>
      <c r="I126" s="91" t="b">
        <v>0</v>
      </c>
      <c r="J126" s="91" t="b">
        <v>0</v>
      </c>
      <c r="K126" s="91" t="b">
        <v>0</v>
      </c>
      <c r="L126" s="91" t="b">
        <v>0</v>
      </c>
    </row>
    <row r="127" spans="1:12" ht="15">
      <c r="A127" s="91" t="s">
        <v>742</v>
      </c>
      <c r="B127" s="91" t="s">
        <v>544</v>
      </c>
      <c r="C127" s="91">
        <v>2</v>
      </c>
      <c r="D127" s="133">
        <v>0.003957106945071488</v>
      </c>
      <c r="E127" s="133">
        <v>1.3324384599156054</v>
      </c>
      <c r="F127" s="91" t="s">
        <v>477</v>
      </c>
      <c r="G127" s="91" t="b">
        <v>0</v>
      </c>
      <c r="H127" s="91" t="b">
        <v>0</v>
      </c>
      <c r="I127" s="91" t="b">
        <v>0</v>
      </c>
      <c r="J127" s="91" t="b">
        <v>0</v>
      </c>
      <c r="K127" s="91" t="b">
        <v>0</v>
      </c>
      <c r="L127" s="91" t="b">
        <v>0</v>
      </c>
    </row>
    <row r="128" spans="1:12" ht="15">
      <c r="A128" s="91" t="s">
        <v>544</v>
      </c>
      <c r="B128" s="91" t="s">
        <v>743</v>
      </c>
      <c r="C128" s="91">
        <v>2</v>
      </c>
      <c r="D128" s="133">
        <v>0.003957106945071488</v>
      </c>
      <c r="E128" s="133">
        <v>1.3324384599156054</v>
      </c>
      <c r="F128" s="91" t="s">
        <v>477</v>
      </c>
      <c r="G128" s="91" t="b">
        <v>0</v>
      </c>
      <c r="H128" s="91" t="b">
        <v>0</v>
      </c>
      <c r="I128" s="91" t="b">
        <v>0</v>
      </c>
      <c r="J128" s="91" t="b">
        <v>0</v>
      </c>
      <c r="K128" s="91" t="b">
        <v>0</v>
      </c>
      <c r="L128" s="91" t="b">
        <v>0</v>
      </c>
    </row>
    <row r="129" spans="1:12" ht="15">
      <c r="A129" s="91" t="s">
        <v>743</v>
      </c>
      <c r="B129" s="91" t="s">
        <v>744</v>
      </c>
      <c r="C129" s="91">
        <v>2</v>
      </c>
      <c r="D129" s="133">
        <v>0.003957106945071488</v>
      </c>
      <c r="E129" s="133">
        <v>1.6334684555795866</v>
      </c>
      <c r="F129" s="91" t="s">
        <v>477</v>
      </c>
      <c r="G129" s="91" t="b">
        <v>0</v>
      </c>
      <c r="H129" s="91" t="b">
        <v>0</v>
      </c>
      <c r="I129" s="91" t="b">
        <v>0</v>
      </c>
      <c r="J129" s="91" t="b">
        <v>0</v>
      </c>
      <c r="K129" s="91" t="b">
        <v>0</v>
      </c>
      <c r="L129" s="91" t="b">
        <v>0</v>
      </c>
    </row>
    <row r="130" spans="1:12" ht="15">
      <c r="A130" s="91" t="s">
        <v>744</v>
      </c>
      <c r="B130" s="91" t="s">
        <v>745</v>
      </c>
      <c r="C130" s="91">
        <v>2</v>
      </c>
      <c r="D130" s="133">
        <v>0.003957106945071488</v>
      </c>
      <c r="E130" s="133">
        <v>1.6334684555795866</v>
      </c>
      <c r="F130" s="91" t="s">
        <v>477</v>
      </c>
      <c r="G130" s="91" t="b">
        <v>0</v>
      </c>
      <c r="H130" s="91" t="b">
        <v>0</v>
      </c>
      <c r="I130" s="91" t="b">
        <v>0</v>
      </c>
      <c r="J130" s="91" t="b">
        <v>0</v>
      </c>
      <c r="K130" s="91" t="b">
        <v>0</v>
      </c>
      <c r="L130" s="91" t="b">
        <v>0</v>
      </c>
    </row>
    <row r="131" spans="1:12" ht="15">
      <c r="A131" s="91" t="s">
        <v>745</v>
      </c>
      <c r="B131" s="91" t="s">
        <v>559</v>
      </c>
      <c r="C131" s="91">
        <v>2</v>
      </c>
      <c r="D131" s="133">
        <v>0.003957106945071488</v>
      </c>
      <c r="E131" s="133">
        <v>1.4573771965239053</v>
      </c>
      <c r="F131" s="91" t="s">
        <v>477</v>
      </c>
      <c r="G131" s="91" t="b">
        <v>0</v>
      </c>
      <c r="H131" s="91" t="b">
        <v>0</v>
      </c>
      <c r="I131" s="91" t="b">
        <v>0</v>
      </c>
      <c r="J131" s="91" t="b">
        <v>0</v>
      </c>
      <c r="K131" s="91" t="b">
        <v>0</v>
      </c>
      <c r="L131" s="91" t="b">
        <v>0</v>
      </c>
    </row>
    <row r="132" spans="1:12" ht="15">
      <c r="A132" s="91" t="s">
        <v>560</v>
      </c>
      <c r="B132" s="91" t="s">
        <v>727</v>
      </c>
      <c r="C132" s="91">
        <v>2</v>
      </c>
      <c r="D132" s="133">
        <v>0.003957106945071488</v>
      </c>
      <c r="E132" s="133">
        <v>1.4573771965239053</v>
      </c>
      <c r="F132" s="91" t="s">
        <v>477</v>
      </c>
      <c r="G132" s="91" t="b">
        <v>0</v>
      </c>
      <c r="H132" s="91" t="b">
        <v>0</v>
      </c>
      <c r="I132" s="91" t="b">
        <v>0</v>
      </c>
      <c r="J132" s="91" t="b">
        <v>0</v>
      </c>
      <c r="K132" s="91" t="b">
        <v>0</v>
      </c>
      <c r="L132" s="91" t="b">
        <v>0</v>
      </c>
    </row>
    <row r="133" spans="1:12" ht="15">
      <c r="A133" s="91" t="s">
        <v>727</v>
      </c>
      <c r="B133" s="91" t="s">
        <v>746</v>
      </c>
      <c r="C133" s="91">
        <v>2</v>
      </c>
      <c r="D133" s="133">
        <v>0.003957106945071488</v>
      </c>
      <c r="E133" s="133">
        <v>1.6334684555795866</v>
      </c>
      <c r="F133" s="91" t="s">
        <v>477</v>
      </c>
      <c r="G133" s="91" t="b">
        <v>0</v>
      </c>
      <c r="H133" s="91" t="b">
        <v>0</v>
      </c>
      <c r="I133" s="91" t="b">
        <v>0</v>
      </c>
      <c r="J133" s="91" t="b">
        <v>0</v>
      </c>
      <c r="K133" s="91" t="b">
        <v>0</v>
      </c>
      <c r="L133" s="91" t="b">
        <v>0</v>
      </c>
    </row>
    <row r="134" spans="1:12" ht="15">
      <c r="A134" s="91" t="s">
        <v>746</v>
      </c>
      <c r="B134" s="91" t="s">
        <v>561</v>
      </c>
      <c r="C134" s="91">
        <v>2</v>
      </c>
      <c r="D134" s="133">
        <v>0.003957106945071488</v>
      </c>
      <c r="E134" s="133">
        <v>1.4573771965239053</v>
      </c>
      <c r="F134" s="91" t="s">
        <v>477</v>
      </c>
      <c r="G134" s="91" t="b">
        <v>0</v>
      </c>
      <c r="H134" s="91" t="b">
        <v>0</v>
      </c>
      <c r="I134" s="91" t="b">
        <v>0</v>
      </c>
      <c r="J134" s="91" t="b">
        <v>0</v>
      </c>
      <c r="K134" s="91" t="b">
        <v>0</v>
      </c>
      <c r="L134" s="91" t="b">
        <v>0</v>
      </c>
    </row>
    <row r="135" spans="1:12" ht="15">
      <c r="A135" s="91" t="s">
        <v>561</v>
      </c>
      <c r="B135" s="91" t="s">
        <v>543</v>
      </c>
      <c r="C135" s="91">
        <v>2</v>
      </c>
      <c r="D135" s="133">
        <v>0.003957106945071488</v>
      </c>
      <c r="E135" s="133">
        <v>0.9802559418042428</v>
      </c>
      <c r="F135" s="91" t="s">
        <v>477</v>
      </c>
      <c r="G135" s="91" t="b">
        <v>0</v>
      </c>
      <c r="H135" s="91" t="b">
        <v>0</v>
      </c>
      <c r="I135" s="91" t="b">
        <v>0</v>
      </c>
      <c r="J135" s="91" t="b">
        <v>0</v>
      </c>
      <c r="K135" s="91" t="b">
        <v>0</v>
      </c>
      <c r="L135" s="91" t="b">
        <v>0</v>
      </c>
    </row>
    <row r="136" spans="1:12" ht="15">
      <c r="A136" s="91" t="s">
        <v>558</v>
      </c>
      <c r="B136" s="91" t="s">
        <v>747</v>
      </c>
      <c r="C136" s="91">
        <v>2</v>
      </c>
      <c r="D136" s="133">
        <v>0.003957106945071488</v>
      </c>
      <c r="E136" s="133">
        <v>1.3324384599156054</v>
      </c>
      <c r="F136" s="91" t="s">
        <v>477</v>
      </c>
      <c r="G136" s="91" t="b">
        <v>0</v>
      </c>
      <c r="H136" s="91" t="b">
        <v>0</v>
      </c>
      <c r="I136" s="91" t="b">
        <v>0</v>
      </c>
      <c r="J136" s="91" t="b">
        <v>0</v>
      </c>
      <c r="K136" s="91" t="b">
        <v>0</v>
      </c>
      <c r="L136" s="91" t="b">
        <v>0</v>
      </c>
    </row>
    <row r="137" spans="1:12" ht="15">
      <c r="A137" s="91" t="s">
        <v>747</v>
      </c>
      <c r="B137" s="91" t="s">
        <v>748</v>
      </c>
      <c r="C137" s="91">
        <v>2</v>
      </c>
      <c r="D137" s="133">
        <v>0.003957106945071488</v>
      </c>
      <c r="E137" s="133">
        <v>1.6334684555795866</v>
      </c>
      <c r="F137" s="91" t="s">
        <v>477</v>
      </c>
      <c r="G137" s="91" t="b">
        <v>0</v>
      </c>
      <c r="H137" s="91" t="b">
        <v>0</v>
      </c>
      <c r="I137" s="91" t="b">
        <v>0</v>
      </c>
      <c r="J137" s="91" t="b">
        <v>0</v>
      </c>
      <c r="K137" s="91" t="b">
        <v>0</v>
      </c>
      <c r="L137" s="91" t="b">
        <v>0</v>
      </c>
    </row>
    <row r="138" spans="1:12" ht="15">
      <c r="A138" s="91" t="s">
        <v>748</v>
      </c>
      <c r="B138" s="91" t="s">
        <v>543</v>
      </c>
      <c r="C138" s="91">
        <v>2</v>
      </c>
      <c r="D138" s="133">
        <v>0.003957106945071488</v>
      </c>
      <c r="E138" s="133">
        <v>1.156347200859924</v>
      </c>
      <c r="F138" s="91" t="s">
        <v>477</v>
      </c>
      <c r="G138" s="91" t="b">
        <v>0</v>
      </c>
      <c r="H138" s="91" t="b">
        <v>0</v>
      </c>
      <c r="I138" s="91" t="b">
        <v>0</v>
      </c>
      <c r="J138" s="91" t="b">
        <v>0</v>
      </c>
      <c r="K138" s="91" t="b">
        <v>0</v>
      </c>
      <c r="L138" s="91" t="b">
        <v>0</v>
      </c>
    </row>
    <row r="139" spans="1:12" ht="15">
      <c r="A139" s="91" t="s">
        <v>558</v>
      </c>
      <c r="B139" s="91" t="s">
        <v>544</v>
      </c>
      <c r="C139" s="91">
        <v>2</v>
      </c>
      <c r="D139" s="133">
        <v>0.003957106945071488</v>
      </c>
      <c r="E139" s="133">
        <v>1.0314084642516241</v>
      </c>
      <c r="F139" s="91" t="s">
        <v>477</v>
      </c>
      <c r="G139" s="91" t="b">
        <v>0</v>
      </c>
      <c r="H139" s="91" t="b">
        <v>0</v>
      </c>
      <c r="I139" s="91" t="b">
        <v>0</v>
      </c>
      <c r="J139" s="91" t="b">
        <v>0</v>
      </c>
      <c r="K139" s="91" t="b">
        <v>0</v>
      </c>
      <c r="L139" s="91" t="b">
        <v>0</v>
      </c>
    </row>
    <row r="140" spans="1:12" ht="15">
      <c r="A140" s="91" t="s">
        <v>544</v>
      </c>
      <c r="B140" s="91" t="s">
        <v>562</v>
      </c>
      <c r="C140" s="91">
        <v>2</v>
      </c>
      <c r="D140" s="133">
        <v>0.003957106945071488</v>
      </c>
      <c r="E140" s="133">
        <v>1.156347200859924</v>
      </c>
      <c r="F140" s="91" t="s">
        <v>477</v>
      </c>
      <c r="G140" s="91" t="b">
        <v>0</v>
      </c>
      <c r="H140" s="91" t="b">
        <v>0</v>
      </c>
      <c r="I140" s="91" t="b">
        <v>0</v>
      </c>
      <c r="J140" s="91" t="b">
        <v>0</v>
      </c>
      <c r="K140" s="91" t="b">
        <v>0</v>
      </c>
      <c r="L140" s="91" t="b">
        <v>0</v>
      </c>
    </row>
    <row r="141" spans="1:12" ht="15">
      <c r="A141" s="91" t="s">
        <v>562</v>
      </c>
      <c r="B141" s="91" t="s">
        <v>749</v>
      </c>
      <c r="C141" s="91">
        <v>2</v>
      </c>
      <c r="D141" s="133">
        <v>0.003957106945071488</v>
      </c>
      <c r="E141" s="133">
        <v>1.4573771965239053</v>
      </c>
      <c r="F141" s="91" t="s">
        <v>477</v>
      </c>
      <c r="G141" s="91" t="b">
        <v>0</v>
      </c>
      <c r="H141" s="91" t="b">
        <v>0</v>
      </c>
      <c r="I141" s="91" t="b">
        <v>0</v>
      </c>
      <c r="J141" s="91" t="b">
        <v>0</v>
      </c>
      <c r="K141" s="91" t="b">
        <v>0</v>
      </c>
      <c r="L141" s="91" t="b">
        <v>0</v>
      </c>
    </row>
    <row r="142" spans="1:12" ht="15">
      <c r="A142" s="91" t="s">
        <v>749</v>
      </c>
      <c r="B142" s="91" t="s">
        <v>750</v>
      </c>
      <c r="C142" s="91">
        <v>2</v>
      </c>
      <c r="D142" s="133">
        <v>0.003957106945071488</v>
      </c>
      <c r="E142" s="133">
        <v>1.6334684555795866</v>
      </c>
      <c r="F142" s="91" t="s">
        <v>477</v>
      </c>
      <c r="G142" s="91" t="b">
        <v>0</v>
      </c>
      <c r="H142" s="91" t="b">
        <v>0</v>
      </c>
      <c r="I142" s="91" t="b">
        <v>0</v>
      </c>
      <c r="J142" s="91" t="b">
        <v>0</v>
      </c>
      <c r="K142" s="91" t="b">
        <v>0</v>
      </c>
      <c r="L142" s="91" t="b">
        <v>0</v>
      </c>
    </row>
    <row r="143" spans="1:12" ht="15">
      <c r="A143" s="91" t="s">
        <v>750</v>
      </c>
      <c r="B143" s="91" t="s">
        <v>751</v>
      </c>
      <c r="C143" s="91">
        <v>2</v>
      </c>
      <c r="D143" s="133">
        <v>0.003957106945071488</v>
      </c>
      <c r="E143" s="133">
        <v>1.6334684555795866</v>
      </c>
      <c r="F143" s="91" t="s">
        <v>477</v>
      </c>
      <c r="G143" s="91" t="b">
        <v>0</v>
      </c>
      <c r="H143" s="91" t="b">
        <v>0</v>
      </c>
      <c r="I143" s="91" t="b">
        <v>0</v>
      </c>
      <c r="J143" s="91" t="b">
        <v>0</v>
      </c>
      <c r="K143" s="91" t="b">
        <v>0</v>
      </c>
      <c r="L143" s="91" t="b">
        <v>0</v>
      </c>
    </row>
    <row r="144" spans="1:12" ht="15">
      <c r="A144" s="91" t="s">
        <v>751</v>
      </c>
      <c r="B144" s="91" t="s">
        <v>752</v>
      </c>
      <c r="C144" s="91">
        <v>2</v>
      </c>
      <c r="D144" s="133">
        <v>0.003957106945071488</v>
      </c>
      <c r="E144" s="133">
        <v>1.6334684555795866</v>
      </c>
      <c r="F144" s="91" t="s">
        <v>477</v>
      </c>
      <c r="G144" s="91" t="b">
        <v>0</v>
      </c>
      <c r="H144" s="91" t="b">
        <v>0</v>
      </c>
      <c r="I144" s="91" t="b">
        <v>0</v>
      </c>
      <c r="J144" s="91" t="b">
        <v>0</v>
      </c>
      <c r="K144" s="91" t="b">
        <v>0</v>
      </c>
      <c r="L144" s="91" t="b">
        <v>0</v>
      </c>
    </row>
    <row r="145" spans="1:12" ht="15">
      <c r="A145" s="91" t="s">
        <v>752</v>
      </c>
      <c r="B145" s="91" t="s">
        <v>753</v>
      </c>
      <c r="C145" s="91">
        <v>2</v>
      </c>
      <c r="D145" s="133">
        <v>0.003957106945071488</v>
      </c>
      <c r="E145" s="133">
        <v>1.6334684555795866</v>
      </c>
      <c r="F145" s="91" t="s">
        <v>477</v>
      </c>
      <c r="G145" s="91" t="b">
        <v>0</v>
      </c>
      <c r="H145" s="91" t="b">
        <v>0</v>
      </c>
      <c r="I145" s="91" t="b">
        <v>0</v>
      </c>
      <c r="J145" s="91" t="b">
        <v>0</v>
      </c>
      <c r="K145" s="91" t="b">
        <v>0</v>
      </c>
      <c r="L145" s="91" t="b">
        <v>0</v>
      </c>
    </row>
    <row r="146" spans="1:12" ht="15">
      <c r="A146" s="91" t="s">
        <v>753</v>
      </c>
      <c r="B146" s="91" t="s">
        <v>575</v>
      </c>
      <c r="C146" s="91">
        <v>2</v>
      </c>
      <c r="D146" s="133">
        <v>0.003957106945071488</v>
      </c>
      <c r="E146" s="133">
        <v>1.6334684555795866</v>
      </c>
      <c r="F146" s="91" t="s">
        <v>477</v>
      </c>
      <c r="G146" s="91" t="b">
        <v>0</v>
      </c>
      <c r="H146" s="91" t="b">
        <v>0</v>
      </c>
      <c r="I146" s="91" t="b">
        <v>0</v>
      </c>
      <c r="J146" s="91" t="b">
        <v>0</v>
      </c>
      <c r="K146" s="91" t="b">
        <v>0</v>
      </c>
      <c r="L146" s="91" t="b">
        <v>0</v>
      </c>
    </row>
    <row r="147" spans="1:12" ht="15">
      <c r="A147" s="91" t="s">
        <v>575</v>
      </c>
      <c r="B147" s="91" t="s">
        <v>543</v>
      </c>
      <c r="C147" s="91">
        <v>2</v>
      </c>
      <c r="D147" s="133">
        <v>0.003957106945071488</v>
      </c>
      <c r="E147" s="133">
        <v>1.156347200859924</v>
      </c>
      <c r="F147" s="91" t="s">
        <v>477</v>
      </c>
      <c r="G147" s="91" t="b">
        <v>0</v>
      </c>
      <c r="H147" s="91" t="b">
        <v>0</v>
      </c>
      <c r="I147" s="91" t="b">
        <v>0</v>
      </c>
      <c r="J147" s="91" t="b">
        <v>0</v>
      </c>
      <c r="K147" s="91" t="b">
        <v>0</v>
      </c>
      <c r="L147" s="91" t="b">
        <v>0</v>
      </c>
    </row>
    <row r="148" spans="1:12" ht="15">
      <c r="A148" s="91" t="s">
        <v>566</v>
      </c>
      <c r="B148" s="91" t="s">
        <v>567</v>
      </c>
      <c r="C148" s="91">
        <v>3</v>
      </c>
      <c r="D148" s="133">
        <v>0.006689555459199583</v>
      </c>
      <c r="E148" s="133">
        <v>1.6334684555795866</v>
      </c>
      <c r="F148" s="91" t="s">
        <v>478</v>
      </c>
      <c r="G148" s="91" t="b">
        <v>0</v>
      </c>
      <c r="H148" s="91" t="b">
        <v>0</v>
      </c>
      <c r="I148" s="91" t="b">
        <v>0</v>
      </c>
      <c r="J148" s="91" t="b">
        <v>0</v>
      </c>
      <c r="K148" s="91" t="b">
        <v>0</v>
      </c>
      <c r="L148" s="91" t="b">
        <v>0</v>
      </c>
    </row>
    <row r="149" spans="1:12" ht="15">
      <c r="A149" s="91" t="s">
        <v>567</v>
      </c>
      <c r="B149" s="91" t="s">
        <v>568</v>
      </c>
      <c r="C149" s="91">
        <v>3</v>
      </c>
      <c r="D149" s="133">
        <v>0.006689555459199583</v>
      </c>
      <c r="E149" s="133">
        <v>1.6334684555795866</v>
      </c>
      <c r="F149" s="91" t="s">
        <v>478</v>
      </c>
      <c r="G149" s="91" t="b">
        <v>0</v>
      </c>
      <c r="H149" s="91" t="b">
        <v>0</v>
      </c>
      <c r="I149" s="91" t="b">
        <v>0</v>
      </c>
      <c r="J149" s="91" t="b">
        <v>0</v>
      </c>
      <c r="K149" s="91" t="b">
        <v>0</v>
      </c>
      <c r="L149" s="91" t="b">
        <v>0</v>
      </c>
    </row>
    <row r="150" spans="1:12" ht="15">
      <c r="A150" s="91" t="s">
        <v>568</v>
      </c>
      <c r="B150" s="91" t="s">
        <v>569</v>
      </c>
      <c r="C150" s="91">
        <v>3</v>
      </c>
      <c r="D150" s="133">
        <v>0.006689555459199583</v>
      </c>
      <c r="E150" s="133">
        <v>1.6334684555795866</v>
      </c>
      <c r="F150" s="91" t="s">
        <v>478</v>
      </c>
      <c r="G150" s="91" t="b">
        <v>0</v>
      </c>
      <c r="H150" s="91" t="b">
        <v>0</v>
      </c>
      <c r="I150" s="91" t="b">
        <v>0</v>
      </c>
      <c r="J150" s="91" t="b">
        <v>0</v>
      </c>
      <c r="K150" s="91" t="b">
        <v>0</v>
      </c>
      <c r="L150" s="91" t="b">
        <v>0</v>
      </c>
    </row>
    <row r="151" spans="1:12" ht="15">
      <c r="A151" s="91" t="s">
        <v>569</v>
      </c>
      <c r="B151" s="91" t="s">
        <v>570</v>
      </c>
      <c r="C151" s="91">
        <v>3</v>
      </c>
      <c r="D151" s="133">
        <v>0.006689555459199583</v>
      </c>
      <c r="E151" s="133">
        <v>1.6334684555795866</v>
      </c>
      <c r="F151" s="91" t="s">
        <v>478</v>
      </c>
      <c r="G151" s="91" t="b">
        <v>0</v>
      </c>
      <c r="H151" s="91" t="b">
        <v>0</v>
      </c>
      <c r="I151" s="91" t="b">
        <v>0</v>
      </c>
      <c r="J151" s="91" t="b">
        <v>0</v>
      </c>
      <c r="K151" s="91" t="b">
        <v>0</v>
      </c>
      <c r="L151" s="91" t="b">
        <v>0</v>
      </c>
    </row>
    <row r="152" spans="1:12" ht="15">
      <c r="A152" s="91" t="s">
        <v>570</v>
      </c>
      <c r="B152" s="91" t="s">
        <v>571</v>
      </c>
      <c r="C152" s="91">
        <v>3</v>
      </c>
      <c r="D152" s="133">
        <v>0.006689555459199583</v>
      </c>
      <c r="E152" s="133">
        <v>1.6334684555795866</v>
      </c>
      <c r="F152" s="91" t="s">
        <v>478</v>
      </c>
      <c r="G152" s="91" t="b">
        <v>0</v>
      </c>
      <c r="H152" s="91" t="b">
        <v>0</v>
      </c>
      <c r="I152" s="91" t="b">
        <v>0</v>
      </c>
      <c r="J152" s="91" t="b">
        <v>0</v>
      </c>
      <c r="K152" s="91" t="b">
        <v>0</v>
      </c>
      <c r="L152" s="91" t="b">
        <v>0</v>
      </c>
    </row>
    <row r="153" spans="1:12" ht="15">
      <c r="A153" s="91" t="s">
        <v>571</v>
      </c>
      <c r="B153" s="91" t="s">
        <v>572</v>
      </c>
      <c r="C153" s="91">
        <v>3</v>
      </c>
      <c r="D153" s="133">
        <v>0.006689555459199583</v>
      </c>
      <c r="E153" s="133">
        <v>1.6334684555795866</v>
      </c>
      <c r="F153" s="91" t="s">
        <v>478</v>
      </c>
      <c r="G153" s="91" t="b">
        <v>0</v>
      </c>
      <c r="H153" s="91" t="b">
        <v>0</v>
      </c>
      <c r="I153" s="91" t="b">
        <v>0</v>
      </c>
      <c r="J153" s="91" t="b">
        <v>0</v>
      </c>
      <c r="K153" s="91" t="b">
        <v>0</v>
      </c>
      <c r="L153" s="91" t="b">
        <v>0</v>
      </c>
    </row>
    <row r="154" spans="1:12" ht="15">
      <c r="A154" s="91" t="s">
        <v>572</v>
      </c>
      <c r="B154" s="91" t="s">
        <v>565</v>
      </c>
      <c r="C154" s="91">
        <v>3</v>
      </c>
      <c r="D154" s="133">
        <v>0.006689555459199583</v>
      </c>
      <c r="E154" s="133">
        <v>1.5085297189712865</v>
      </c>
      <c r="F154" s="91" t="s">
        <v>478</v>
      </c>
      <c r="G154" s="91" t="b">
        <v>0</v>
      </c>
      <c r="H154" s="91" t="b">
        <v>0</v>
      </c>
      <c r="I154" s="91" t="b">
        <v>0</v>
      </c>
      <c r="J154" s="91" t="b">
        <v>0</v>
      </c>
      <c r="K154" s="91" t="b">
        <v>0</v>
      </c>
      <c r="L154" s="91" t="b">
        <v>0</v>
      </c>
    </row>
    <row r="155" spans="1:12" ht="15">
      <c r="A155" s="91" t="s">
        <v>565</v>
      </c>
      <c r="B155" s="91" t="s">
        <v>728</v>
      </c>
      <c r="C155" s="91">
        <v>3</v>
      </c>
      <c r="D155" s="133">
        <v>0.006689555459199583</v>
      </c>
      <c r="E155" s="133">
        <v>1.4116197059632303</v>
      </c>
      <c r="F155" s="91" t="s">
        <v>478</v>
      </c>
      <c r="G155" s="91" t="b">
        <v>0</v>
      </c>
      <c r="H155" s="91" t="b">
        <v>0</v>
      </c>
      <c r="I155" s="91" t="b">
        <v>0</v>
      </c>
      <c r="J155" s="91" t="b">
        <v>0</v>
      </c>
      <c r="K155" s="91" t="b">
        <v>0</v>
      </c>
      <c r="L155" s="91" t="b">
        <v>0</v>
      </c>
    </row>
    <row r="156" spans="1:12" ht="15">
      <c r="A156" s="91" t="s">
        <v>728</v>
      </c>
      <c r="B156" s="91" t="s">
        <v>729</v>
      </c>
      <c r="C156" s="91">
        <v>3</v>
      </c>
      <c r="D156" s="133">
        <v>0.006689555459199583</v>
      </c>
      <c r="E156" s="133">
        <v>1.6334684555795866</v>
      </c>
      <c r="F156" s="91" t="s">
        <v>478</v>
      </c>
      <c r="G156" s="91" t="b">
        <v>0</v>
      </c>
      <c r="H156" s="91" t="b">
        <v>0</v>
      </c>
      <c r="I156" s="91" t="b">
        <v>0</v>
      </c>
      <c r="J156" s="91" t="b">
        <v>0</v>
      </c>
      <c r="K156" s="91" t="b">
        <v>0</v>
      </c>
      <c r="L156" s="91" t="b">
        <v>0</v>
      </c>
    </row>
    <row r="157" spans="1:12" ht="15">
      <c r="A157" s="91" t="s">
        <v>729</v>
      </c>
      <c r="B157" s="91" t="s">
        <v>730</v>
      </c>
      <c r="C157" s="91">
        <v>3</v>
      </c>
      <c r="D157" s="133">
        <v>0.006689555459199583</v>
      </c>
      <c r="E157" s="133">
        <v>1.6334684555795866</v>
      </c>
      <c r="F157" s="91" t="s">
        <v>478</v>
      </c>
      <c r="G157" s="91" t="b">
        <v>0</v>
      </c>
      <c r="H157" s="91" t="b">
        <v>0</v>
      </c>
      <c r="I157" s="91" t="b">
        <v>0</v>
      </c>
      <c r="J157" s="91" t="b">
        <v>0</v>
      </c>
      <c r="K157" s="91" t="b">
        <v>0</v>
      </c>
      <c r="L157" s="91" t="b">
        <v>0</v>
      </c>
    </row>
    <row r="158" spans="1:12" ht="15">
      <c r="A158" s="91" t="s">
        <v>730</v>
      </c>
      <c r="B158" s="91" t="s">
        <v>731</v>
      </c>
      <c r="C158" s="91">
        <v>3</v>
      </c>
      <c r="D158" s="133">
        <v>0.006689555459199583</v>
      </c>
      <c r="E158" s="133">
        <v>1.6334684555795866</v>
      </c>
      <c r="F158" s="91" t="s">
        <v>478</v>
      </c>
      <c r="G158" s="91" t="b">
        <v>0</v>
      </c>
      <c r="H158" s="91" t="b">
        <v>0</v>
      </c>
      <c r="I158" s="91" t="b">
        <v>0</v>
      </c>
      <c r="J158" s="91" t="b">
        <v>0</v>
      </c>
      <c r="K158" s="91" t="b">
        <v>0</v>
      </c>
      <c r="L158" s="91" t="b">
        <v>0</v>
      </c>
    </row>
    <row r="159" spans="1:12" ht="15">
      <c r="A159" s="91" t="s">
        <v>731</v>
      </c>
      <c r="B159" s="91" t="s">
        <v>732</v>
      </c>
      <c r="C159" s="91">
        <v>3</v>
      </c>
      <c r="D159" s="133">
        <v>0.006689555459199583</v>
      </c>
      <c r="E159" s="133">
        <v>1.6334684555795866</v>
      </c>
      <c r="F159" s="91" t="s">
        <v>478</v>
      </c>
      <c r="G159" s="91" t="b">
        <v>0</v>
      </c>
      <c r="H159" s="91" t="b">
        <v>0</v>
      </c>
      <c r="I159" s="91" t="b">
        <v>0</v>
      </c>
      <c r="J159" s="91" t="b">
        <v>0</v>
      </c>
      <c r="K159" s="91" t="b">
        <v>0</v>
      </c>
      <c r="L159" s="91" t="b">
        <v>0</v>
      </c>
    </row>
    <row r="160" spans="1:12" ht="15">
      <c r="A160" s="91" t="s">
        <v>732</v>
      </c>
      <c r="B160" s="91" t="s">
        <v>545</v>
      </c>
      <c r="C160" s="91">
        <v>3</v>
      </c>
      <c r="D160" s="133">
        <v>0.006689555459199583</v>
      </c>
      <c r="E160" s="133">
        <v>1.5085297189712865</v>
      </c>
      <c r="F160" s="91" t="s">
        <v>478</v>
      </c>
      <c r="G160" s="91" t="b">
        <v>0</v>
      </c>
      <c r="H160" s="91" t="b">
        <v>0</v>
      </c>
      <c r="I160" s="91" t="b">
        <v>0</v>
      </c>
      <c r="J160" s="91" t="b">
        <v>0</v>
      </c>
      <c r="K160" s="91" t="b">
        <v>0</v>
      </c>
      <c r="L160" s="91" t="b">
        <v>0</v>
      </c>
    </row>
    <row r="161" spans="1:12" ht="15">
      <c r="A161" s="91" t="s">
        <v>218</v>
      </c>
      <c r="B161" s="91" t="s">
        <v>566</v>
      </c>
      <c r="C161" s="91">
        <v>2</v>
      </c>
      <c r="D161" s="133">
        <v>0.007068463032883888</v>
      </c>
      <c r="E161" s="133">
        <v>1.6334684555795864</v>
      </c>
      <c r="F161" s="91" t="s">
        <v>478</v>
      </c>
      <c r="G161" s="91" t="b">
        <v>0</v>
      </c>
      <c r="H161" s="91" t="b">
        <v>0</v>
      </c>
      <c r="I161" s="91" t="b">
        <v>0</v>
      </c>
      <c r="J161" s="91" t="b">
        <v>0</v>
      </c>
      <c r="K161" s="91" t="b">
        <v>0</v>
      </c>
      <c r="L161" s="91" t="b">
        <v>0</v>
      </c>
    </row>
    <row r="162" spans="1:12" ht="15">
      <c r="A162" s="91" t="s">
        <v>545</v>
      </c>
      <c r="B162" s="91" t="s">
        <v>762</v>
      </c>
      <c r="C162" s="91">
        <v>2</v>
      </c>
      <c r="D162" s="133">
        <v>0.007068463032883888</v>
      </c>
      <c r="E162" s="133">
        <v>1.6334684555795864</v>
      </c>
      <c r="F162" s="91" t="s">
        <v>478</v>
      </c>
      <c r="G162" s="91" t="b">
        <v>0</v>
      </c>
      <c r="H162" s="91" t="b">
        <v>0</v>
      </c>
      <c r="I162" s="91" t="b">
        <v>0</v>
      </c>
      <c r="J162" s="91" t="b">
        <v>0</v>
      </c>
      <c r="K162" s="91" t="b">
        <v>0</v>
      </c>
      <c r="L162" s="91" t="b">
        <v>0</v>
      </c>
    </row>
    <row r="163" spans="1:12" ht="15">
      <c r="A163" s="91" t="s">
        <v>565</v>
      </c>
      <c r="B163" s="91" t="s">
        <v>763</v>
      </c>
      <c r="C163" s="91">
        <v>2</v>
      </c>
      <c r="D163" s="133">
        <v>0.007068463032883888</v>
      </c>
      <c r="E163" s="133">
        <v>1.41161970596323</v>
      </c>
      <c r="F163" s="91" t="s">
        <v>478</v>
      </c>
      <c r="G163" s="91" t="b">
        <v>0</v>
      </c>
      <c r="H163" s="91" t="b">
        <v>0</v>
      </c>
      <c r="I163" s="91" t="b">
        <v>0</v>
      </c>
      <c r="J163" s="91" t="b">
        <v>0</v>
      </c>
      <c r="K163" s="91" t="b">
        <v>0</v>
      </c>
      <c r="L163" s="91" t="b">
        <v>0</v>
      </c>
    </row>
    <row r="164" spans="1:12" ht="15">
      <c r="A164" s="91" t="s">
        <v>763</v>
      </c>
      <c r="B164" s="91" t="s">
        <v>764</v>
      </c>
      <c r="C164" s="91">
        <v>2</v>
      </c>
      <c r="D164" s="133">
        <v>0.007068463032883888</v>
      </c>
      <c r="E164" s="133">
        <v>1.8095597146352678</v>
      </c>
      <c r="F164" s="91" t="s">
        <v>478</v>
      </c>
      <c r="G164" s="91" t="b">
        <v>0</v>
      </c>
      <c r="H164" s="91" t="b">
        <v>0</v>
      </c>
      <c r="I164" s="91" t="b">
        <v>0</v>
      </c>
      <c r="J164" s="91" t="b">
        <v>0</v>
      </c>
      <c r="K164" s="91" t="b">
        <v>0</v>
      </c>
      <c r="L164" s="91" t="b">
        <v>0</v>
      </c>
    </row>
    <row r="165" spans="1:12" ht="15">
      <c r="A165" s="91" t="s">
        <v>764</v>
      </c>
      <c r="B165" s="91" t="s">
        <v>765</v>
      </c>
      <c r="C165" s="91">
        <v>2</v>
      </c>
      <c r="D165" s="133">
        <v>0.007068463032883888</v>
      </c>
      <c r="E165" s="133">
        <v>1.8095597146352678</v>
      </c>
      <c r="F165" s="91" t="s">
        <v>478</v>
      </c>
      <c r="G165" s="91" t="b">
        <v>0</v>
      </c>
      <c r="H165" s="91" t="b">
        <v>0</v>
      </c>
      <c r="I165" s="91" t="b">
        <v>0</v>
      </c>
      <c r="J165" s="91" t="b">
        <v>0</v>
      </c>
      <c r="K165" s="91" t="b">
        <v>0</v>
      </c>
      <c r="L165" s="91" t="b">
        <v>0</v>
      </c>
    </row>
    <row r="166" spans="1:12" ht="15">
      <c r="A166" s="91" t="s">
        <v>765</v>
      </c>
      <c r="B166" s="91" t="s">
        <v>766</v>
      </c>
      <c r="C166" s="91">
        <v>2</v>
      </c>
      <c r="D166" s="133">
        <v>0.007068463032883888</v>
      </c>
      <c r="E166" s="133">
        <v>1.8095597146352678</v>
      </c>
      <c r="F166" s="91" t="s">
        <v>478</v>
      </c>
      <c r="G166" s="91" t="b">
        <v>0</v>
      </c>
      <c r="H166" s="91" t="b">
        <v>0</v>
      </c>
      <c r="I166" s="91" t="b">
        <v>0</v>
      </c>
      <c r="J166" s="91" t="b">
        <v>0</v>
      </c>
      <c r="K166" s="91" t="b">
        <v>0</v>
      </c>
      <c r="L166" s="91" t="b">
        <v>0</v>
      </c>
    </row>
    <row r="167" spans="1:12" ht="15">
      <c r="A167" s="91" t="s">
        <v>766</v>
      </c>
      <c r="B167" s="91" t="s">
        <v>767</v>
      </c>
      <c r="C167" s="91">
        <v>2</v>
      </c>
      <c r="D167" s="133">
        <v>0.007068463032883888</v>
      </c>
      <c r="E167" s="133">
        <v>1.8095597146352678</v>
      </c>
      <c r="F167" s="91" t="s">
        <v>478</v>
      </c>
      <c r="G167" s="91" t="b">
        <v>0</v>
      </c>
      <c r="H167" s="91" t="b">
        <v>0</v>
      </c>
      <c r="I167" s="91" t="b">
        <v>0</v>
      </c>
      <c r="J167" s="91" t="b">
        <v>0</v>
      </c>
      <c r="K167" s="91" t="b">
        <v>0</v>
      </c>
      <c r="L167" s="91" t="b">
        <v>0</v>
      </c>
    </row>
    <row r="168" spans="1:12" ht="15">
      <c r="A168" s="91" t="s">
        <v>767</v>
      </c>
      <c r="B168" s="91" t="s">
        <v>733</v>
      </c>
      <c r="C168" s="91">
        <v>2</v>
      </c>
      <c r="D168" s="133">
        <v>0.007068463032883888</v>
      </c>
      <c r="E168" s="133">
        <v>1.8095597146352678</v>
      </c>
      <c r="F168" s="91" t="s">
        <v>478</v>
      </c>
      <c r="G168" s="91" t="b">
        <v>0</v>
      </c>
      <c r="H168" s="91" t="b">
        <v>0</v>
      </c>
      <c r="I168" s="91" t="b">
        <v>0</v>
      </c>
      <c r="J168" s="91" t="b">
        <v>0</v>
      </c>
      <c r="K168" s="91" t="b">
        <v>0</v>
      </c>
      <c r="L168" s="91" t="b">
        <v>0</v>
      </c>
    </row>
    <row r="169" spans="1:12" ht="15">
      <c r="A169" s="91" t="s">
        <v>733</v>
      </c>
      <c r="B169" s="91" t="s">
        <v>768</v>
      </c>
      <c r="C169" s="91">
        <v>2</v>
      </c>
      <c r="D169" s="133">
        <v>0.007068463032883888</v>
      </c>
      <c r="E169" s="133">
        <v>1.8095597146352678</v>
      </c>
      <c r="F169" s="91" t="s">
        <v>478</v>
      </c>
      <c r="G169" s="91" t="b">
        <v>0</v>
      </c>
      <c r="H169" s="91" t="b">
        <v>0</v>
      </c>
      <c r="I169" s="91" t="b">
        <v>0</v>
      </c>
      <c r="J169" s="91" t="b">
        <v>0</v>
      </c>
      <c r="K169" s="91" t="b">
        <v>0</v>
      </c>
      <c r="L169" s="91" t="b">
        <v>0</v>
      </c>
    </row>
    <row r="170" spans="1:12" ht="15">
      <c r="A170" s="91" t="s">
        <v>768</v>
      </c>
      <c r="B170" s="91" t="s">
        <v>769</v>
      </c>
      <c r="C170" s="91">
        <v>2</v>
      </c>
      <c r="D170" s="133">
        <v>0.007068463032883888</v>
      </c>
      <c r="E170" s="133">
        <v>1.8095597146352678</v>
      </c>
      <c r="F170" s="91" t="s">
        <v>478</v>
      </c>
      <c r="G170" s="91" t="b">
        <v>0</v>
      </c>
      <c r="H170" s="91" t="b">
        <v>0</v>
      </c>
      <c r="I170" s="91" t="b">
        <v>0</v>
      </c>
      <c r="J170" s="91" t="b">
        <v>0</v>
      </c>
      <c r="K170" s="91" t="b">
        <v>0</v>
      </c>
      <c r="L170" s="91" t="b">
        <v>0</v>
      </c>
    </row>
    <row r="171" spans="1:12" ht="15">
      <c r="A171" s="91" t="s">
        <v>769</v>
      </c>
      <c r="B171" s="91" t="s">
        <v>770</v>
      </c>
      <c r="C171" s="91">
        <v>2</v>
      </c>
      <c r="D171" s="133">
        <v>0.007068463032883888</v>
      </c>
      <c r="E171" s="133">
        <v>1.8095597146352678</v>
      </c>
      <c r="F171" s="91" t="s">
        <v>478</v>
      </c>
      <c r="G171" s="91" t="b">
        <v>0</v>
      </c>
      <c r="H171" s="91" t="b">
        <v>0</v>
      </c>
      <c r="I171" s="91" t="b">
        <v>0</v>
      </c>
      <c r="J171" s="91" t="b">
        <v>0</v>
      </c>
      <c r="K171" s="91" t="b">
        <v>0</v>
      </c>
      <c r="L171" s="91" t="b">
        <v>0</v>
      </c>
    </row>
    <row r="172" spans="1:12" ht="15">
      <c r="A172" s="91" t="s">
        <v>770</v>
      </c>
      <c r="B172" s="91" t="s">
        <v>771</v>
      </c>
      <c r="C172" s="91">
        <v>2</v>
      </c>
      <c r="D172" s="133">
        <v>0.007068463032883888</v>
      </c>
      <c r="E172" s="133">
        <v>1.8095597146352678</v>
      </c>
      <c r="F172" s="91" t="s">
        <v>478</v>
      </c>
      <c r="G172" s="91" t="b">
        <v>0</v>
      </c>
      <c r="H172" s="91" t="b">
        <v>0</v>
      </c>
      <c r="I172" s="91" t="b">
        <v>0</v>
      </c>
      <c r="J172" s="91" t="b">
        <v>0</v>
      </c>
      <c r="K172" s="91" t="b">
        <v>0</v>
      </c>
      <c r="L172" s="91" t="b">
        <v>0</v>
      </c>
    </row>
    <row r="173" spans="1:12" ht="15">
      <c r="A173" s="91" t="s">
        <v>771</v>
      </c>
      <c r="B173" s="91" t="s">
        <v>772</v>
      </c>
      <c r="C173" s="91">
        <v>2</v>
      </c>
      <c r="D173" s="133">
        <v>0.007068463032883888</v>
      </c>
      <c r="E173" s="133">
        <v>1.8095597146352678</v>
      </c>
      <c r="F173" s="91" t="s">
        <v>478</v>
      </c>
      <c r="G173" s="91" t="b">
        <v>0</v>
      </c>
      <c r="H173" s="91" t="b">
        <v>0</v>
      </c>
      <c r="I173" s="91" t="b">
        <v>0</v>
      </c>
      <c r="J173" s="91" t="b">
        <v>0</v>
      </c>
      <c r="K173" s="91" t="b">
        <v>0</v>
      </c>
      <c r="L173" s="91" t="b">
        <v>0</v>
      </c>
    </row>
    <row r="174" spans="1:12" ht="15">
      <c r="A174" s="91" t="s">
        <v>772</v>
      </c>
      <c r="B174" s="91" t="s">
        <v>773</v>
      </c>
      <c r="C174" s="91">
        <v>2</v>
      </c>
      <c r="D174" s="133">
        <v>0.007068463032883888</v>
      </c>
      <c r="E174" s="133">
        <v>1.8095597146352678</v>
      </c>
      <c r="F174" s="91" t="s">
        <v>478</v>
      </c>
      <c r="G174" s="91" t="b">
        <v>0</v>
      </c>
      <c r="H174" s="91" t="b">
        <v>0</v>
      </c>
      <c r="I174" s="91" t="b">
        <v>0</v>
      </c>
      <c r="J174" s="91" t="b">
        <v>0</v>
      </c>
      <c r="K174" s="91" t="b">
        <v>0</v>
      </c>
      <c r="L174" s="91" t="b">
        <v>0</v>
      </c>
    </row>
    <row r="175" spans="1:12" ht="15">
      <c r="A175" s="91" t="s">
        <v>773</v>
      </c>
      <c r="B175" s="91" t="s">
        <v>774</v>
      </c>
      <c r="C175" s="91">
        <v>2</v>
      </c>
      <c r="D175" s="133">
        <v>0.007068463032883888</v>
      </c>
      <c r="E175" s="133">
        <v>1.8095597146352678</v>
      </c>
      <c r="F175" s="91" t="s">
        <v>478</v>
      </c>
      <c r="G175" s="91" t="b">
        <v>0</v>
      </c>
      <c r="H175" s="91" t="b">
        <v>0</v>
      </c>
      <c r="I175" s="91" t="b">
        <v>0</v>
      </c>
      <c r="J175" s="91" t="b">
        <v>0</v>
      </c>
      <c r="K175" s="91" t="b">
        <v>0</v>
      </c>
      <c r="L175" s="91" t="b">
        <v>0</v>
      </c>
    </row>
    <row r="176" spans="1:12" ht="15">
      <c r="A176" s="91" t="s">
        <v>774</v>
      </c>
      <c r="B176" s="91" t="s">
        <v>775</v>
      </c>
      <c r="C176" s="91">
        <v>2</v>
      </c>
      <c r="D176" s="133">
        <v>0.007068463032883888</v>
      </c>
      <c r="E176" s="133">
        <v>1.8095597146352678</v>
      </c>
      <c r="F176" s="91" t="s">
        <v>478</v>
      </c>
      <c r="G176" s="91" t="b">
        <v>0</v>
      </c>
      <c r="H176" s="91" t="b">
        <v>0</v>
      </c>
      <c r="I176" s="91" t="b">
        <v>0</v>
      </c>
      <c r="J176" s="91" t="b">
        <v>0</v>
      </c>
      <c r="K176" s="91" t="b">
        <v>0</v>
      </c>
      <c r="L176" s="91" t="b">
        <v>0</v>
      </c>
    </row>
    <row r="177" spans="1:12" ht="15">
      <c r="A177" s="91" t="s">
        <v>546</v>
      </c>
      <c r="B177" s="91" t="s">
        <v>575</v>
      </c>
      <c r="C177" s="91">
        <v>2</v>
      </c>
      <c r="D177" s="133">
        <v>0</v>
      </c>
      <c r="E177" s="133">
        <v>1.255272505103306</v>
      </c>
      <c r="F177" s="91" t="s">
        <v>479</v>
      </c>
      <c r="G177" s="91" t="b">
        <v>0</v>
      </c>
      <c r="H177" s="91" t="b">
        <v>0</v>
      </c>
      <c r="I177" s="91" t="b">
        <v>0</v>
      </c>
      <c r="J177" s="91" t="b">
        <v>0</v>
      </c>
      <c r="K177" s="91" t="b">
        <v>0</v>
      </c>
      <c r="L177" s="91" t="b">
        <v>0</v>
      </c>
    </row>
    <row r="178" spans="1:12" ht="15">
      <c r="A178" s="91" t="s">
        <v>575</v>
      </c>
      <c r="B178" s="91" t="s">
        <v>543</v>
      </c>
      <c r="C178" s="91">
        <v>2</v>
      </c>
      <c r="D178" s="133">
        <v>0</v>
      </c>
      <c r="E178" s="133">
        <v>1.255272505103306</v>
      </c>
      <c r="F178" s="91" t="s">
        <v>479</v>
      </c>
      <c r="G178" s="91" t="b">
        <v>0</v>
      </c>
      <c r="H178" s="91" t="b">
        <v>0</v>
      </c>
      <c r="I178" s="91" t="b">
        <v>0</v>
      </c>
      <c r="J178" s="91" t="b">
        <v>0</v>
      </c>
      <c r="K178" s="91" t="b">
        <v>0</v>
      </c>
      <c r="L178" s="91" t="b">
        <v>0</v>
      </c>
    </row>
    <row r="179" spans="1:12" ht="15">
      <c r="A179" s="91" t="s">
        <v>543</v>
      </c>
      <c r="B179" s="91" t="s">
        <v>547</v>
      </c>
      <c r="C179" s="91">
        <v>2</v>
      </c>
      <c r="D179" s="133">
        <v>0</v>
      </c>
      <c r="E179" s="133">
        <v>1.255272505103306</v>
      </c>
      <c r="F179" s="91" t="s">
        <v>479</v>
      </c>
      <c r="G179" s="91" t="b">
        <v>0</v>
      </c>
      <c r="H179" s="91" t="b">
        <v>0</v>
      </c>
      <c r="I179" s="91" t="b">
        <v>0</v>
      </c>
      <c r="J179" s="91" t="b">
        <v>0</v>
      </c>
      <c r="K179" s="91" t="b">
        <v>0</v>
      </c>
      <c r="L179" s="91" t="b">
        <v>0</v>
      </c>
    </row>
    <row r="180" spans="1:12" ht="15">
      <c r="A180" s="91" t="s">
        <v>547</v>
      </c>
      <c r="B180" s="91" t="s">
        <v>576</v>
      </c>
      <c r="C180" s="91">
        <v>2</v>
      </c>
      <c r="D180" s="133">
        <v>0</v>
      </c>
      <c r="E180" s="133">
        <v>1.255272505103306</v>
      </c>
      <c r="F180" s="91" t="s">
        <v>479</v>
      </c>
      <c r="G180" s="91" t="b">
        <v>0</v>
      </c>
      <c r="H180" s="91" t="b">
        <v>0</v>
      </c>
      <c r="I180" s="91" t="b">
        <v>0</v>
      </c>
      <c r="J180" s="91" t="b">
        <v>0</v>
      </c>
      <c r="K180" s="91" t="b">
        <v>0</v>
      </c>
      <c r="L180" s="91" t="b">
        <v>0</v>
      </c>
    </row>
    <row r="181" spans="1:12" ht="15">
      <c r="A181" s="91" t="s">
        <v>576</v>
      </c>
      <c r="B181" s="91" t="s">
        <v>577</v>
      </c>
      <c r="C181" s="91">
        <v>2</v>
      </c>
      <c r="D181" s="133">
        <v>0</v>
      </c>
      <c r="E181" s="133">
        <v>1.255272505103306</v>
      </c>
      <c r="F181" s="91" t="s">
        <v>479</v>
      </c>
      <c r="G181" s="91" t="b">
        <v>0</v>
      </c>
      <c r="H181" s="91" t="b">
        <v>0</v>
      </c>
      <c r="I181" s="91" t="b">
        <v>0</v>
      </c>
      <c r="J181" s="91" t="b">
        <v>0</v>
      </c>
      <c r="K181" s="91" t="b">
        <v>0</v>
      </c>
      <c r="L181" s="91" t="b">
        <v>0</v>
      </c>
    </row>
    <row r="182" spans="1:12" ht="15">
      <c r="A182" s="91" t="s">
        <v>577</v>
      </c>
      <c r="B182" s="91" t="s">
        <v>578</v>
      </c>
      <c r="C182" s="91">
        <v>2</v>
      </c>
      <c r="D182" s="133">
        <v>0</v>
      </c>
      <c r="E182" s="133">
        <v>1.255272505103306</v>
      </c>
      <c r="F182" s="91" t="s">
        <v>479</v>
      </c>
      <c r="G182" s="91" t="b">
        <v>0</v>
      </c>
      <c r="H182" s="91" t="b">
        <v>0</v>
      </c>
      <c r="I182" s="91" t="b">
        <v>0</v>
      </c>
      <c r="J182" s="91" t="b">
        <v>0</v>
      </c>
      <c r="K182" s="91" t="b">
        <v>0</v>
      </c>
      <c r="L182" s="91" t="b">
        <v>0</v>
      </c>
    </row>
    <row r="183" spans="1:12" ht="15">
      <c r="A183" s="91" t="s">
        <v>578</v>
      </c>
      <c r="B183" s="91" t="s">
        <v>579</v>
      </c>
      <c r="C183" s="91">
        <v>2</v>
      </c>
      <c r="D183" s="133">
        <v>0</v>
      </c>
      <c r="E183" s="133">
        <v>1.255272505103306</v>
      </c>
      <c r="F183" s="91" t="s">
        <v>479</v>
      </c>
      <c r="G183" s="91" t="b">
        <v>0</v>
      </c>
      <c r="H183" s="91" t="b">
        <v>0</v>
      </c>
      <c r="I183" s="91" t="b">
        <v>0</v>
      </c>
      <c r="J183" s="91" t="b">
        <v>0</v>
      </c>
      <c r="K183" s="91" t="b">
        <v>0</v>
      </c>
      <c r="L183" s="91" t="b">
        <v>0</v>
      </c>
    </row>
    <row r="184" spans="1:12" ht="15">
      <c r="A184" s="91" t="s">
        <v>579</v>
      </c>
      <c r="B184" s="91" t="s">
        <v>574</v>
      </c>
      <c r="C184" s="91">
        <v>2</v>
      </c>
      <c r="D184" s="133">
        <v>0</v>
      </c>
      <c r="E184" s="133">
        <v>0.9542425094393249</v>
      </c>
      <c r="F184" s="91" t="s">
        <v>479</v>
      </c>
      <c r="G184" s="91" t="b">
        <v>0</v>
      </c>
      <c r="H184" s="91" t="b">
        <v>0</v>
      </c>
      <c r="I184" s="91" t="b">
        <v>0</v>
      </c>
      <c r="J184" s="91" t="b">
        <v>0</v>
      </c>
      <c r="K184" s="91" t="b">
        <v>0</v>
      </c>
      <c r="L184" s="91" t="b">
        <v>0</v>
      </c>
    </row>
    <row r="185" spans="1:12" ht="15">
      <c r="A185" s="91" t="s">
        <v>574</v>
      </c>
      <c r="B185" s="91" t="s">
        <v>580</v>
      </c>
      <c r="C185" s="91">
        <v>2</v>
      </c>
      <c r="D185" s="133">
        <v>0</v>
      </c>
      <c r="E185" s="133">
        <v>0.9542425094393249</v>
      </c>
      <c r="F185" s="91" t="s">
        <v>479</v>
      </c>
      <c r="G185" s="91" t="b">
        <v>0</v>
      </c>
      <c r="H185" s="91" t="b">
        <v>0</v>
      </c>
      <c r="I185" s="91" t="b">
        <v>0</v>
      </c>
      <c r="J185" s="91" t="b">
        <v>0</v>
      </c>
      <c r="K185" s="91" t="b">
        <v>0</v>
      </c>
      <c r="L185" s="91" t="b">
        <v>0</v>
      </c>
    </row>
    <row r="186" spans="1:12" ht="15">
      <c r="A186" s="91" t="s">
        <v>580</v>
      </c>
      <c r="B186" s="91" t="s">
        <v>734</v>
      </c>
      <c r="C186" s="91">
        <v>2</v>
      </c>
      <c r="D186" s="133">
        <v>0</v>
      </c>
      <c r="E186" s="133">
        <v>1.255272505103306</v>
      </c>
      <c r="F186" s="91" t="s">
        <v>479</v>
      </c>
      <c r="G186" s="91" t="b">
        <v>0</v>
      </c>
      <c r="H186" s="91" t="b">
        <v>0</v>
      </c>
      <c r="I186" s="91" t="b">
        <v>0</v>
      </c>
      <c r="J186" s="91" t="b">
        <v>0</v>
      </c>
      <c r="K186" s="91" t="b">
        <v>0</v>
      </c>
      <c r="L186" s="91" t="b">
        <v>0</v>
      </c>
    </row>
    <row r="187" spans="1:12" ht="15">
      <c r="A187" s="91" t="s">
        <v>734</v>
      </c>
      <c r="B187" s="91" t="s">
        <v>526</v>
      </c>
      <c r="C187" s="91">
        <v>2</v>
      </c>
      <c r="D187" s="133">
        <v>0</v>
      </c>
      <c r="E187" s="133">
        <v>1.255272505103306</v>
      </c>
      <c r="F187" s="91" t="s">
        <v>479</v>
      </c>
      <c r="G187" s="91" t="b">
        <v>0</v>
      </c>
      <c r="H187" s="91" t="b">
        <v>0</v>
      </c>
      <c r="I187" s="91" t="b">
        <v>0</v>
      </c>
      <c r="J187" s="91" t="b">
        <v>0</v>
      </c>
      <c r="K187" s="91" t="b">
        <v>0</v>
      </c>
      <c r="L187" s="91" t="b">
        <v>0</v>
      </c>
    </row>
    <row r="188" spans="1:12" ht="15">
      <c r="A188" s="91" t="s">
        <v>526</v>
      </c>
      <c r="B188" s="91" t="s">
        <v>574</v>
      </c>
      <c r="C188" s="91">
        <v>2</v>
      </c>
      <c r="D188" s="133">
        <v>0</v>
      </c>
      <c r="E188" s="133">
        <v>0.9542425094393249</v>
      </c>
      <c r="F188" s="91" t="s">
        <v>479</v>
      </c>
      <c r="G188" s="91" t="b">
        <v>0</v>
      </c>
      <c r="H188" s="91" t="b">
        <v>0</v>
      </c>
      <c r="I188" s="91" t="b">
        <v>0</v>
      </c>
      <c r="J188" s="91" t="b">
        <v>0</v>
      </c>
      <c r="K188" s="91" t="b">
        <v>0</v>
      </c>
      <c r="L188" s="91" t="b">
        <v>0</v>
      </c>
    </row>
    <row r="189" spans="1:12" ht="15">
      <c r="A189" s="91" t="s">
        <v>574</v>
      </c>
      <c r="B189" s="91" t="s">
        <v>735</v>
      </c>
      <c r="C189" s="91">
        <v>2</v>
      </c>
      <c r="D189" s="133">
        <v>0</v>
      </c>
      <c r="E189" s="133">
        <v>0.9542425094393249</v>
      </c>
      <c r="F189" s="91" t="s">
        <v>479</v>
      </c>
      <c r="G189" s="91" t="b">
        <v>0</v>
      </c>
      <c r="H189" s="91" t="b">
        <v>0</v>
      </c>
      <c r="I189" s="91" t="b">
        <v>0</v>
      </c>
      <c r="J189" s="91" t="b">
        <v>0</v>
      </c>
      <c r="K189" s="91" t="b">
        <v>0</v>
      </c>
      <c r="L189" s="91" t="b">
        <v>0</v>
      </c>
    </row>
    <row r="190" spans="1:12" ht="15">
      <c r="A190" s="91" t="s">
        <v>735</v>
      </c>
      <c r="B190" s="91" t="s">
        <v>736</v>
      </c>
      <c r="C190" s="91">
        <v>2</v>
      </c>
      <c r="D190" s="133">
        <v>0</v>
      </c>
      <c r="E190" s="133">
        <v>1.255272505103306</v>
      </c>
      <c r="F190" s="91" t="s">
        <v>479</v>
      </c>
      <c r="G190" s="91" t="b">
        <v>0</v>
      </c>
      <c r="H190" s="91" t="b">
        <v>0</v>
      </c>
      <c r="I190" s="91" t="b">
        <v>0</v>
      </c>
      <c r="J190" s="91" t="b">
        <v>0</v>
      </c>
      <c r="K190" s="91" t="b">
        <v>0</v>
      </c>
      <c r="L190" s="91" t="b">
        <v>0</v>
      </c>
    </row>
    <row r="191" spans="1:12" ht="15">
      <c r="A191" s="91" t="s">
        <v>583</v>
      </c>
      <c r="B191" s="91" t="s">
        <v>584</v>
      </c>
      <c r="C191" s="91">
        <v>2</v>
      </c>
      <c r="D191" s="133">
        <v>0.0074932450661992014</v>
      </c>
      <c r="E191" s="133">
        <v>1.3424226808222062</v>
      </c>
      <c r="F191" s="91" t="s">
        <v>480</v>
      </c>
      <c r="G191" s="91" t="b">
        <v>0</v>
      </c>
      <c r="H191" s="91" t="b">
        <v>0</v>
      </c>
      <c r="I191" s="91" t="b">
        <v>0</v>
      </c>
      <c r="J191" s="91" t="b">
        <v>0</v>
      </c>
      <c r="K191" s="91" t="b">
        <v>0</v>
      </c>
      <c r="L191" s="91" t="b">
        <v>0</v>
      </c>
    </row>
    <row r="192" spans="1:12" ht="15">
      <c r="A192" s="91" t="s">
        <v>584</v>
      </c>
      <c r="B192" s="91" t="s">
        <v>585</v>
      </c>
      <c r="C192" s="91">
        <v>2</v>
      </c>
      <c r="D192" s="133">
        <v>0.0074932450661992014</v>
      </c>
      <c r="E192" s="133">
        <v>1.3424226808222062</v>
      </c>
      <c r="F192" s="91" t="s">
        <v>480</v>
      </c>
      <c r="G192" s="91" t="b">
        <v>0</v>
      </c>
      <c r="H192" s="91" t="b">
        <v>0</v>
      </c>
      <c r="I192" s="91" t="b">
        <v>0</v>
      </c>
      <c r="J192" s="91" t="b">
        <v>0</v>
      </c>
      <c r="K192" s="91" t="b">
        <v>0</v>
      </c>
      <c r="L192" s="91" t="b">
        <v>0</v>
      </c>
    </row>
    <row r="193" spans="1:12" ht="15">
      <c r="A193" s="91" t="s">
        <v>585</v>
      </c>
      <c r="B193" s="91" t="s">
        <v>586</v>
      </c>
      <c r="C193" s="91">
        <v>2</v>
      </c>
      <c r="D193" s="133">
        <v>0.0074932450661992014</v>
      </c>
      <c r="E193" s="133">
        <v>1.3424226808222062</v>
      </c>
      <c r="F193" s="91" t="s">
        <v>480</v>
      </c>
      <c r="G193" s="91" t="b">
        <v>0</v>
      </c>
      <c r="H193" s="91" t="b">
        <v>0</v>
      </c>
      <c r="I193" s="91" t="b">
        <v>0</v>
      </c>
      <c r="J193" s="91" t="b">
        <v>0</v>
      </c>
      <c r="K193" s="91" t="b">
        <v>0</v>
      </c>
      <c r="L193" s="91" t="b">
        <v>0</v>
      </c>
    </row>
    <row r="194" spans="1:12" ht="15">
      <c r="A194" s="91" t="s">
        <v>586</v>
      </c>
      <c r="B194" s="91" t="s">
        <v>587</v>
      </c>
      <c r="C194" s="91">
        <v>2</v>
      </c>
      <c r="D194" s="133">
        <v>0.0074932450661992014</v>
      </c>
      <c r="E194" s="133">
        <v>1.3424226808222062</v>
      </c>
      <c r="F194" s="91" t="s">
        <v>480</v>
      </c>
      <c r="G194" s="91" t="b">
        <v>0</v>
      </c>
      <c r="H194" s="91" t="b">
        <v>0</v>
      </c>
      <c r="I194" s="91" t="b">
        <v>0</v>
      </c>
      <c r="J194" s="91" t="b">
        <v>0</v>
      </c>
      <c r="K194" s="91" t="b">
        <v>0</v>
      </c>
      <c r="L194" s="91" t="b">
        <v>0</v>
      </c>
    </row>
    <row r="195" spans="1:12" ht="15">
      <c r="A195" s="91" t="s">
        <v>587</v>
      </c>
      <c r="B195" s="91" t="s">
        <v>588</v>
      </c>
      <c r="C195" s="91">
        <v>2</v>
      </c>
      <c r="D195" s="133">
        <v>0.0074932450661992014</v>
      </c>
      <c r="E195" s="133">
        <v>1.3424226808222062</v>
      </c>
      <c r="F195" s="91" t="s">
        <v>480</v>
      </c>
      <c r="G195" s="91" t="b">
        <v>0</v>
      </c>
      <c r="H195" s="91" t="b">
        <v>0</v>
      </c>
      <c r="I195" s="91" t="b">
        <v>0</v>
      </c>
      <c r="J195" s="91" t="b">
        <v>0</v>
      </c>
      <c r="K195" s="91" t="b">
        <v>0</v>
      </c>
      <c r="L195" s="91" t="b">
        <v>0</v>
      </c>
    </row>
    <row r="196" spans="1:12" ht="15">
      <c r="A196" s="91" t="s">
        <v>588</v>
      </c>
      <c r="B196" s="91" t="s">
        <v>589</v>
      </c>
      <c r="C196" s="91">
        <v>2</v>
      </c>
      <c r="D196" s="133">
        <v>0.0074932450661992014</v>
      </c>
      <c r="E196" s="133">
        <v>1.3424226808222062</v>
      </c>
      <c r="F196" s="91" t="s">
        <v>480</v>
      </c>
      <c r="G196" s="91" t="b">
        <v>0</v>
      </c>
      <c r="H196" s="91" t="b">
        <v>0</v>
      </c>
      <c r="I196" s="91" t="b">
        <v>0</v>
      </c>
      <c r="J196" s="91" t="b">
        <v>0</v>
      </c>
      <c r="K196" s="91" t="b">
        <v>0</v>
      </c>
      <c r="L196" s="91" t="b">
        <v>0</v>
      </c>
    </row>
    <row r="197" spans="1:12" ht="15">
      <c r="A197" s="91" t="s">
        <v>589</v>
      </c>
      <c r="B197" s="91" t="s">
        <v>590</v>
      </c>
      <c r="C197" s="91">
        <v>2</v>
      </c>
      <c r="D197" s="133">
        <v>0.0074932450661992014</v>
      </c>
      <c r="E197" s="133">
        <v>1.3424226808222062</v>
      </c>
      <c r="F197" s="91" t="s">
        <v>480</v>
      </c>
      <c r="G197" s="91" t="b">
        <v>0</v>
      </c>
      <c r="H197" s="91" t="b">
        <v>0</v>
      </c>
      <c r="I197" s="91" t="b">
        <v>0</v>
      </c>
      <c r="J197" s="91" t="b">
        <v>0</v>
      </c>
      <c r="K197" s="91" t="b">
        <v>0</v>
      </c>
      <c r="L197" s="91" t="b">
        <v>0</v>
      </c>
    </row>
    <row r="198" spans="1:12" ht="15">
      <c r="A198" s="91" t="s">
        <v>590</v>
      </c>
      <c r="B198" s="91" t="s">
        <v>591</v>
      </c>
      <c r="C198" s="91">
        <v>2</v>
      </c>
      <c r="D198" s="133">
        <v>0.0074932450661992014</v>
      </c>
      <c r="E198" s="133">
        <v>1.3424226808222062</v>
      </c>
      <c r="F198" s="91" t="s">
        <v>480</v>
      </c>
      <c r="G198" s="91" t="b">
        <v>0</v>
      </c>
      <c r="H198" s="91" t="b">
        <v>0</v>
      </c>
      <c r="I198" s="91" t="b">
        <v>0</v>
      </c>
      <c r="J198" s="91" t="b">
        <v>0</v>
      </c>
      <c r="K198" s="91" t="b">
        <v>0</v>
      </c>
      <c r="L198" s="91" t="b">
        <v>0</v>
      </c>
    </row>
    <row r="199" spans="1:12" ht="15">
      <c r="A199" s="91" t="s">
        <v>591</v>
      </c>
      <c r="B199" s="91" t="s">
        <v>754</v>
      </c>
      <c r="C199" s="91">
        <v>2</v>
      </c>
      <c r="D199" s="133">
        <v>0.0074932450661992014</v>
      </c>
      <c r="E199" s="133">
        <v>1.3424226808222062</v>
      </c>
      <c r="F199" s="91" t="s">
        <v>480</v>
      </c>
      <c r="G199" s="91" t="b">
        <v>0</v>
      </c>
      <c r="H199" s="91" t="b">
        <v>0</v>
      </c>
      <c r="I199" s="91" t="b">
        <v>0</v>
      </c>
      <c r="J199" s="91" t="b">
        <v>0</v>
      </c>
      <c r="K199" s="91" t="b">
        <v>0</v>
      </c>
      <c r="L199" s="91" t="b">
        <v>0</v>
      </c>
    </row>
    <row r="200" spans="1:12" ht="15">
      <c r="A200" s="91" t="s">
        <v>754</v>
      </c>
      <c r="B200" s="91" t="s">
        <v>755</v>
      </c>
      <c r="C200" s="91">
        <v>2</v>
      </c>
      <c r="D200" s="133">
        <v>0.0074932450661992014</v>
      </c>
      <c r="E200" s="133">
        <v>1.3424226808222062</v>
      </c>
      <c r="F200" s="91" t="s">
        <v>480</v>
      </c>
      <c r="G200" s="91" t="b">
        <v>0</v>
      </c>
      <c r="H200" s="91" t="b">
        <v>0</v>
      </c>
      <c r="I200" s="91" t="b">
        <v>0</v>
      </c>
      <c r="J200" s="91" t="b">
        <v>0</v>
      </c>
      <c r="K200" s="91" t="b">
        <v>0</v>
      </c>
      <c r="L200" s="91" t="b">
        <v>0</v>
      </c>
    </row>
    <row r="201" spans="1:12" ht="15">
      <c r="A201" s="91" t="s">
        <v>755</v>
      </c>
      <c r="B201" s="91" t="s">
        <v>582</v>
      </c>
      <c r="C201" s="91">
        <v>2</v>
      </c>
      <c r="D201" s="133">
        <v>0.0074932450661992014</v>
      </c>
      <c r="E201" s="133">
        <v>1.166331421766525</v>
      </c>
      <c r="F201" s="91" t="s">
        <v>480</v>
      </c>
      <c r="G201" s="91" t="b">
        <v>0</v>
      </c>
      <c r="H201" s="91" t="b">
        <v>0</v>
      </c>
      <c r="I201" s="91" t="b">
        <v>0</v>
      </c>
      <c r="J201" s="91" t="b">
        <v>0</v>
      </c>
      <c r="K201" s="91" t="b">
        <v>0</v>
      </c>
      <c r="L201" s="91" t="b">
        <v>0</v>
      </c>
    </row>
    <row r="202" spans="1:12" ht="15">
      <c r="A202" s="91" t="s">
        <v>582</v>
      </c>
      <c r="B202" s="91" t="s">
        <v>756</v>
      </c>
      <c r="C202" s="91">
        <v>2</v>
      </c>
      <c r="D202" s="133">
        <v>0.0074932450661992014</v>
      </c>
      <c r="E202" s="133">
        <v>1.166331421766525</v>
      </c>
      <c r="F202" s="91" t="s">
        <v>480</v>
      </c>
      <c r="G202" s="91" t="b">
        <v>0</v>
      </c>
      <c r="H202" s="91" t="b">
        <v>0</v>
      </c>
      <c r="I202" s="91" t="b">
        <v>0</v>
      </c>
      <c r="J202" s="91" t="b">
        <v>0</v>
      </c>
      <c r="K202" s="91" t="b">
        <v>0</v>
      </c>
      <c r="L202" s="91" t="b">
        <v>0</v>
      </c>
    </row>
    <row r="203" spans="1:12" ht="15">
      <c r="A203" s="91" t="s">
        <v>756</v>
      </c>
      <c r="B203" s="91" t="s">
        <v>757</v>
      </c>
      <c r="C203" s="91">
        <v>2</v>
      </c>
      <c r="D203" s="133">
        <v>0.0074932450661992014</v>
      </c>
      <c r="E203" s="133">
        <v>1.3424226808222062</v>
      </c>
      <c r="F203" s="91" t="s">
        <v>480</v>
      </c>
      <c r="G203" s="91" t="b">
        <v>0</v>
      </c>
      <c r="H203" s="91" t="b">
        <v>0</v>
      </c>
      <c r="I203" s="91" t="b">
        <v>0</v>
      </c>
      <c r="J203" s="91" t="b">
        <v>0</v>
      </c>
      <c r="K203" s="91" t="b">
        <v>0</v>
      </c>
      <c r="L203" s="91" t="b">
        <v>0</v>
      </c>
    </row>
    <row r="204" spans="1:12" ht="15">
      <c r="A204" s="91" t="s">
        <v>757</v>
      </c>
      <c r="B204" s="91" t="s">
        <v>758</v>
      </c>
      <c r="C204" s="91">
        <v>2</v>
      </c>
      <c r="D204" s="133">
        <v>0.0074932450661992014</v>
      </c>
      <c r="E204" s="133">
        <v>1.3424226808222062</v>
      </c>
      <c r="F204" s="91" t="s">
        <v>480</v>
      </c>
      <c r="G204" s="91" t="b">
        <v>0</v>
      </c>
      <c r="H204" s="91" t="b">
        <v>0</v>
      </c>
      <c r="I204" s="91" t="b">
        <v>0</v>
      </c>
      <c r="J204" s="91" t="b">
        <v>0</v>
      </c>
      <c r="K204" s="91" t="b">
        <v>0</v>
      </c>
      <c r="L204" s="91" t="b">
        <v>0</v>
      </c>
    </row>
    <row r="205" spans="1:12" ht="15">
      <c r="A205" s="91" t="s">
        <v>758</v>
      </c>
      <c r="B205" s="91" t="s">
        <v>759</v>
      </c>
      <c r="C205" s="91">
        <v>2</v>
      </c>
      <c r="D205" s="133">
        <v>0.0074932450661992014</v>
      </c>
      <c r="E205" s="133">
        <v>1.3424226808222062</v>
      </c>
      <c r="F205" s="91" t="s">
        <v>480</v>
      </c>
      <c r="G205" s="91" t="b">
        <v>0</v>
      </c>
      <c r="H205" s="91" t="b">
        <v>0</v>
      </c>
      <c r="I205" s="91" t="b">
        <v>0</v>
      </c>
      <c r="J205" s="91" t="b">
        <v>0</v>
      </c>
      <c r="K205" s="91" t="b">
        <v>0</v>
      </c>
      <c r="L205" s="91" t="b">
        <v>0</v>
      </c>
    </row>
    <row r="206" spans="1:12" ht="15">
      <c r="A206" s="91" t="s">
        <v>759</v>
      </c>
      <c r="B206" s="91" t="s">
        <v>760</v>
      </c>
      <c r="C206" s="91">
        <v>2</v>
      </c>
      <c r="D206" s="133">
        <v>0.0074932450661992014</v>
      </c>
      <c r="E206" s="133">
        <v>1.3424226808222062</v>
      </c>
      <c r="F206" s="91" t="s">
        <v>480</v>
      </c>
      <c r="G206" s="91" t="b">
        <v>0</v>
      </c>
      <c r="H206" s="91" t="b">
        <v>0</v>
      </c>
      <c r="I206" s="91" t="b">
        <v>0</v>
      </c>
      <c r="J206" s="91" t="b">
        <v>0</v>
      </c>
      <c r="K206" s="91" t="b">
        <v>0</v>
      </c>
      <c r="L206" s="91" t="b">
        <v>0</v>
      </c>
    </row>
    <row r="207" spans="1:12" ht="15">
      <c r="A207" s="91" t="s">
        <v>760</v>
      </c>
      <c r="B207" s="91" t="s">
        <v>761</v>
      </c>
      <c r="C207" s="91">
        <v>2</v>
      </c>
      <c r="D207" s="133">
        <v>0.0074932450661992014</v>
      </c>
      <c r="E207" s="133">
        <v>1.3424226808222062</v>
      </c>
      <c r="F207" s="91" t="s">
        <v>480</v>
      </c>
      <c r="G207" s="91" t="b">
        <v>0</v>
      </c>
      <c r="H207" s="91" t="b">
        <v>0</v>
      </c>
      <c r="I207" s="91" t="b">
        <v>0</v>
      </c>
      <c r="J207" s="91" t="b">
        <v>0</v>
      </c>
      <c r="K207" s="91" t="b">
        <v>0</v>
      </c>
      <c r="L207" s="91" t="b">
        <v>0</v>
      </c>
    </row>
    <row r="208" spans="1:12" ht="15">
      <c r="A208" s="91" t="s">
        <v>545</v>
      </c>
      <c r="B208" s="91" t="s">
        <v>725</v>
      </c>
      <c r="C208" s="91">
        <v>2</v>
      </c>
      <c r="D208" s="133">
        <v>0.0074932450661992014</v>
      </c>
      <c r="E208" s="133">
        <v>1.3424226808222062</v>
      </c>
      <c r="F208" s="91" t="s">
        <v>480</v>
      </c>
      <c r="G208" s="91" t="b">
        <v>0</v>
      </c>
      <c r="H208" s="91" t="b">
        <v>0</v>
      </c>
      <c r="I208" s="91" t="b">
        <v>0</v>
      </c>
      <c r="J208" s="91" t="b">
        <v>0</v>
      </c>
      <c r="K208" s="91" t="b">
        <v>0</v>
      </c>
      <c r="L208"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475</v>
      </c>
      <c r="BB2" s="13" t="s">
        <v>487</v>
      </c>
      <c r="BC2" s="13" t="s">
        <v>488</v>
      </c>
      <c r="BD2" s="67" t="s">
        <v>794</v>
      </c>
      <c r="BE2" s="67" t="s">
        <v>795</v>
      </c>
      <c r="BF2" s="67" t="s">
        <v>796</v>
      </c>
      <c r="BG2" s="67" t="s">
        <v>797</v>
      </c>
      <c r="BH2" s="67" t="s">
        <v>798</v>
      </c>
      <c r="BI2" s="67" t="s">
        <v>799</v>
      </c>
      <c r="BJ2" s="67" t="s">
        <v>800</v>
      </c>
      <c r="BK2" s="67" t="s">
        <v>801</v>
      </c>
      <c r="BL2" s="67" t="s">
        <v>802</v>
      </c>
    </row>
    <row r="3" spans="1:64" ht="15" customHeight="1">
      <c r="A3" s="84" t="s">
        <v>212</v>
      </c>
      <c r="B3" s="84" t="s">
        <v>218</v>
      </c>
      <c r="C3" s="53"/>
      <c r="D3" s="54"/>
      <c r="E3" s="65"/>
      <c r="F3" s="55"/>
      <c r="G3" s="53"/>
      <c r="H3" s="57"/>
      <c r="I3" s="56"/>
      <c r="J3" s="56"/>
      <c r="K3" s="36" t="s">
        <v>65</v>
      </c>
      <c r="L3" s="62">
        <v>3</v>
      </c>
      <c r="M3" s="62"/>
      <c r="N3" s="63"/>
      <c r="O3" s="85" t="s">
        <v>226</v>
      </c>
      <c r="P3" s="87">
        <v>43575.60870370371</v>
      </c>
      <c r="Q3" s="85" t="s">
        <v>227</v>
      </c>
      <c r="R3" s="85"/>
      <c r="S3" s="85"/>
      <c r="T3" s="85" t="s">
        <v>249</v>
      </c>
      <c r="U3" s="85"/>
      <c r="V3" s="90" t="s">
        <v>262</v>
      </c>
      <c r="W3" s="87">
        <v>43575.60870370371</v>
      </c>
      <c r="X3" s="90" t="s">
        <v>273</v>
      </c>
      <c r="Y3" s="85"/>
      <c r="Z3" s="85"/>
      <c r="AA3" s="91" t="s">
        <v>290</v>
      </c>
      <c r="AB3" s="85"/>
      <c r="AC3" s="85" t="b">
        <v>0</v>
      </c>
      <c r="AD3" s="85">
        <v>0</v>
      </c>
      <c r="AE3" s="91" t="s">
        <v>307</v>
      </c>
      <c r="AF3" s="85" t="b">
        <v>0</v>
      </c>
      <c r="AG3" s="85" t="s">
        <v>308</v>
      </c>
      <c r="AH3" s="85"/>
      <c r="AI3" s="91" t="s">
        <v>307</v>
      </c>
      <c r="AJ3" s="85" t="b">
        <v>0</v>
      </c>
      <c r="AK3" s="85">
        <v>29</v>
      </c>
      <c r="AL3" s="91" t="s">
        <v>299</v>
      </c>
      <c r="AM3" s="85" t="s">
        <v>313</v>
      </c>
      <c r="AN3" s="85" t="b">
        <v>0</v>
      </c>
      <c r="AO3" s="91" t="s">
        <v>299</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0</v>
      </c>
      <c r="BG3" s="52">
        <v>0</v>
      </c>
      <c r="BH3" s="51">
        <v>0</v>
      </c>
      <c r="BI3" s="52">
        <v>0</v>
      </c>
      <c r="BJ3" s="51">
        <v>17</v>
      </c>
      <c r="BK3" s="52">
        <v>100</v>
      </c>
      <c r="BL3" s="51">
        <v>17</v>
      </c>
    </row>
    <row r="4" spans="1:64" ht="15" customHeight="1">
      <c r="A4" s="84" t="s">
        <v>213</v>
      </c>
      <c r="B4" s="84" t="s">
        <v>221</v>
      </c>
      <c r="C4" s="53"/>
      <c r="D4" s="54"/>
      <c r="E4" s="65"/>
      <c r="F4" s="55"/>
      <c r="G4" s="53"/>
      <c r="H4" s="57"/>
      <c r="I4" s="56"/>
      <c r="J4" s="56"/>
      <c r="K4" s="36" t="s">
        <v>65</v>
      </c>
      <c r="L4" s="83">
        <v>4</v>
      </c>
      <c r="M4" s="83"/>
      <c r="N4" s="63"/>
      <c r="O4" s="86" t="s">
        <v>226</v>
      </c>
      <c r="P4" s="88">
        <v>43577.6066087963</v>
      </c>
      <c r="Q4" s="86" t="s">
        <v>228</v>
      </c>
      <c r="R4" s="86"/>
      <c r="S4" s="86"/>
      <c r="T4" s="86"/>
      <c r="U4" s="86"/>
      <c r="V4" s="89" t="s">
        <v>263</v>
      </c>
      <c r="W4" s="88">
        <v>43577.6066087963</v>
      </c>
      <c r="X4" s="89" t="s">
        <v>274</v>
      </c>
      <c r="Y4" s="86"/>
      <c r="Z4" s="86"/>
      <c r="AA4" s="92" t="s">
        <v>291</v>
      </c>
      <c r="AB4" s="86"/>
      <c r="AC4" s="86" t="b">
        <v>0</v>
      </c>
      <c r="AD4" s="86">
        <v>0</v>
      </c>
      <c r="AE4" s="92" t="s">
        <v>307</v>
      </c>
      <c r="AF4" s="86" t="b">
        <v>0</v>
      </c>
      <c r="AG4" s="86" t="s">
        <v>308</v>
      </c>
      <c r="AH4" s="86"/>
      <c r="AI4" s="92" t="s">
        <v>307</v>
      </c>
      <c r="AJ4" s="86" t="b">
        <v>0</v>
      </c>
      <c r="AK4" s="86">
        <v>1</v>
      </c>
      <c r="AL4" s="92" t="s">
        <v>303</v>
      </c>
      <c r="AM4" s="86" t="s">
        <v>314</v>
      </c>
      <c r="AN4" s="86" t="b">
        <v>0</v>
      </c>
      <c r="AO4" s="92" t="s">
        <v>303</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0</v>
      </c>
      <c r="BE4" s="52">
        <v>0</v>
      </c>
      <c r="BF4" s="51">
        <v>0</v>
      </c>
      <c r="BG4" s="52">
        <v>0</v>
      </c>
      <c r="BH4" s="51">
        <v>0</v>
      </c>
      <c r="BI4" s="52">
        <v>0</v>
      </c>
      <c r="BJ4" s="51">
        <v>18</v>
      </c>
      <c r="BK4" s="52">
        <v>100</v>
      </c>
      <c r="BL4" s="51">
        <v>18</v>
      </c>
    </row>
    <row r="5" spans="1:64" ht="15">
      <c r="A5" s="84" t="s">
        <v>214</v>
      </c>
      <c r="B5" s="84" t="s">
        <v>218</v>
      </c>
      <c r="C5" s="53"/>
      <c r="D5" s="54"/>
      <c r="E5" s="65"/>
      <c r="F5" s="55"/>
      <c r="G5" s="53"/>
      <c r="H5" s="57"/>
      <c r="I5" s="56"/>
      <c r="J5" s="56"/>
      <c r="K5" s="36" t="s">
        <v>65</v>
      </c>
      <c r="L5" s="83">
        <v>5</v>
      </c>
      <c r="M5" s="83"/>
      <c r="N5" s="63"/>
      <c r="O5" s="86" t="s">
        <v>226</v>
      </c>
      <c r="P5" s="88">
        <v>43577.652395833335</v>
      </c>
      <c r="Q5" s="86" t="s">
        <v>229</v>
      </c>
      <c r="R5" s="86"/>
      <c r="S5" s="86"/>
      <c r="T5" s="86"/>
      <c r="U5" s="86"/>
      <c r="V5" s="89" t="s">
        <v>264</v>
      </c>
      <c r="W5" s="88">
        <v>43577.652395833335</v>
      </c>
      <c r="X5" s="89" t="s">
        <v>275</v>
      </c>
      <c r="Y5" s="86"/>
      <c r="Z5" s="86"/>
      <c r="AA5" s="92" t="s">
        <v>292</v>
      </c>
      <c r="AB5" s="86"/>
      <c r="AC5" s="86" t="b">
        <v>0</v>
      </c>
      <c r="AD5" s="86">
        <v>0</v>
      </c>
      <c r="AE5" s="92" t="s">
        <v>307</v>
      </c>
      <c r="AF5" s="86" t="b">
        <v>0</v>
      </c>
      <c r="AG5" s="86" t="s">
        <v>308</v>
      </c>
      <c r="AH5" s="86"/>
      <c r="AI5" s="92" t="s">
        <v>307</v>
      </c>
      <c r="AJ5" s="86" t="b">
        <v>0</v>
      </c>
      <c r="AK5" s="86">
        <v>8</v>
      </c>
      <c r="AL5" s="92" t="s">
        <v>298</v>
      </c>
      <c r="AM5" s="86" t="s">
        <v>315</v>
      </c>
      <c r="AN5" s="86" t="b">
        <v>0</v>
      </c>
      <c r="AO5" s="92" t="s">
        <v>298</v>
      </c>
      <c r="AP5" s="86" t="s">
        <v>176</v>
      </c>
      <c r="AQ5" s="86">
        <v>0</v>
      </c>
      <c r="AR5" s="86">
        <v>0</v>
      </c>
      <c r="AS5" s="86"/>
      <c r="AT5" s="86"/>
      <c r="AU5" s="86"/>
      <c r="AV5" s="86"/>
      <c r="AW5" s="86"/>
      <c r="AX5" s="86"/>
      <c r="AY5" s="86"/>
      <c r="AZ5" s="86"/>
      <c r="BA5">
        <v>2</v>
      </c>
      <c r="BB5" s="85" t="str">
        <f>REPLACE(INDEX(GroupVertices[Group],MATCH(Edges24[[#This Row],[Vertex 1]],GroupVertices[Vertex],0)),1,1,"")</f>
        <v>3</v>
      </c>
      <c r="BC5" s="85" t="str">
        <f>REPLACE(INDEX(GroupVertices[Group],MATCH(Edges24[[#This Row],[Vertex 2]],GroupVertices[Vertex],0)),1,1,"")</f>
        <v>3</v>
      </c>
      <c r="BD5" s="51">
        <v>0</v>
      </c>
      <c r="BE5" s="52">
        <v>0</v>
      </c>
      <c r="BF5" s="51">
        <v>0</v>
      </c>
      <c r="BG5" s="52">
        <v>0</v>
      </c>
      <c r="BH5" s="51">
        <v>0</v>
      </c>
      <c r="BI5" s="52">
        <v>0</v>
      </c>
      <c r="BJ5" s="51">
        <v>18</v>
      </c>
      <c r="BK5" s="52">
        <v>100</v>
      </c>
      <c r="BL5" s="51">
        <v>18</v>
      </c>
    </row>
    <row r="6" spans="1:64" ht="15">
      <c r="A6" s="84" t="s">
        <v>214</v>
      </c>
      <c r="B6" s="84" t="s">
        <v>218</v>
      </c>
      <c r="C6" s="53"/>
      <c r="D6" s="54"/>
      <c r="E6" s="65"/>
      <c r="F6" s="55"/>
      <c r="G6" s="53"/>
      <c r="H6" s="57"/>
      <c r="I6" s="56"/>
      <c r="J6" s="56"/>
      <c r="K6" s="36" t="s">
        <v>65</v>
      </c>
      <c r="L6" s="83">
        <v>6</v>
      </c>
      <c r="M6" s="83"/>
      <c r="N6" s="63"/>
      <c r="O6" s="86" t="s">
        <v>226</v>
      </c>
      <c r="P6" s="88">
        <v>43577.655486111114</v>
      </c>
      <c r="Q6" s="86" t="s">
        <v>227</v>
      </c>
      <c r="R6" s="86"/>
      <c r="S6" s="86"/>
      <c r="T6" s="86" t="s">
        <v>249</v>
      </c>
      <c r="U6" s="86"/>
      <c r="V6" s="89" t="s">
        <v>264</v>
      </c>
      <c r="W6" s="88">
        <v>43577.655486111114</v>
      </c>
      <c r="X6" s="89" t="s">
        <v>276</v>
      </c>
      <c r="Y6" s="86"/>
      <c r="Z6" s="86"/>
      <c r="AA6" s="92" t="s">
        <v>293</v>
      </c>
      <c r="AB6" s="86"/>
      <c r="AC6" s="86" t="b">
        <v>0</v>
      </c>
      <c r="AD6" s="86">
        <v>0</v>
      </c>
      <c r="AE6" s="92" t="s">
        <v>307</v>
      </c>
      <c r="AF6" s="86" t="b">
        <v>0</v>
      </c>
      <c r="AG6" s="86" t="s">
        <v>308</v>
      </c>
      <c r="AH6" s="86"/>
      <c r="AI6" s="92" t="s">
        <v>307</v>
      </c>
      <c r="AJ6" s="86" t="b">
        <v>0</v>
      </c>
      <c r="AK6" s="86">
        <v>30</v>
      </c>
      <c r="AL6" s="92" t="s">
        <v>299</v>
      </c>
      <c r="AM6" s="86" t="s">
        <v>315</v>
      </c>
      <c r="AN6" s="86" t="b">
        <v>0</v>
      </c>
      <c r="AO6" s="92" t="s">
        <v>299</v>
      </c>
      <c r="AP6" s="86" t="s">
        <v>176</v>
      </c>
      <c r="AQ6" s="86">
        <v>0</v>
      </c>
      <c r="AR6" s="86">
        <v>0</v>
      </c>
      <c r="AS6" s="86"/>
      <c r="AT6" s="86"/>
      <c r="AU6" s="86"/>
      <c r="AV6" s="86"/>
      <c r="AW6" s="86"/>
      <c r="AX6" s="86"/>
      <c r="AY6" s="86"/>
      <c r="AZ6" s="86"/>
      <c r="BA6">
        <v>2</v>
      </c>
      <c r="BB6" s="85" t="str">
        <f>REPLACE(INDEX(GroupVertices[Group],MATCH(Edges24[[#This Row],[Vertex 1]],GroupVertices[Vertex],0)),1,1,"")</f>
        <v>3</v>
      </c>
      <c r="BC6" s="85" t="str">
        <f>REPLACE(INDEX(GroupVertices[Group],MATCH(Edges24[[#This Row],[Vertex 2]],GroupVertices[Vertex],0)),1,1,"")</f>
        <v>3</v>
      </c>
      <c r="BD6" s="51">
        <v>0</v>
      </c>
      <c r="BE6" s="52">
        <v>0</v>
      </c>
      <c r="BF6" s="51">
        <v>0</v>
      </c>
      <c r="BG6" s="52">
        <v>0</v>
      </c>
      <c r="BH6" s="51">
        <v>0</v>
      </c>
      <c r="BI6" s="52">
        <v>0</v>
      </c>
      <c r="BJ6" s="51">
        <v>17</v>
      </c>
      <c r="BK6" s="52">
        <v>100</v>
      </c>
      <c r="BL6" s="51">
        <v>17</v>
      </c>
    </row>
    <row r="7" spans="1:64" ht="15">
      <c r="A7" s="84" t="s">
        <v>215</v>
      </c>
      <c r="B7" s="84" t="s">
        <v>215</v>
      </c>
      <c r="C7" s="53"/>
      <c r="D7" s="54"/>
      <c r="E7" s="65"/>
      <c r="F7" s="55"/>
      <c r="G7" s="53"/>
      <c r="H7" s="57"/>
      <c r="I7" s="56"/>
      <c r="J7" s="56"/>
      <c r="K7" s="36" t="s">
        <v>65</v>
      </c>
      <c r="L7" s="83">
        <v>7</v>
      </c>
      <c r="M7" s="83"/>
      <c r="N7" s="63"/>
      <c r="O7" s="86" t="s">
        <v>176</v>
      </c>
      <c r="P7" s="88">
        <v>43577.87716435185</v>
      </c>
      <c r="Q7" s="86" t="s">
        <v>230</v>
      </c>
      <c r="R7" s="89" t="s">
        <v>243</v>
      </c>
      <c r="S7" s="86" t="s">
        <v>247</v>
      </c>
      <c r="T7" s="86" t="s">
        <v>250</v>
      </c>
      <c r="U7" s="86"/>
      <c r="V7" s="89" t="s">
        <v>265</v>
      </c>
      <c r="W7" s="88">
        <v>43577.87716435185</v>
      </c>
      <c r="X7" s="89" t="s">
        <v>277</v>
      </c>
      <c r="Y7" s="86"/>
      <c r="Z7" s="86"/>
      <c r="AA7" s="92" t="s">
        <v>294</v>
      </c>
      <c r="AB7" s="86"/>
      <c r="AC7" s="86" t="b">
        <v>0</v>
      </c>
      <c r="AD7" s="86">
        <v>0</v>
      </c>
      <c r="AE7" s="92" t="s">
        <v>307</v>
      </c>
      <c r="AF7" s="86" t="b">
        <v>0</v>
      </c>
      <c r="AG7" s="86" t="s">
        <v>309</v>
      </c>
      <c r="AH7" s="86"/>
      <c r="AI7" s="92" t="s">
        <v>307</v>
      </c>
      <c r="AJ7" s="86" t="b">
        <v>0</v>
      </c>
      <c r="AK7" s="86">
        <v>0</v>
      </c>
      <c r="AL7" s="92" t="s">
        <v>307</v>
      </c>
      <c r="AM7" s="86" t="s">
        <v>316</v>
      </c>
      <c r="AN7" s="86" t="b">
        <v>0</v>
      </c>
      <c r="AO7" s="92" t="s">
        <v>294</v>
      </c>
      <c r="AP7" s="86" t="s">
        <v>176</v>
      </c>
      <c r="AQ7" s="86">
        <v>0</v>
      </c>
      <c r="AR7" s="86">
        <v>0</v>
      </c>
      <c r="AS7" s="86"/>
      <c r="AT7" s="86"/>
      <c r="AU7" s="86"/>
      <c r="AV7" s="86"/>
      <c r="AW7" s="86"/>
      <c r="AX7" s="86"/>
      <c r="AY7" s="86"/>
      <c r="AZ7" s="86"/>
      <c r="BA7">
        <v>2</v>
      </c>
      <c r="BB7" s="85" t="str">
        <f>REPLACE(INDEX(GroupVertices[Group],MATCH(Edges24[[#This Row],[Vertex 1]],GroupVertices[Vertex],0)),1,1,"")</f>
        <v>5</v>
      </c>
      <c r="BC7" s="85" t="str">
        <f>REPLACE(INDEX(GroupVertices[Group],MATCH(Edges24[[#This Row],[Vertex 2]],GroupVertices[Vertex],0)),1,1,"")</f>
        <v>5</v>
      </c>
      <c r="BD7" s="51">
        <v>0</v>
      </c>
      <c r="BE7" s="52">
        <v>0</v>
      </c>
      <c r="BF7" s="51">
        <v>0</v>
      </c>
      <c r="BG7" s="52">
        <v>0</v>
      </c>
      <c r="BH7" s="51">
        <v>0</v>
      </c>
      <c r="BI7" s="52">
        <v>0</v>
      </c>
      <c r="BJ7" s="51">
        <v>2</v>
      </c>
      <c r="BK7" s="52">
        <v>100</v>
      </c>
      <c r="BL7" s="51">
        <v>2</v>
      </c>
    </row>
    <row r="8" spans="1:64" ht="15">
      <c r="A8" s="84" t="s">
        <v>215</v>
      </c>
      <c r="B8" s="84" t="s">
        <v>215</v>
      </c>
      <c r="C8" s="53"/>
      <c r="D8" s="54"/>
      <c r="E8" s="65"/>
      <c r="F8" s="55"/>
      <c r="G8" s="53"/>
      <c r="H8" s="57"/>
      <c r="I8" s="56"/>
      <c r="J8" s="56"/>
      <c r="K8" s="36" t="s">
        <v>65</v>
      </c>
      <c r="L8" s="83">
        <v>8</v>
      </c>
      <c r="M8" s="83"/>
      <c r="N8" s="63"/>
      <c r="O8" s="86" t="s">
        <v>176</v>
      </c>
      <c r="P8" s="88">
        <v>43577.878229166665</v>
      </c>
      <c r="Q8" s="86" t="s">
        <v>231</v>
      </c>
      <c r="R8" s="89" t="s">
        <v>244</v>
      </c>
      <c r="S8" s="86" t="s">
        <v>248</v>
      </c>
      <c r="T8" s="86" t="s">
        <v>250</v>
      </c>
      <c r="U8" s="86"/>
      <c r="V8" s="89" t="s">
        <v>265</v>
      </c>
      <c r="W8" s="88">
        <v>43577.878229166665</v>
      </c>
      <c r="X8" s="89" t="s">
        <v>278</v>
      </c>
      <c r="Y8" s="86"/>
      <c r="Z8" s="86"/>
      <c r="AA8" s="92" t="s">
        <v>295</v>
      </c>
      <c r="AB8" s="86"/>
      <c r="AC8" s="86" t="b">
        <v>0</v>
      </c>
      <c r="AD8" s="86">
        <v>4</v>
      </c>
      <c r="AE8" s="92" t="s">
        <v>307</v>
      </c>
      <c r="AF8" s="86" t="b">
        <v>0</v>
      </c>
      <c r="AG8" s="86" t="s">
        <v>310</v>
      </c>
      <c r="AH8" s="86"/>
      <c r="AI8" s="92" t="s">
        <v>307</v>
      </c>
      <c r="AJ8" s="86" t="b">
        <v>0</v>
      </c>
      <c r="AK8" s="86">
        <v>1</v>
      </c>
      <c r="AL8" s="92" t="s">
        <v>307</v>
      </c>
      <c r="AM8" s="86" t="s">
        <v>316</v>
      </c>
      <c r="AN8" s="86" t="b">
        <v>0</v>
      </c>
      <c r="AO8" s="92" t="s">
        <v>295</v>
      </c>
      <c r="AP8" s="86" t="s">
        <v>176</v>
      </c>
      <c r="AQ8" s="86">
        <v>0</v>
      </c>
      <c r="AR8" s="86">
        <v>0</v>
      </c>
      <c r="AS8" s="86"/>
      <c r="AT8" s="86"/>
      <c r="AU8" s="86"/>
      <c r="AV8" s="86"/>
      <c r="AW8" s="86"/>
      <c r="AX8" s="86"/>
      <c r="AY8" s="86"/>
      <c r="AZ8" s="86"/>
      <c r="BA8">
        <v>2</v>
      </c>
      <c r="BB8" s="85" t="str">
        <f>REPLACE(INDEX(GroupVertices[Group],MATCH(Edges24[[#This Row],[Vertex 1]],GroupVertices[Vertex],0)),1,1,"")</f>
        <v>5</v>
      </c>
      <c r="BC8" s="85" t="str">
        <f>REPLACE(INDEX(GroupVertices[Group],MATCH(Edges24[[#This Row],[Vertex 2]],GroupVertices[Vertex],0)),1,1,"")</f>
        <v>5</v>
      </c>
      <c r="BD8" s="51">
        <v>0</v>
      </c>
      <c r="BE8" s="52">
        <v>0</v>
      </c>
      <c r="BF8" s="51">
        <v>0</v>
      </c>
      <c r="BG8" s="52">
        <v>0</v>
      </c>
      <c r="BH8" s="51">
        <v>0</v>
      </c>
      <c r="BI8" s="52">
        <v>0</v>
      </c>
      <c r="BJ8" s="51">
        <v>25</v>
      </c>
      <c r="BK8" s="52">
        <v>100</v>
      </c>
      <c r="BL8" s="51">
        <v>25</v>
      </c>
    </row>
    <row r="9" spans="1:64" ht="15">
      <c r="A9" s="84" t="s">
        <v>216</v>
      </c>
      <c r="B9" s="84" t="s">
        <v>215</v>
      </c>
      <c r="C9" s="53"/>
      <c r="D9" s="54"/>
      <c r="E9" s="65"/>
      <c r="F9" s="55"/>
      <c r="G9" s="53"/>
      <c r="H9" s="57"/>
      <c r="I9" s="56"/>
      <c r="J9" s="56"/>
      <c r="K9" s="36" t="s">
        <v>65</v>
      </c>
      <c r="L9" s="83">
        <v>9</v>
      </c>
      <c r="M9" s="83"/>
      <c r="N9" s="63"/>
      <c r="O9" s="86" t="s">
        <v>226</v>
      </c>
      <c r="P9" s="88">
        <v>43577.88322916667</v>
      </c>
      <c r="Q9" s="86" t="s">
        <v>232</v>
      </c>
      <c r="R9" s="86"/>
      <c r="S9" s="86"/>
      <c r="T9" s="86"/>
      <c r="U9" s="86"/>
      <c r="V9" s="89" t="s">
        <v>266</v>
      </c>
      <c r="W9" s="88">
        <v>43577.88322916667</v>
      </c>
      <c r="X9" s="89" t="s">
        <v>279</v>
      </c>
      <c r="Y9" s="86"/>
      <c r="Z9" s="86"/>
      <c r="AA9" s="92" t="s">
        <v>296</v>
      </c>
      <c r="AB9" s="86"/>
      <c r="AC9" s="86" t="b">
        <v>0</v>
      </c>
      <c r="AD9" s="86">
        <v>0</v>
      </c>
      <c r="AE9" s="92" t="s">
        <v>307</v>
      </c>
      <c r="AF9" s="86" t="b">
        <v>0</v>
      </c>
      <c r="AG9" s="86" t="s">
        <v>310</v>
      </c>
      <c r="AH9" s="86"/>
      <c r="AI9" s="92" t="s">
        <v>307</v>
      </c>
      <c r="AJ9" s="86" t="b">
        <v>0</v>
      </c>
      <c r="AK9" s="86">
        <v>1</v>
      </c>
      <c r="AL9" s="92" t="s">
        <v>295</v>
      </c>
      <c r="AM9" s="86" t="s">
        <v>313</v>
      </c>
      <c r="AN9" s="86" t="b">
        <v>0</v>
      </c>
      <c r="AO9" s="92" t="s">
        <v>295</v>
      </c>
      <c r="AP9" s="86" t="s">
        <v>176</v>
      </c>
      <c r="AQ9" s="86">
        <v>0</v>
      </c>
      <c r="AR9" s="86">
        <v>0</v>
      </c>
      <c r="AS9" s="86"/>
      <c r="AT9" s="86"/>
      <c r="AU9" s="86"/>
      <c r="AV9" s="86"/>
      <c r="AW9" s="86"/>
      <c r="AX9" s="86"/>
      <c r="AY9" s="86"/>
      <c r="AZ9" s="86"/>
      <c r="BA9">
        <v>1</v>
      </c>
      <c r="BB9" s="85" t="str">
        <f>REPLACE(INDEX(GroupVertices[Group],MATCH(Edges24[[#This Row],[Vertex 1]],GroupVertices[Vertex],0)),1,1,"")</f>
        <v>5</v>
      </c>
      <c r="BC9" s="85" t="str">
        <f>REPLACE(INDEX(GroupVertices[Group],MATCH(Edges24[[#This Row],[Vertex 2]],GroupVertices[Vertex],0)),1,1,"")</f>
        <v>5</v>
      </c>
      <c r="BD9" s="51">
        <v>0</v>
      </c>
      <c r="BE9" s="52">
        <v>0</v>
      </c>
      <c r="BF9" s="51">
        <v>0</v>
      </c>
      <c r="BG9" s="52">
        <v>0</v>
      </c>
      <c r="BH9" s="51">
        <v>0</v>
      </c>
      <c r="BI9" s="52">
        <v>0</v>
      </c>
      <c r="BJ9" s="51">
        <v>21</v>
      </c>
      <c r="BK9" s="52">
        <v>100</v>
      </c>
      <c r="BL9" s="51">
        <v>21</v>
      </c>
    </row>
    <row r="10" spans="1:64" ht="15">
      <c r="A10" s="84" t="s">
        <v>217</v>
      </c>
      <c r="B10" s="84" t="s">
        <v>225</v>
      </c>
      <c r="C10" s="53"/>
      <c r="D10" s="54"/>
      <c r="E10" s="65"/>
      <c r="F10" s="55"/>
      <c r="G10" s="53"/>
      <c r="H10" s="57"/>
      <c r="I10" s="56"/>
      <c r="J10" s="56"/>
      <c r="K10" s="36" t="s">
        <v>65</v>
      </c>
      <c r="L10" s="83">
        <v>10</v>
      </c>
      <c r="M10" s="83"/>
      <c r="N10" s="63"/>
      <c r="O10" s="86" t="s">
        <v>226</v>
      </c>
      <c r="P10" s="88">
        <v>43578.515497685185</v>
      </c>
      <c r="Q10" s="86" t="s">
        <v>233</v>
      </c>
      <c r="R10" s="86"/>
      <c r="S10" s="86"/>
      <c r="T10" s="86" t="s">
        <v>251</v>
      </c>
      <c r="U10" s="86"/>
      <c r="V10" s="89" t="s">
        <v>267</v>
      </c>
      <c r="W10" s="88">
        <v>43578.515497685185</v>
      </c>
      <c r="X10" s="89" t="s">
        <v>280</v>
      </c>
      <c r="Y10" s="86"/>
      <c r="Z10" s="86"/>
      <c r="AA10" s="92" t="s">
        <v>297</v>
      </c>
      <c r="AB10" s="86"/>
      <c r="AC10" s="86" t="b">
        <v>0</v>
      </c>
      <c r="AD10" s="86">
        <v>0</v>
      </c>
      <c r="AE10" s="92" t="s">
        <v>307</v>
      </c>
      <c r="AF10" s="86" t="b">
        <v>0</v>
      </c>
      <c r="AG10" s="86" t="s">
        <v>311</v>
      </c>
      <c r="AH10" s="86"/>
      <c r="AI10" s="92" t="s">
        <v>307</v>
      </c>
      <c r="AJ10" s="86" t="b">
        <v>0</v>
      </c>
      <c r="AK10" s="86">
        <v>22</v>
      </c>
      <c r="AL10" s="92" t="s">
        <v>301</v>
      </c>
      <c r="AM10" s="86" t="s">
        <v>317</v>
      </c>
      <c r="AN10" s="86" t="b">
        <v>0</v>
      </c>
      <c r="AO10" s="92" t="s">
        <v>301</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217</v>
      </c>
      <c r="B11" s="84" t="s">
        <v>219</v>
      </c>
      <c r="C11" s="53"/>
      <c r="D11" s="54"/>
      <c r="E11" s="65"/>
      <c r="F11" s="55"/>
      <c r="G11" s="53"/>
      <c r="H11" s="57"/>
      <c r="I11" s="56"/>
      <c r="J11" s="56"/>
      <c r="K11" s="36" t="s">
        <v>65</v>
      </c>
      <c r="L11" s="83">
        <v>11</v>
      </c>
      <c r="M11" s="83"/>
      <c r="N11" s="63"/>
      <c r="O11" s="86" t="s">
        <v>226</v>
      </c>
      <c r="P11" s="88">
        <v>43578.515497685185</v>
      </c>
      <c r="Q11" s="86" t="s">
        <v>233</v>
      </c>
      <c r="R11" s="86"/>
      <c r="S11" s="86"/>
      <c r="T11" s="86" t="s">
        <v>251</v>
      </c>
      <c r="U11" s="86"/>
      <c r="V11" s="89" t="s">
        <v>267</v>
      </c>
      <c r="W11" s="88">
        <v>43578.515497685185</v>
      </c>
      <c r="X11" s="89" t="s">
        <v>280</v>
      </c>
      <c r="Y11" s="86"/>
      <c r="Z11" s="86"/>
      <c r="AA11" s="92" t="s">
        <v>297</v>
      </c>
      <c r="AB11" s="86"/>
      <c r="AC11" s="86" t="b">
        <v>0</v>
      </c>
      <c r="AD11" s="86">
        <v>0</v>
      </c>
      <c r="AE11" s="92" t="s">
        <v>307</v>
      </c>
      <c r="AF11" s="86" t="b">
        <v>0</v>
      </c>
      <c r="AG11" s="86" t="s">
        <v>311</v>
      </c>
      <c r="AH11" s="86"/>
      <c r="AI11" s="92" t="s">
        <v>307</v>
      </c>
      <c r="AJ11" s="86" t="b">
        <v>0</v>
      </c>
      <c r="AK11" s="86">
        <v>22</v>
      </c>
      <c r="AL11" s="92" t="s">
        <v>301</v>
      </c>
      <c r="AM11" s="86" t="s">
        <v>317</v>
      </c>
      <c r="AN11" s="86" t="b">
        <v>0</v>
      </c>
      <c r="AO11" s="92" t="s">
        <v>301</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17</v>
      </c>
      <c r="BK11" s="52">
        <v>100</v>
      </c>
      <c r="BL11" s="51">
        <v>17</v>
      </c>
    </row>
    <row r="12" spans="1:64" ht="15">
      <c r="A12" s="84" t="s">
        <v>218</v>
      </c>
      <c r="B12" s="84" t="s">
        <v>218</v>
      </c>
      <c r="C12" s="53"/>
      <c r="D12" s="54"/>
      <c r="E12" s="65"/>
      <c r="F12" s="55"/>
      <c r="G12" s="53"/>
      <c r="H12" s="57"/>
      <c r="I12" s="56"/>
      <c r="J12" s="56"/>
      <c r="K12" s="36" t="s">
        <v>65</v>
      </c>
      <c r="L12" s="83">
        <v>12</v>
      </c>
      <c r="M12" s="83"/>
      <c r="N12" s="63"/>
      <c r="O12" s="86" t="s">
        <v>176</v>
      </c>
      <c r="P12" s="88">
        <v>43566.54958333333</v>
      </c>
      <c r="Q12" s="86" t="s">
        <v>234</v>
      </c>
      <c r="R12" s="86"/>
      <c r="S12" s="86"/>
      <c r="T12" s="86" t="s">
        <v>252</v>
      </c>
      <c r="U12" s="89" t="s">
        <v>258</v>
      </c>
      <c r="V12" s="89" t="s">
        <v>258</v>
      </c>
      <c r="W12" s="88">
        <v>43566.54958333333</v>
      </c>
      <c r="X12" s="89" t="s">
        <v>281</v>
      </c>
      <c r="Y12" s="86"/>
      <c r="Z12" s="86"/>
      <c r="AA12" s="92" t="s">
        <v>298</v>
      </c>
      <c r="AB12" s="86"/>
      <c r="AC12" s="86" t="b">
        <v>0</v>
      </c>
      <c r="AD12" s="86">
        <v>21</v>
      </c>
      <c r="AE12" s="92" t="s">
        <v>307</v>
      </c>
      <c r="AF12" s="86" t="b">
        <v>0</v>
      </c>
      <c r="AG12" s="86" t="s">
        <v>308</v>
      </c>
      <c r="AH12" s="86"/>
      <c r="AI12" s="92" t="s">
        <v>307</v>
      </c>
      <c r="AJ12" s="86" t="b">
        <v>0</v>
      </c>
      <c r="AK12" s="86">
        <v>8</v>
      </c>
      <c r="AL12" s="92" t="s">
        <v>307</v>
      </c>
      <c r="AM12" s="86" t="s">
        <v>315</v>
      </c>
      <c r="AN12" s="86" t="b">
        <v>0</v>
      </c>
      <c r="AO12" s="92" t="s">
        <v>298</v>
      </c>
      <c r="AP12" s="86" t="s">
        <v>318</v>
      </c>
      <c r="AQ12" s="86">
        <v>0</v>
      </c>
      <c r="AR12" s="86">
        <v>0</v>
      </c>
      <c r="AS12" s="86"/>
      <c r="AT12" s="86"/>
      <c r="AU12" s="86"/>
      <c r="AV12" s="86"/>
      <c r="AW12" s="86"/>
      <c r="AX12" s="86"/>
      <c r="AY12" s="86"/>
      <c r="AZ12" s="86"/>
      <c r="BA12">
        <v>3</v>
      </c>
      <c r="BB12" s="85" t="str">
        <f>REPLACE(INDEX(GroupVertices[Group],MATCH(Edges24[[#This Row],[Vertex 1]],GroupVertices[Vertex],0)),1,1,"")</f>
        <v>3</v>
      </c>
      <c r="BC12" s="85" t="str">
        <f>REPLACE(INDEX(GroupVertices[Group],MATCH(Edges24[[#This Row],[Vertex 2]],GroupVertices[Vertex],0)),1,1,"")</f>
        <v>3</v>
      </c>
      <c r="BD12" s="51">
        <v>0</v>
      </c>
      <c r="BE12" s="52">
        <v>0</v>
      </c>
      <c r="BF12" s="51">
        <v>0</v>
      </c>
      <c r="BG12" s="52">
        <v>0</v>
      </c>
      <c r="BH12" s="51">
        <v>0</v>
      </c>
      <c r="BI12" s="52">
        <v>0</v>
      </c>
      <c r="BJ12" s="51">
        <v>21</v>
      </c>
      <c r="BK12" s="52">
        <v>100</v>
      </c>
      <c r="BL12" s="51">
        <v>21</v>
      </c>
    </row>
    <row r="13" spans="1:64" ht="15">
      <c r="A13" s="84" t="s">
        <v>218</v>
      </c>
      <c r="B13" s="84" t="s">
        <v>218</v>
      </c>
      <c r="C13" s="53"/>
      <c r="D13" s="54"/>
      <c r="E13" s="65"/>
      <c r="F13" s="55"/>
      <c r="G13" s="53"/>
      <c r="H13" s="57"/>
      <c r="I13" s="56"/>
      <c r="J13" s="56"/>
      <c r="K13" s="36" t="s">
        <v>65</v>
      </c>
      <c r="L13" s="83">
        <v>13</v>
      </c>
      <c r="M13" s="83"/>
      <c r="N13" s="63"/>
      <c r="O13" s="86" t="s">
        <v>176</v>
      </c>
      <c r="P13" s="88">
        <v>43567.47871527778</v>
      </c>
      <c r="Q13" s="86" t="s">
        <v>235</v>
      </c>
      <c r="R13" s="86"/>
      <c r="S13" s="86"/>
      <c r="T13" s="86" t="s">
        <v>250</v>
      </c>
      <c r="U13" s="89" t="s">
        <v>259</v>
      </c>
      <c r="V13" s="89" t="s">
        <v>259</v>
      </c>
      <c r="W13" s="88">
        <v>43567.47871527778</v>
      </c>
      <c r="X13" s="89" t="s">
        <v>282</v>
      </c>
      <c r="Y13" s="86"/>
      <c r="Z13" s="86"/>
      <c r="AA13" s="92" t="s">
        <v>299</v>
      </c>
      <c r="AB13" s="86"/>
      <c r="AC13" s="86" t="b">
        <v>0</v>
      </c>
      <c r="AD13" s="86">
        <v>113</v>
      </c>
      <c r="AE13" s="92" t="s">
        <v>307</v>
      </c>
      <c r="AF13" s="86" t="b">
        <v>0</v>
      </c>
      <c r="AG13" s="86" t="s">
        <v>308</v>
      </c>
      <c r="AH13" s="86"/>
      <c r="AI13" s="92" t="s">
        <v>307</v>
      </c>
      <c r="AJ13" s="86" t="b">
        <v>0</v>
      </c>
      <c r="AK13" s="86">
        <v>30</v>
      </c>
      <c r="AL13" s="92" t="s">
        <v>307</v>
      </c>
      <c r="AM13" s="86" t="s">
        <v>313</v>
      </c>
      <c r="AN13" s="86" t="b">
        <v>0</v>
      </c>
      <c r="AO13" s="92" t="s">
        <v>299</v>
      </c>
      <c r="AP13" s="86" t="s">
        <v>318</v>
      </c>
      <c r="AQ13" s="86">
        <v>0</v>
      </c>
      <c r="AR13" s="86">
        <v>0</v>
      </c>
      <c r="AS13" s="86"/>
      <c r="AT13" s="86"/>
      <c r="AU13" s="86"/>
      <c r="AV13" s="86"/>
      <c r="AW13" s="86"/>
      <c r="AX13" s="86"/>
      <c r="AY13" s="86"/>
      <c r="AZ13" s="86"/>
      <c r="BA13">
        <v>3</v>
      </c>
      <c r="BB13" s="85" t="str">
        <f>REPLACE(INDEX(GroupVertices[Group],MATCH(Edges24[[#This Row],[Vertex 1]],GroupVertices[Vertex],0)),1,1,"")</f>
        <v>3</v>
      </c>
      <c r="BC13" s="85" t="str">
        <f>REPLACE(INDEX(GroupVertices[Group],MATCH(Edges24[[#This Row],[Vertex 2]],GroupVertices[Vertex],0)),1,1,"")</f>
        <v>3</v>
      </c>
      <c r="BD13" s="51">
        <v>0</v>
      </c>
      <c r="BE13" s="52">
        <v>0</v>
      </c>
      <c r="BF13" s="51">
        <v>0</v>
      </c>
      <c r="BG13" s="52">
        <v>0</v>
      </c>
      <c r="BH13" s="51">
        <v>0</v>
      </c>
      <c r="BI13" s="52">
        <v>0</v>
      </c>
      <c r="BJ13" s="51">
        <v>15</v>
      </c>
      <c r="BK13" s="52">
        <v>100</v>
      </c>
      <c r="BL13" s="51">
        <v>15</v>
      </c>
    </row>
    <row r="14" spans="1:64" ht="15">
      <c r="A14" s="84" t="s">
        <v>218</v>
      </c>
      <c r="B14" s="84" t="s">
        <v>218</v>
      </c>
      <c r="C14" s="53"/>
      <c r="D14" s="54"/>
      <c r="E14" s="65"/>
      <c r="F14" s="55"/>
      <c r="G14" s="53"/>
      <c r="H14" s="57"/>
      <c r="I14" s="56"/>
      <c r="J14" s="56"/>
      <c r="K14" s="36" t="s">
        <v>65</v>
      </c>
      <c r="L14" s="83">
        <v>14</v>
      </c>
      <c r="M14" s="83"/>
      <c r="N14" s="63"/>
      <c r="O14" s="86" t="s">
        <v>176</v>
      </c>
      <c r="P14" s="88">
        <v>43582.49046296296</v>
      </c>
      <c r="Q14" s="86" t="s">
        <v>236</v>
      </c>
      <c r="R14" s="89" t="s">
        <v>245</v>
      </c>
      <c r="S14" s="86" t="s">
        <v>247</v>
      </c>
      <c r="T14" s="86" t="s">
        <v>253</v>
      </c>
      <c r="U14" s="89" t="s">
        <v>260</v>
      </c>
      <c r="V14" s="89" t="s">
        <v>260</v>
      </c>
      <c r="W14" s="88">
        <v>43582.49046296296</v>
      </c>
      <c r="X14" s="89" t="s">
        <v>283</v>
      </c>
      <c r="Y14" s="86"/>
      <c r="Z14" s="86"/>
      <c r="AA14" s="92" t="s">
        <v>300</v>
      </c>
      <c r="AB14" s="86"/>
      <c r="AC14" s="86" t="b">
        <v>0</v>
      </c>
      <c r="AD14" s="86">
        <v>16</v>
      </c>
      <c r="AE14" s="92" t="s">
        <v>307</v>
      </c>
      <c r="AF14" s="86" t="b">
        <v>0</v>
      </c>
      <c r="AG14" s="86" t="s">
        <v>308</v>
      </c>
      <c r="AH14" s="86"/>
      <c r="AI14" s="92" t="s">
        <v>307</v>
      </c>
      <c r="AJ14" s="86" t="b">
        <v>0</v>
      </c>
      <c r="AK14" s="86">
        <v>1</v>
      </c>
      <c r="AL14" s="92" t="s">
        <v>307</v>
      </c>
      <c r="AM14" s="86" t="s">
        <v>313</v>
      </c>
      <c r="AN14" s="86" t="b">
        <v>0</v>
      </c>
      <c r="AO14" s="92" t="s">
        <v>300</v>
      </c>
      <c r="AP14" s="86" t="s">
        <v>176</v>
      </c>
      <c r="AQ14" s="86">
        <v>0</v>
      </c>
      <c r="AR14" s="86">
        <v>0</v>
      </c>
      <c r="AS14" s="86"/>
      <c r="AT14" s="86"/>
      <c r="AU14" s="86"/>
      <c r="AV14" s="86"/>
      <c r="AW14" s="86"/>
      <c r="AX14" s="86"/>
      <c r="AY14" s="86"/>
      <c r="AZ14" s="86"/>
      <c r="BA14">
        <v>3</v>
      </c>
      <c r="BB14" s="85" t="str">
        <f>REPLACE(INDEX(GroupVertices[Group],MATCH(Edges24[[#This Row],[Vertex 1]],GroupVertices[Vertex],0)),1,1,"")</f>
        <v>3</v>
      </c>
      <c r="BC14" s="85" t="str">
        <f>REPLACE(INDEX(GroupVertices[Group],MATCH(Edges24[[#This Row],[Vertex 2]],GroupVertices[Vertex],0)),1,1,"")</f>
        <v>3</v>
      </c>
      <c r="BD14" s="51">
        <v>0</v>
      </c>
      <c r="BE14" s="52">
        <v>0</v>
      </c>
      <c r="BF14" s="51">
        <v>0</v>
      </c>
      <c r="BG14" s="52">
        <v>0</v>
      </c>
      <c r="BH14" s="51">
        <v>0</v>
      </c>
      <c r="BI14" s="52">
        <v>0</v>
      </c>
      <c r="BJ14" s="51">
        <v>53</v>
      </c>
      <c r="BK14" s="52">
        <v>100</v>
      </c>
      <c r="BL14" s="51">
        <v>53</v>
      </c>
    </row>
    <row r="15" spans="1:64" ht="15">
      <c r="A15" s="84" t="s">
        <v>219</v>
      </c>
      <c r="B15" s="84" t="s">
        <v>225</v>
      </c>
      <c r="C15" s="53"/>
      <c r="D15" s="54"/>
      <c r="E15" s="65"/>
      <c r="F15" s="55"/>
      <c r="G15" s="53"/>
      <c r="H15" s="57"/>
      <c r="I15" s="56"/>
      <c r="J15" s="56"/>
      <c r="K15" s="36" t="s">
        <v>65</v>
      </c>
      <c r="L15" s="83">
        <v>15</v>
      </c>
      <c r="M15" s="83"/>
      <c r="N15" s="63"/>
      <c r="O15" s="86" t="s">
        <v>226</v>
      </c>
      <c r="P15" s="88">
        <v>43571.36510416667</v>
      </c>
      <c r="Q15" s="86" t="s">
        <v>237</v>
      </c>
      <c r="R15" s="86"/>
      <c r="S15" s="86"/>
      <c r="T15" s="86" t="s">
        <v>254</v>
      </c>
      <c r="U15" s="89" t="s">
        <v>261</v>
      </c>
      <c r="V15" s="89" t="s">
        <v>261</v>
      </c>
      <c r="W15" s="88">
        <v>43571.36510416667</v>
      </c>
      <c r="X15" s="89" t="s">
        <v>284</v>
      </c>
      <c r="Y15" s="86"/>
      <c r="Z15" s="86"/>
      <c r="AA15" s="92" t="s">
        <v>301</v>
      </c>
      <c r="AB15" s="86"/>
      <c r="AC15" s="86" t="b">
        <v>0</v>
      </c>
      <c r="AD15" s="86">
        <v>54</v>
      </c>
      <c r="AE15" s="92" t="s">
        <v>307</v>
      </c>
      <c r="AF15" s="86" t="b">
        <v>0</v>
      </c>
      <c r="AG15" s="86" t="s">
        <v>311</v>
      </c>
      <c r="AH15" s="86"/>
      <c r="AI15" s="92" t="s">
        <v>307</v>
      </c>
      <c r="AJ15" s="86" t="b">
        <v>0</v>
      </c>
      <c r="AK15" s="86">
        <v>23</v>
      </c>
      <c r="AL15" s="92" t="s">
        <v>307</v>
      </c>
      <c r="AM15" s="86" t="s">
        <v>314</v>
      </c>
      <c r="AN15" s="86" t="b">
        <v>0</v>
      </c>
      <c r="AO15" s="92" t="s">
        <v>301</v>
      </c>
      <c r="AP15" s="86" t="s">
        <v>318</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0</v>
      </c>
      <c r="BE15" s="52">
        <v>0</v>
      </c>
      <c r="BF15" s="51">
        <v>5</v>
      </c>
      <c r="BG15" s="52">
        <v>11.363636363636363</v>
      </c>
      <c r="BH15" s="51">
        <v>0</v>
      </c>
      <c r="BI15" s="52">
        <v>0</v>
      </c>
      <c r="BJ15" s="51">
        <v>39</v>
      </c>
      <c r="BK15" s="52">
        <v>88.63636363636364</v>
      </c>
      <c r="BL15" s="51">
        <v>44</v>
      </c>
    </row>
    <row r="16" spans="1:64" ht="15">
      <c r="A16" s="84" t="s">
        <v>220</v>
      </c>
      <c r="B16" s="84" t="s">
        <v>225</v>
      </c>
      <c r="C16" s="53"/>
      <c r="D16" s="54"/>
      <c r="E16" s="65"/>
      <c r="F16" s="55"/>
      <c r="G16" s="53"/>
      <c r="H16" s="57"/>
      <c r="I16" s="56"/>
      <c r="J16" s="56"/>
      <c r="K16" s="36" t="s">
        <v>65</v>
      </c>
      <c r="L16" s="83">
        <v>16</v>
      </c>
      <c r="M16" s="83"/>
      <c r="N16" s="63"/>
      <c r="O16" s="86" t="s">
        <v>226</v>
      </c>
      <c r="P16" s="88">
        <v>43583.56418981482</v>
      </c>
      <c r="Q16" s="86" t="s">
        <v>238</v>
      </c>
      <c r="R16" s="86"/>
      <c r="S16" s="86"/>
      <c r="T16" s="86" t="s">
        <v>254</v>
      </c>
      <c r="U16" s="86"/>
      <c r="V16" s="89" t="s">
        <v>268</v>
      </c>
      <c r="W16" s="88">
        <v>43583.56418981482</v>
      </c>
      <c r="X16" s="89" t="s">
        <v>285</v>
      </c>
      <c r="Y16" s="86"/>
      <c r="Z16" s="86"/>
      <c r="AA16" s="92" t="s">
        <v>302</v>
      </c>
      <c r="AB16" s="86"/>
      <c r="AC16" s="86" t="b">
        <v>0</v>
      </c>
      <c r="AD16" s="86">
        <v>0</v>
      </c>
      <c r="AE16" s="92" t="s">
        <v>307</v>
      </c>
      <c r="AF16" s="86" t="b">
        <v>0</v>
      </c>
      <c r="AG16" s="86" t="s">
        <v>311</v>
      </c>
      <c r="AH16" s="86"/>
      <c r="AI16" s="92" t="s">
        <v>307</v>
      </c>
      <c r="AJ16" s="86" t="b">
        <v>0</v>
      </c>
      <c r="AK16" s="86">
        <v>23</v>
      </c>
      <c r="AL16" s="92" t="s">
        <v>301</v>
      </c>
      <c r="AM16" s="86" t="s">
        <v>314</v>
      </c>
      <c r="AN16" s="86" t="b">
        <v>0</v>
      </c>
      <c r="AO16" s="92" t="s">
        <v>301</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220</v>
      </c>
      <c r="B17" s="84" t="s">
        <v>219</v>
      </c>
      <c r="C17" s="53"/>
      <c r="D17" s="54"/>
      <c r="E17" s="65"/>
      <c r="F17" s="55"/>
      <c r="G17" s="53"/>
      <c r="H17" s="57"/>
      <c r="I17" s="56"/>
      <c r="J17" s="56"/>
      <c r="K17" s="36" t="s">
        <v>65</v>
      </c>
      <c r="L17" s="83">
        <v>17</v>
      </c>
      <c r="M17" s="83"/>
      <c r="N17" s="63"/>
      <c r="O17" s="86" t="s">
        <v>226</v>
      </c>
      <c r="P17" s="88">
        <v>43583.56418981482</v>
      </c>
      <c r="Q17" s="86" t="s">
        <v>238</v>
      </c>
      <c r="R17" s="86"/>
      <c r="S17" s="86"/>
      <c r="T17" s="86" t="s">
        <v>254</v>
      </c>
      <c r="U17" s="86"/>
      <c r="V17" s="89" t="s">
        <v>268</v>
      </c>
      <c r="W17" s="88">
        <v>43583.56418981482</v>
      </c>
      <c r="X17" s="89" t="s">
        <v>285</v>
      </c>
      <c r="Y17" s="86"/>
      <c r="Z17" s="86"/>
      <c r="AA17" s="92" t="s">
        <v>302</v>
      </c>
      <c r="AB17" s="86"/>
      <c r="AC17" s="86" t="b">
        <v>0</v>
      </c>
      <c r="AD17" s="86">
        <v>0</v>
      </c>
      <c r="AE17" s="92" t="s">
        <v>307</v>
      </c>
      <c r="AF17" s="86" t="b">
        <v>0</v>
      </c>
      <c r="AG17" s="86" t="s">
        <v>311</v>
      </c>
      <c r="AH17" s="86"/>
      <c r="AI17" s="92" t="s">
        <v>307</v>
      </c>
      <c r="AJ17" s="86" t="b">
        <v>0</v>
      </c>
      <c r="AK17" s="86">
        <v>23</v>
      </c>
      <c r="AL17" s="92" t="s">
        <v>301</v>
      </c>
      <c r="AM17" s="86" t="s">
        <v>314</v>
      </c>
      <c r="AN17" s="86" t="b">
        <v>0</v>
      </c>
      <c r="AO17" s="92" t="s">
        <v>301</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21</v>
      </c>
      <c r="BK17" s="52">
        <v>100</v>
      </c>
      <c r="BL17" s="51">
        <v>21</v>
      </c>
    </row>
    <row r="18" spans="1:64" ht="15">
      <c r="A18" s="84" t="s">
        <v>221</v>
      </c>
      <c r="B18" s="84" t="s">
        <v>221</v>
      </c>
      <c r="C18" s="53"/>
      <c r="D18" s="54"/>
      <c r="E18" s="65"/>
      <c r="F18" s="55"/>
      <c r="G18" s="53"/>
      <c r="H18" s="57"/>
      <c r="I18" s="56"/>
      <c r="J18" s="56"/>
      <c r="K18" s="36" t="s">
        <v>65</v>
      </c>
      <c r="L18" s="83">
        <v>18</v>
      </c>
      <c r="M18" s="83"/>
      <c r="N18" s="63"/>
      <c r="O18" s="86" t="s">
        <v>176</v>
      </c>
      <c r="P18" s="88">
        <v>43568.77425925926</v>
      </c>
      <c r="Q18" s="86" t="s">
        <v>239</v>
      </c>
      <c r="R18" s="86"/>
      <c r="S18" s="86"/>
      <c r="T18" s="86" t="s">
        <v>255</v>
      </c>
      <c r="U18" s="86"/>
      <c r="V18" s="89" t="s">
        <v>269</v>
      </c>
      <c r="W18" s="88">
        <v>43568.77425925926</v>
      </c>
      <c r="X18" s="89" t="s">
        <v>286</v>
      </c>
      <c r="Y18" s="86"/>
      <c r="Z18" s="86"/>
      <c r="AA18" s="92" t="s">
        <v>303</v>
      </c>
      <c r="AB18" s="86"/>
      <c r="AC18" s="86" t="b">
        <v>0</v>
      </c>
      <c r="AD18" s="86">
        <v>32</v>
      </c>
      <c r="AE18" s="92" t="s">
        <v>307</v>
      </c>
      <c r="AF18" s="86" t="b">
        <v>0</v>
      </c>
      <c r="AG18" s="86" t="s">
        <v>308</v>
      </c>
      <c r="AH18" s="86"/>
      <c r="AI18" s="92" t="s">
        <v>307</v>
      </c>
      <c r="AJ18" s="86" t="b">
        <v>0</v>
      </c>
      <c r="AK18" s="86">
        <v>1</v>
      </c>
      <c r="AL18" s="92" t="s">
        <v>307</v>
      </c>
      <c r="AM18" s="86" t="s">
        <v>314</v>
      </c>
      <c r="AN18" s="86" t="b">
        <v>0</v>
      </c>
      <c r="AO18" s="92" t="s">
        <v>303</v>
      </c>
      <c r="AP18" s="86" t="s">
        <v>318</v>
      </c>
      <c r="AQ18" s="86">
        <v>0</v>
      </c>
      <c r="AR18" s="86">
        <v>0</v>
      </c>
      <c r="AS18" s="86" t="s">
        <v>319</v>
      </c>
      <c r="AT18" s="86" t="s">
        <v>320</v>
      </c>
      <c r="AU18" s="86" t="s">
        <v>321</v>
      </c>
      <c r="AV18" s="86" t="s">
        <v>320</v>
      </c>
      <c r="AW18" s="86" t="s">
        <v>322</v>
      </c>
      <c r="AX18" s="86" t="s">
        <v>320</v>
      </c>
      <c r="AY18" s="86" t="s">
        <v>323</v>
      </c>
      <c r="AZ18" s="89" t="s">
        <v>324</v>
      </c>
      <c r="BA18">
        <v>1</v>
      </c>
      <c r="BB18" s="85" t="str">
        <f>REPLACE(INDEX(GroupVertices[Group],MATCH(Edges24[[#This Row],[Vertex 1]],GroupVertices[Vertex],0)),1,1,"")</f>
        <v>2</v>
      </c>
      <c r="BC18" s="85" t="str">
        <f>REPLACE(INDEX(GroupVertices[Group],MATCH(Edges24[[#This Row],[Vertex 2]],GroupVertices[Vertex],0)),1,1,"")</f>
        <v>2</v>
      </c>
      <c r="BD18" s="51">
        <v>0</v>
      </c>
      <c r="BE18" s="52">
        <v>0</v>
      </c>
      <c r="BF18" s="51">
        <v>0</v>
      </c>
      <c r="BG18" s="52">
        <v>0</v>
      </c>
      <c r="BH18" s="51">
        <v>0</v>
      </c>
      <c r="BI18" s="52">
        <v>0</v>
      </c>
      <c r="BJ18" s="51">
        <v>37</v>
      </c>
      <c r="BK18" s="52">
        <v>100</v>
      </c>
      <c r="BL18" s="51">
        <v>37</v>
      </c>
    </row>
    <row r="19" spans="1:64" ht="15">
      <c r="A19" s="84" t="s">
        <v>222</v>
      </c>
      <c r="B19" s="84" t="s">
        <v>221</v>
      </c>
      <c r="C19" s="53"/>
      <c r="D19" s="54"/>
      <c r="E19" s="65"/>
      <c r="F19" s="55"/>
      <c r="G19" s="53"/>
      <c r="H19" s="57"/>
      <c r="I19" s="56"/>
      <c r="J19" s="56"/>
      <c r="K19" s="36" t="s">
        <v>65</v>
      </c>
      <c r="L19" s="83">
        <v>19</v>
      </c>
      <c r="M19" s="83"/>
      <c r="N19" s="63"/>
      <c r="O19" s="86" t="s">
        <v>226</v>
      </c>
      <c r="P19" s="88">
        <v>43583.83495370371</v>
      </c>
      <c r="Q19" s="86" t="s">
        <v>240</v>
      </c>
      <c r="R19" s="86"/>
      <c r="S19" s="86"/>
      <c r="T19" s="86"/>
      <c r="U19" s="86"/>
      <c r="V19" s="89" t="s">
        <v>270</v>
      </c>
      <c r="W19" s="88">
        <v>43583.83495370371</v>
      </c>
      <c r="X19" s="89" t="s">
        <v>287</v>
      </c>
      <c r="Y19" s="86"/>
      <c r="Z19" s="86"/>
      <c r="AA19" s="92" t="s">
        <v>304</v>
      </c>
      <c r="AB19" s="86"/>
      <c r="AC19" s="86" t="b">
        <v>0</v>
      </c>
      <c r="AD19" s="86">
        <v>0</v>
      </c>
      <c r="AE19" s="92" t="s">
        <v>307</v>
      </c>
      <c r="AF19" s="86" t="b">
        <v>0</v>
      </c>
      <c r="AG19" s="86" t="s">
        <v>308</v>
      </c>
      <c r="AH19" s="86"/>
      <c r="AI19" s="92" t="s">
        <v>307</v>
      </c>
      <c r="AJ19" s="86" t="b">
        <v>0</v>
      </c>
      <c r="AK19" s="86">
        <v>1</v>
      </c>
      <c r="AL19" s="92" t="s">
        <v>303</v>
      </c>
      <c r="AM19" s="86" t="s">
        <v>314</v>
      </c>
      <c r="AN19" s="86" t="b">
        <v>0</v>
      </c>
      <c r="AO19" s="92" t="s">
        <v>303</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37</v>
      </c>
      <c r="BK19" s="52">
        <v>100</v>
      </c>
      <c r="BL19" s="51">
        <v>37</v>
      </c>
    </row>
    <row r="20" spans="1:64" ht="15">
      <c r="A20" s="84" t="s">
        <v>223</v>
      </c>
      <c r="B20" s="84" t="s">
        <v>223</v>
      </c>
      <c r="C20" s="53"/>
      <c r="D20" s="54"/>
      <c r="E20" s="65"/>
      <c r="F20" s="55"/>
      <c r="G20" s="53"/>
      <c r="H20" s="57"/>
      <c r="I20" s="56"/>
      <c r="J20" s="56"/>
      <c r="K20" s="36" t="s">
        <v>65</v>
      </c>
      <c r="L20" s="83">
        <v>20</v>
      </c>
      <c r="M20" s="83"/>
      <c r="N20" s="63"/>
      <c r="O20" s="86" t="s">
        <v>176</v>
      </c>
      <c r="P20" s="88">
        <v>43584.395833333336</v>
      </c>
      <c r="Q20" s="86" t="s">
        <v>241</v>
      </c>
      <c r="R20" s="89" t="s">
        <v>246</v>
      </c>
      <c r="S20" s="86" t="s">
        <v>248</v>
      </c>
      <c r="T20" s="86" t="s">
        <v>256</v>
      </c>
      <c r="U20" s="86"/>
      <c r="V20" s="89" t="s">
        <v>271</v>
      </c>
      <c r="W20" s="88">
        <v>43584.395833333336</v>
      </c>
      <c r="X20" s="89" t="s">
        <v>288</v>
      </c>
      <c r="Y20" s="86"/>
      <c r="Z20" s="86"/>
      <c r="AA20" s="92" t="s">
        <v>305</v>
      </c>
      <c r="AB20" s="86"/>
      <c r="AC20" s="86" t="b">
        <v>0</v>
      </c>
      <c r="AD20" s="86">
        <v>0</v>
      </c>
      <c r="AE20" s="92" t="s">
        <v>307</v>
      </c>
      <c r="AF20" s="86" t="b">
        <v>0</v>
      </c>
      <c r="AG20" s="86" t="s">
        <v>312</v>
      </c>
      <c r="AH20" s="86"/>
      <c r="AI20" s="92" t="s">
        <v>307</v>
      </c>
      <c r="AJ20" s="86" t="b">
        <v>0</v>
      </c>
      <c r="AK20" s="86">
        <v>1</v>
      </c>
      <c r="AL20" s="92" t="s">
        <v>307</v>
      </c>
      <c r="AM20" s="86" t="s">
        <v>315</v>
      </c>
      <c r="AN20" s="86" t="b">
        <v>0</v>
      </c>
      <c r="AO20" s="92" t="s">
        <v>305</v>
      </c>
      <c r="AP20" s="86" t="s">
        <v>176</v>
      </c>
      <c r="AQ20" s="86">
        <v>0</v>
      </c>
      <c r="AR20" s="86">
        <v>0</v>
      </c>
      <c r="AS20" s="86"/>
      <c r="AT20" s="86"/>
      <c r="AU20" s="86"/>
      <c r="AV20" s="86"/>
      <c r="AW20" s="86"/>
      <c r="AX20" s="86"/>
      <c r="AY20" s="86"/>
      <c r="AZ20" s="86"/>
      <c r="BA20">
        <v>1</v>
      </c>
      <c r="BB20" s="85" t="str">
        <f>REPLACE(INDEX(GroupVertices[Group],MATCH(Edges24[[#This Row],[Vertex 1]],GroupVertices[Vertex],0)),1,1,"")</f>
        <v>4</v>
      </c>
      <c r="BC20" s="85" t="str">
        <f>REPLACE(INDEX(GroupVertices[Group],MATCH(Edges24[[#This Row],[Vertex 2]],GroupVertices[Vertex],0)),1,1,"")</f>
        <v>4</v>
      </c>
      <c r="BD20" s="51">
        <v>0</v>
      </c>
      <c r="BE20" s="52">
        <v>0</v>
      </c>
      <c r="BF20" s="51">
        <v>0</v>
      </c>
      <c r="BG20" s="52">
        <v>0</v>
      </c>
      <c r="BH20" s="51">
        <v>0</v>
      </c>
      <c r="BI20" s="52">
        <v>0</v>
      </c>
      <c r="BJ20" s="51">
        <v>26</v>
      </c>
      <c r="BK20" s="52">
        <v>100</v>
      </c>
      <c r="BL20" s="51">
        <v>26</v>
      </c>
    </row>
    <row r="21" spans="1:64" ht="15">
      <c r="A21" s="84" t="s">
        <v>224</v>
      </c>
      <c r="B21" s="84" t="s">
        <v>223</v>
      </c>
      <c r="C21" s="53"/>
      <c r="D21" s="54"/>
      <c r="E21" s="65"/>
      <c r="F21" s="55"/>
      <c r="G21" s="53"/>
      <c r="H21" s="57"/>
      <c r="I21" s="56"/>
      <c r="J21" s="56"/>
      <c r="K21" s="36" t="s">
        <v>65</v>
      </c>
      <c r="L21" s="83">
        <v>21</v>
      </c>
      <c r="M21" s="83"/>
      <c r="N21" s="63"/>
      <c r="O21" s="86" t="s">
        <v>226</v>
      </c>
      <c r="P21" s="88">
        <v>43584.40253472222</v>
      </c>
      <c r="Q21" s="86" t="s">
        <v>242</v>
      </c>
      <c r="R21" s="86"/>
      <c r="S21" s="86"/>
      <c r="T21" s="86" t="s">
        <v>257</v>
      </c>
      <c r="U21" s="86"/>
      <c r="V21" s="89" t="s">
        <v>272</v>
      </c>
      <c r="W21" s="88">
        <v>43584.40253472222</v>
      </c>
      <c r="X21" s="89" t="s">
        <v>289</v>
      </c>
      <c r="Y21" s="86"/>
      <c r="Z21" s="86"/>
      <c r="AA21" s="92" t="s">
        <v>306</v>
      </c>
      <c r="AB21" s="86"/>
      <c r="AC21" s="86" t="b">
        <v>0</v>
      </c>
      <c r="AD21" s="86">
        <v>0</v>
      </c>
      <c r="AE21" s="92" t="s">
        <v>307</v>
      </c>
      <c r="AF21" s="86" t="b">
        <v>0</v>
      </c>
      <c r="AG21" s="86" t="s">
        <v>312</v>
      </c>
      <c r="AH21" s="86"/>
      <c r="AI21" s="92" t="s">
        <v>307</v>
      </c>
      <c r="AJ21" s="86" t="b">
        <v>0</v>
      </c>
      <c r="AK21" s="86">
        <v>1</v>
      </c>
      <c r="AL21" s="92" t="s">
        <v>305</v>
      </c>
      <c r="AM21" s="86" t="s">
        <v>315</v>
      </c>
      <c r="AN21" s="86" t="b">
        <v>0</v>
      </c>
      <c r="AO21" s="92" t="s">
        <v>305</v>
      </c>
      <c r="AP21" s="86" t="s">
        <v>176</v>
      </c>
      <c r="AQ21" s="86">
        <v>0</v>
      </c>
      <c r="AR21" s="86">
        <v>0</v>
      </c>
      <c r="AS21" s="86"/>
      <c r="AT21" s="86"/>
      <c r="AU21" s="86"/>
      <c r="AV21" s="86"/>
      <c r="AW21" s="86"/>
      <c r="AX21" s="86"/>
      <c r="AY21" s="86"/>
      <c r="AZ21" s="86"/>
      <c r="BA21">
        <v>1</v>
      </c>
      <c r="BB21" s="85" t="str">
        <f>REPLACE(INDEX(GroupVertices[Group],MATCH(Edges24[[#This Row],[Vertex 1]],GroupVertices[Vertex],0)),1,1,"")</f>
        <v>4</v>
      </c>
      <c r="BC21" s="85" t="str">
        <f>REPLACE(INDEX(GroupVertices[Group],MATCH(Edges24[[#This Row],[Vertex 2]],GroupVertices[Vertex],0)),1,1,"")</f>
        <v>4</v>
      </c>
      <c r="BD21" s="51">
        <v>0</v>
      </c>
      <c r="BE21" s="52">
        <v>0</v>
      </c>
      <c r="BF21" s="51">
        <v>0</v>
      </c>
      <c r="BG21" s="52">
        <v>0</v>
      </c>
      <c r="BH21" s="51">
        <v>0</v>
      </c>
      <c r="BI21" s="52">
        <v>0</v>
      </c>
      <c r="BJ21" s="51">
        <v>22</v>
      </c>
      <c r="BK21" s="52">
        <v>100</v>
      </c>
      <c r="BL21"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7" r:id="rId1" display="https://www.facebook.com/rahim.y.wali/posts/2020350061396634"/>
    <hyperlink ref="R8" r:id="rId2" display="https://ru.globalvoices.org/2019/04/22/82813/"/>
    <hyperlink ref="R14" r:id="rId3" display="https://www.facebook.com/events/607418313066451/"/>
    <hyperlink ref="R20" r:id="rId4" display="https://it.globalvoices.org/2019/04/la-tragica-morte-di-una-adolescente-alla-scuola-di-baku-dirige-la-rabbia-verso-il-sistema-scolastico-dellazerbaigian/"/>
    <hyperlink ref="U12" r:id="rId5" display="https://pbs.twimg.com/media/D33-SpwXkAEyF-d.jpg"/>
    <hyperlink ref="U13" r:id="rId6" display="https://pbs.twimg.com/media/D38wARJXsAArrs_.jpg"/>
    <hyperlink ref="U14" r:id="rId7" display="https://pbs.twimg.com/media/D5KDkhZWAAAu_Ek.jpg"/>
    <hyperlink ref="U15" r:id="rId8" display="https://pbs.twimg.com/ext_tw_video_thumb/1118072127683538946/pu/img/0aihytd3Rpvb9XnW.jpg"/>
    <hyperlink ref="V3" r:id="rId9" display="http://abs.twimg.com/sticky/default_profile_images/default_profile_normal.png"/>
    <hyperlink ref="V4" r:id="rId10" display="http://pbs.twimg.com/profile_images/1090752684892786691/_8IPlNbi_normal.jpg"/>
    <hyperlink ref="V5" r:id="rId11" display="http://pbs.twimg.com/profile_images/1120011399978053632/s7Why-ms_normal.jpg"/>
    <hyperlink ref="V6" r:id="rId12" display="http://pbs.twimg.com/profile_images/1120011399978053632/s7Why-ms_normal.jpg"/>
    <hyperlink ref="V7" r:id="rId13" display="http://pbs.twimg.com/profile_images/1011003872222031875/DLbu6YSO_normal.jpg"/>
    <hyperlink ref="V8" r:id="rId14" display="http://pbs.twimg.com/profile_images/1011003872222031875/DLbu6YSO_normal.jpg"/>
    <hyperlink ref="V9" r:id="rId15" display="http://pbs.twimg.com/profile_images/1092157019937755136/CkQi6_w7_normal.jpg"/>
    <hyperlink ref="V10" r:id="rId16" display="http://pbs.twimg.com/profile_images/917502091081502720/qkdjs0p3_normal.jpg"/>
    <hyperlink ref="V11" r:id="rId17" display="http://pbs.twimg.com/profile_images/917502091081502720/qkdjs0p3_normal.jpg"/>
    <hyperlink ref="V12" r:id="rId18" display="https://pbs.twimg.com/media/D33-SpwXkAEyF-d.jpg"/>
    <hyperlink ref="V13" r:id="rId19" display="https://pbs.twimg.com/media/D38wARJXsAArrs_.jpg"/>
    <hyperlink ref="V14" r:id="rId20" display="https://pbs.twimg.com/media/D5KDkhZWAAAu_Ek.jpg"/>
    <hyperlink ref="V15" r:id="rId21" display="https://pbs.twimg.com/ext_tw_video_thumb/1118072127683538946/pu/img/0aihytd3Rpvb9XnW.jpg"/>
    <hyperlink ref="V16" r:id="rId22" display="http://pbs.twimg.com/profile_images/1123123419107733504/QNaVI-UC_normal.jpg"/>
    <hyperlink ref="V17" r:id="rId23" display="http://pbs.twimg.com/profile_images/1123123419107733504/QNaVI-UC_normal.jpg"/>
    <hyperlink ref="V18" r:id="rId24" display="http://pbs.twimg.com/profile_images/1114976286022275072/_MdKP3wy_normal.jpg"/>
    <hyperlink ref="V19" r:id="rId25" display="http://pbs.twimg.com/profile_images/1120400544294756353/clb5P0TZ_normal.jpg"/>
    <hyperlink ref="V20" r:id="rId26" display="http://pbs.twimg.com/profile_images/937012770440077313/WZVHBjQT_normal.jpg"/>
    <hyperlink ref="V21" r:id="rId27" display="http://pbs.twimg.com/profile_images/968888882891812864/bVhCP9-S_normal.jpg"/>
    <hyperlink ref="X3" r:id="rId28" display="https://twitter.com/#!/tagiyevragil/status/1119610808198148102"/>
    <hyperlink ref="X4" r:id="rId29" display="https://twitter.com/#!/eyinsananla/status/1120334822415720449"/>
    <hyperlink ref="X5" r:id="rId30" display="https://twitter.com/#!/dilarabrowns/status/1120351417833873408"/>
    <hyperlink ref="X6" r:id="rId31" display="https://twitter.com/#!/dilarabrowns/status/1120352537167659008"/>
    <hyperlink ref="X7" r:id="rId32" display="https://twitter.com/#!/rahimsaliyev/status/1120432868193439744"/>
    <hyperlink ref="X8" r:id="rId33" display="https://twitter.com/#!/rahimsaliyev/status/1120433257261170689"/>
    <hyperlink ref="X9" r:id="rId34" display="https://twitter.com/#!/bahruz_samad/status/1120435066973446144"/>
    <hyperlink ref="X10" r:id="rId35" display="https://twitter.com/#!/aygungarayeva/status/1120664193592627200"/>
    <hyperlink ref="X11" r:id="rId36" display="https://twitter.com/#!/aygungarayeva/status/1120664193592627200"/>
    <hyperlink ref="X12" r:id="rId37" display="https://twitter.com/#!/ulviyyaali/status/1116327891401355264"/>
    <hyperlink ref="X13" r:id="rId38" display="https://twitter.com/#!/ulviyyaali/status/1116664598655053830"/>
    <hyperlink ref="X14" r:id="rId39" display="https://twitter.com/#!/ulviyyaali/status/1122104672393879553"/>
    <hyperlink ref="X15" r:id="rId40" display="https://twitter.com/#!/arzugeybulla/status/1118072977793462272"/>
    <hyperlink ref="X16" r:id="rId41" display="https://twitter.com/#!/mreynullabeyli/status/1122493781071343616"/>
    <hyperlink ref="X17" r:id="rId42" display="https://twitter.com/#!/mreynullabeyli/status/1122493781071343616"/>
    <hyperlink ref="X18" r:id="rId43" display="https://twitter.com/#!/jabiyevm/status/1117134088295669760"/>
    <hyperlink ref="X19" r:id="rId44" display="https://twitter.com/#!/beyonce_aze/status/1122591899372728325"/>
    <hyperlink ref="X20" r:id="rId45" display="https://twitter.com/#!/globalvoices_it/status/1122795157479469056"/>
    <hyperlink ref="X21" r:id="rId46" display="https://twitter.com/#!/soothe888/status/1122797584957964288"/>
    <hyperlink ref="AZ18" r:id="rId47" display="https://api.twitter.com/1.1/geo/id/efc23cd34689b068.json"/>
  </hyperlinks>
  <printOptions/>
  <pageMargins left="0.7" right="0.7" top="0.75" bottom="0.75" header="0.3" footer="0.3"/>
  <pageSetup horizontalDpi="600" verticalDpi="600" orientation="portrait" r:id="rId51"/>
  <legacyDrawing r:id="rId49"/>
  <tableParts>
    <tablePart r:id="rId5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v>
      </c>
      <c r="B1" s="13" t="s">
        <v>34</v>
      </c>
    </row>
    <row r="2" spans="1:2" ht="15">
      <c r="A2" s="124" t="s">
        <v>218</v>
      </c>
      <c r="B2" s="85">
        <v>2</v>
      </c>
    </row>
    <row r="3" spans="1:2" ht="15">
      <c r="A3" s="124" t="s">
        <v>221</v>
      </c>
      <c r="B3" s="85">
        <v>2</v>
      </c>
    </row>
    <row r="4" spans="1:2" ht="15">
      <c r="A4" s="124" t="s">
        <v>219</v>
      </c>
      <c r="B4" s="85">
        <v>1</v>
      </c>
    </row>
    <row r="5" spans="1:2" ht="15">
      <c r="A5" s="124" t="s">
        <v>225</v>
      </c>
      <c r="B5" s="85">
        <v>1</v>
      </c>
    </row>
    <row r="6" spans="1:2" ht="15">
      <c r="A6" s="124" t="s">
        <v>223</v>
      </c>
      <c r="B6" s="85">
        <v>0</v>
      </c>
    </row>
    <row r="7" spans="1:2" ht="15">
      <c r="A7" s="124" t="s">
        <v>224</v>
      </c>
      <c r="B7" s="85">
        <v>0</v>
      </c>
    </row>
    <row r="8" spans="1:2" ht="15">
      <c r="A8" s="124" t="s">
        <v>222</v>
      </c>
      <c r="B8" s="85">
        <v>0</v>
      </c>
    </row>
    <row r="9" spans="1:2" ht="15">
      <c r="A9" s="124" t="s">
        <v>220</v>
      </c>
      <c r="B9" s="85">
        <v>0</v>
      </c>
    </row>
    <row r="10" spans="1:2" ht="15">
      <c r="A10" s="124" t="s">
        <v>214</v>
      </c>
      <c r="B10" s="85">
        <v>0</v>
      </c>
    </row>
    <row r="11" spans="1:2" ht="15">
      <c r="A11" s="124" t="s">
        <v>213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807</v>
      </c>
      <c r="B25" t="s">
        <v>806</v>
      </c>
    </row>
    <row r="26" spans="1:2" ht="15">
      <c r="A26" s="136">
        <v>43566.54958333333</v>
      </c>
      <c r="B26" s="3">
        <v>1</v>
      </c>
    </row>
    <row r="27" spans="1:2" ht="15">
      <c r="A27" s="136">
        <v>43567.47871527778</v>
      </c>
      <c r="B27" s="3">
        <v>1</v>
      </c>
    </row>
    <row r="28" spans="1:2" ht="15">
      <c r="A28" s="136">
        <v>43568.77425925926</v>
      </c>
      <c r="B28" s="3">
        <v>1</v>
      </c>
    </row>
    <row r="29" spans="1:2" ht="15">
      <c r="A29" s="136">
        <v>43571.36510416667</v>
      </c>
      <c r="B29" s="3">
        <v>1</v>
      </c>
    </row>
    <row r="30" spans="1:2" ht="15">
      <c r="A30" s="136">
        <v>43575.60870370371</v>
      </c>
      <c r="B30" s="3">
        <v>1</v>
      </c>
    </row>
    <row r="31" spans="1:2" ht="15">
      <c r="A31" s="136">
        <v>43577.6066087963</v>
      </c>
      <c r="B31" s="3">
        <v>1</v>
      </c>
    </row>
    <row r="32" spans="1:2" ht="15">
      <c r="A32" s="136">
        <v>43577.652395833335</v>
      </c>
      <c r="B32" s="3">
        <v>1</v>
      </c>
    </row>
    <row r="33" spans="1:2" ht="15">
      <c r="A33" s="136">
        <v>43577.655486111114</v>
      </c>
      <c r="B33" s="3">
        <v>1</v>
      </c>
    </row>
    <row r="34" spans="1:2" ht="15">
      <c r="A34" s="136">
        <v>43577.87716435185</v>
      </c>
      <c r="B34" s="3">
        <v>1</v>
      </c>
    </row>
    <row r="35" spans="1:2" ht="15">
      <c r="A35" s="136">
        <v>43577.878229166665</v>
      </c>
      <c r="B35" s="3">
        <v>1</v>
      </c>
    </row>
    <row r="36" spans="1:2" ht="15">
      <c r="A36" s="136">
        <v>43577.88322916667</v>
      </c>
      <c r="B36" s="3">
        <v>1</v>
      </c>
    </row>
    <row r="37" spans="1:2" ht="15">
      <c r="A37" s="136">
        <v>43578.515497685185</v>
      </c>
      <c r="B37" s="3">
        <v>2</v>
      </c>
    </row>
    <row r="38" spans="1:2" ht="15">
      <c r="A38" s="136">
        <v>43582.49046296296</v>
      </c>
      <c r="B38" s="3">
        <v>1</v>
      </c>
    </row>
    <row r="39" spans="1:2" ht="15">
      <c r="A39" s="136">
        <v>43583.56418981482</v>
      </c>
      <c r="B39" s="3">
        <v>2</v>
      </c>
    </row>
    <row r="40" spans="1:2" ht="15">
      <c r="A40" s="136">
        <v>43583.83495370371</v>
      </c>
      <c r="B40" s="3">
        <v>1</v>
      </c>
    </row>
    <row r="41" spans="1:2" ht="15">
      <c r="A41" s="136">
        <v>43584.395833333336</v>
      </c>
      <c r="B41" s="3">
        <v>1</v>
      </c>
    </row>
    <row r="42" spans="1:2" ht="15">
      <c r="A42" s="136">
        <v>43584.40253472222</v>
      </c>
      <c r="B42" s="3">
        <v>1</v>
      </c>
    </row>
    <row r="43" spans="1:2" ht="15">
      <c r="A43" s="136" t="s">
        <v>808</v>
      </c>
      <c r="B43"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325</v>
      </c>
      <c r="AE2" s="13" t="s">
        <v>326</v>
      </c>
      <c r="AF2" s="13" t="s">
        <v>327</v>
      </c>
      <c r="AG2" s="13" t="s">
        <v>328</v>
      </c>
      <c r="AH2" s="13" t="s">
        <v>329</v>
      </c>
      <c r="AI2" s="13" t="s">
        <v>330</v>
      </c>
      <c r="AJ2" s="13" t="s">
        <v>331</v>
      </c>
      <c r="AK2" s="13" t="s">
        <v>332</v>
      </c>
      <c r="AL2" s="13" t="s">
        <v>333</v>
      </c>
      <c r="AM2" s="13" t="s">
        <v>334</v>
      </c>
      <c r="AN2" s="13" t="s">
        <v>335</v>
      </c>
      <c r="AO2" s="13" t="s">
        <v>336</v>
      </c>
      <c r="AP2" s="13" t="s">
        <v>337</v>
      </c>
      <c r="AQ2" s="13" t="s">
        <v>338</v>
      </c>
      <c r="AR2" s="13" t="s">
        <v>339</v>
      </c>
      <c r="AS2" s="13" t="s">
        <v>192</v>
      </c>
      <c r="AT2" s="13" t="s">
        <v>340</v>
      </c>
      <c r="AU2" s="13" t="s">
        <v>341</v>
      </c>
      <c r="AV2" s="13" t="s">
        <v>342</v>
      </c>
      <c r="AW2" s="13" t="s">
        <v>343</v>
      </c>
      <c r="AX2" s="13" t="s">
        <v>344</v>
      </c>
      <c r="AY2" s="13" t="s">
        <v>345</v>
      </c>
      <c r="AZ2" s="13" t="s">
        <v>486</v>
      </c>
      <c r="BA2" s="130" t="s">
        <v>686</v>
      </c>
      <c r="BB2" s="130" t="s">
        <v>687</v>
      </c>
      <c r="BC2" s="130" t="s">
        <v>688</v>
      </c>
      <c r="BD2" s="130" t="s">
        <v>689</v>
      </c>
      <c r="BE2" s="130" t="s">
        <v>690</v>
      </c>
      <c r="BF2" s="130" t="s">
        <v>691</v>
      </c>
      <c r="BG2" s="130" t="s">
        <v>693</v>
      </c>
      <c r="BH2" s="130" t="s">
        <v>707</v>
      </c>
      <c r="BI2" s="130" t="s">
        <v>710</v>
      </c>
      <c r="BJ2" s="130" t="s">
        <v>723</v>
      </c>
      <c r="BK2" s="130" t="s">
        <v>794</v>
      </c>
      <c r="BL2" s="130" t="s">
        <v>795</v>
      </c>
      <c r="BM2" s="130" t="s">
        <v>796</v>
      </c>
      <c r="BN2" s="130" t="s">
        <v>797</v>
      </c>
      <c r="BO2" s="130" t="s">
        <v>798</v>
      </c>
      <c r="BP2" s="130" t="s">
        <v>799</v>
      </c>
      <c r="BQ2" s="130" t="s">
        <v>800</v>
      </c>
      <c r="BR2" s="130" t="s">
        <v>801</v>
      </c>
      <c r="BS2" s="130" t="s">
        <v>803</v>
      </c>
      <c r="BT2" s="3"/>
      <c r="BU2" s="3"/>
    </row>
    <row r="3" spans="1:73" ht="15" customHeight="1">
      <c r="A3" s="50" t="s">
        <v>212</v>
      </c>
      <c r="B3" s="53"/>
      <c r="C3" s="53" t="s">
        <v>64</v>
      </c>
      <c r="D3" s="54">
        <v>162.12725892179196</v>
      </c>
      <c r="E3" s="55"/>
      <c r="F3" s="112" t="s">
        <v>262</v>
      </c>
      <c r="G3" s="53"/>
      <c r="H3" s="57" t="s">
        <v>212</v>
      </c>
      <c r="I3" s="56"/>
      <c r="J3" s="56"/>
      <c r="K3" s="114" t="s">
        <v>423</v>
      </c>
      <c r="L3" s="59">
        <v>1</v>
      </c>
      <c r="M3" s="60">
        <v>3997.326171875</v>
      </c>
      <c r="N3" s="60">
        <v>8528.55859375</v>
      </c>
      <c r="O3" s="58"/>
      <c r="P3" s="61"/>
      <c r="Q3" s="61"/>
      <c r="R3" s="51"/>
      <c r="S3" s="51">
        <v>0</v>
      </c>
      <c r="T3" s="51">
        <v>1</v>
      </c>
      <c r="U3" s="52">
        <v>0</v>
      </c>
      <c r="V3" s="52">
        <v>0.333333</v>
      </c>
      <c r="W3" s="52">
        <v>1E-06</v>
      </c>
      <c r="X3" s="52">
        <v>0.638274</v>
      </c>
      <c r="Y3" s="52">
        <v>0</v>
      </c>
      <c r="Z3" s="52">
        <v>0</v>
      </c>
      <c r="AA3" s="62">
        <v>3</v>
      </c>
      <c r="AB3" s="62"/>
      <c r="AC3" s="63"/>
      <c r="AD3" s="85" t="s">
        <v>346</v>
      </c>
      <c r="AE3" s="85">
        <v>13</v>
      </c>
      <c r="AF3" s="85">
        <v>2</v>
      </c>
      <c r="AG3" s="85">
        <v>11</v>
      </c>
      <c r="AH3" s="85">
        <v>9</v>
      </c>
      <c r="AI3" s="85"/>
      <c r="AJ3" s="85"/>
      <c r="AK3" s="85"/>
      <c r="AL3" s="85"/>
      <c r="AM3" s="85"/>
      <c r="AN3" s="87">
        <v>43070.08299768518</v>
      </c>
      <c r="AO3" s="85"/>
      <c r="AP3" s="85" t="b">
        <v>1</v>
      </c>
      <c r="AQ3" s="85" t="b">
        <v>1</v>
      </c>
      <c r="AR3" s="85" t="b">
        <v>0</v>
      </c>
      <c r="AS3" s="85" t="s">
        <v>308</v>
      </c>
      <c r="AT3" s="85">
        <v>0</v>
      </c>
      <c r="AU3" s="85"/>
      <c r="AV3" s="85" t="b">
        <v>0</v>
      </c>
      <c r="AW3" s="85" t="s">
        <v>408</v>
      </c>
      <c r="AX3" s="90" t="s">
        <v>409</v>
      </c>
      <c r="AY3" s="85" t="s">
        <v>66</v>
      </c>
      <c r="AZ3" s="85" t="str">
        <f>REPLACE(INDEX(GroupVertices[Group],MATCH(Vertices[[#This Row],[Vertex]],GroupVertices[Vertex],0)),1,1,"")</f>
        <v>3</v>
      </c>
      <c r="BA3" s="51"/>
      <c r="BB3" s="51"/>
      <c r="BC3" s="51"/>
      <c r="BD3" s="51"/>
      <c r="BE3" s="51" t="s">
        <v>249</v>
      </c>
      <c r="BF3" s="51" t="s">
        <v>249</v>
      </c>
      <c r="BG3" s="131" t="s">
        <v>694</v>
      </c>
      <c r="BH3" s="131" t="s">
        <v>694</v>
      </c>
      <c r="BI3" s="131" t="s">
        <v>711</v>
      </c>
      <c r="BJ3" s="131" t="s">
        <v>711</v>
      </c>
      <c r="BK3" s="131">
        <v>0</v>
      </c>
      <c r="BL3" s="134">
        <v>0</v>
      </c>
      <c r="BM3" s="131">
        <v>0</v>
      </c>
      <c r="BN3" s="134">
        <v>0</v>
      </c>
      <c r="BO3" s="131">
        <v>0</v>
      </c>
      <c r="BP3" s="134">
        <v>0</v>
      </c>
      <c r="BQ3" s="131">
        <v>17</v>
      </c>
      <c r="BR3" s="134">
        <v>100</v>
      </c>
      <c r="BS3" s="131">
        <v>17</v>
      </c>
      <c r="BT3" s="3"/>
      <c r="BU3" s="3"/>
    </row>
    <row r="4" spans="1:76" ht="15">
      <c r="A4" s="14" t="s">
        <v>218</v>
      </c>
      <c r="B4" s="15"/>
      <c r="C4" s="15" t="s">
        <v>64</v>
      </c>
      <c r="D4" s="93">
        <v>1000</v>
      </c>
      <c r="E4" s="81"/>
      <c r="F4" s="112" t="s">
        <v>405</v>
      </c>
      <c r="G4" s="15"/>
      <c r="H4" s="16" t="s">
        <v>218</v>
      </c>
      <c r="I4" s="66"/>
      <c r="J4" s="66"/>
      <c r="K4" s="114" t="s">
        <v>424</v>
      </c>
      <c r="L4" s="94">
        <v>9999</v>
      </c>
      <c r="M4" s="95">
        <v>3997.326171875</v>
      </c>
      <c r="N4" s="95">
        <v>6293.48828125</v>
      </c>
      <c r="O4" s="77"/>
      <c r="P4" s="96"/>
      <c r="Q4" s="96"/>
      <c r="R4" s="97"/>
      <c r="S4" s="51">
        <v>3</v>
      </c>
      <c r="T4" s="51">
        <v>1</v>
      </c>
      <c r="U4" s="52">
        <v>2</v>
      </c>
      <c r="V4" s="52">
        <v>0.5</v>
      </c>
      <c r="W4" s="52">
        <v>1E-06</v>
      </c>
      <c r="X4" s="52">
        <v>1.723334</v>
      </c>
      <c r="Y4" s="52">
        <v>0</v>
      </c>
      <c r="Z4" s="52">
        <v>0</v>
      </c>
      <c r="AA4" s="82">
        <v>4</v>
      </c>
      <c r="AB4" s="82"/>
      <c r="AC4" s="98"/>
      <c r="AD4" s="85" t="s">
        <v>347</v>
      </c>
      <c r="AE4" s="85">
        <v>324</v>
      </c>
      <c r="AF4" s="85">
        <v>6586</v>
      </c>
      <c r="AG4" s="85">
        <v>12917</v>
      </c>
      <c r="AH4" s="85">
        <v>5645</v>
      </c>
      <c r="AI4" s="85"/>
      <c r="AJ4" s="85" t="s">
        <v>360</v>
      </c>
      <c r="AK4" s="85" t="s">
        <v>372</v>
      </c>
      <c r="AL4" s="90" t="s">
        <v>382</v>
      </c>
      <c r="AM4" s="85"/>
      <c r="AN4" s="87">
        <v>41162.42569444444</v>
      </c>
      <c r="AO4" s="90" t="s">
        <v>391</v>
      </c>
      <c r="AP4" s="85" t="b">
        <v>0</v>
      </c>
      <c r="AQ4" s="85" t="b">
        <v>0</v>
      </c>
      <c r="AR4" s="85" t="b">
        <v>0</v>
      </c>
      <c r="AS4" s="85" t="s">
        <v>310</v>
      </c>
      <c r="AT4" s="85">
        <v>54</v>
      </c>
      <c r="AU4" s="90" t="s">
        <v>401</v>
      </c>
      <c r="AV4" s="85" t="b">
        <v>0</v>
      </c>
      <c r="AW4" s="85" t="s">
        <v>408</v>
      </c>
      <c r="AX4" s="90" t="s">
        <v>410</v>
      </c>
      <c r="AY4" s="85" t="s">
        <v>66</v>
      </c>
      <c r="AZ4" s="85" t="str">
        <f>REPLACE(INDEX(GroupVertices[Group],MATCH(Vertices[[#This Row],[Vertex]],GroupVertices[Vertex],0)),1,1,"")</f>
        <v>3</v>
      </c>
      <c r="BA4" s="51" t="s">
        <v>245</v>
      </c>
      <c r="BB4" s="51" t="s">
        <v>245</v>
      </c>
      <c r="BC4" s="51" t="s">
        <v>247</v>
      </c>
      <c r="BD4" s="51" t="s">
        <v>247</v>
      </c>
      <c r="BE4" s="51" t="s">
        <v>536</v>
      </c>
      <c r="BF4" s="51" t="s">
        <v>692</v>
      </c>
      <c r="BG4" s="131" t="s">
        <v>695</v>
      </c>
      <c r="BH4" s="131" t="s">
        <v>708</v>
      </c>
      <c r="BI4" s="131" t="s">
        <v>712</v>
      </c>
      <c r="BJ4" s="131" t="s">
        <v>712</v>
      </c>
      <c r="BK4" s="131">
        <v>0</v>
      </c>
      <c r="BL4" s="134">
        <v>0</v>
      </c>
      <c r="BM4" s="131">
        <v>0</v>
      </c>
      <c r="BN4" s="134">
        <v>0</v>
      </c>
      <c r="BO4" s="131">
        <v>0</v>
      </c>
      <c r="BP4" s="134">
        <v>0</v>
      </c>
      <c r="BQ4" s="131">
        <v>89</v>
      </c>
      <c r="BR4" s="134">
        <v>100</v>
      </c>
      <c r="BS4" s="131">
        <v>89</v>
      </c>
      <c r="BT4" s="2"/>
      <c r="BU4" s="3"/>
      <c r="BV4" s="3"/>
      <c r="BW4" s="3"/>
      <c r="BX4" s="3"/>
    </row>
    <row r="5" spans="1:76" ht="15">
      <c r="A5" s="14" t="s">
        <v>213</v>
      </c>
      <c r="B5" s="15"/>
      <c r="C5" s="15" t="s">
        <v>64</v>
      </c>
      <c r="D5" s="93">
        <v>242.30037965072134</v>
      </c>
      <c r="E5" s="81"/>
      <c r="F5" s="112" t="s">
        <v>263</v>
      </c>
      <c r="G5" s="15"/>
      <c r="H5" s="16" t="s">
        <v>213</v>
      </c>
      <c r="I5" s="66"/>
      <c r="J5" s="66"/>
      <c r="K5" s="114" t="s">
        <v>425</v>
      </c>
      <c r="L5" s="94">
        <v>1</v>
      </c>
      <c r="M5" s="95">
        <v>3997.326171875</v>
      </c>
      <c r="N5" s="95">
        <v>3705.51171875</v>
      </c>
      <c r="O5" s="77"/>
      <c r="P5" s="96"/>
      <c r="Q5" s="96"/>
      <c r="R5" s="97"/>
      <c r="S5" s="51">
        <v>0</v>
      </c>
      <c r="T5" s="51">
        <v>1</v>
      </c>
      <c r="U5" s="52">
        <v>0</v>
      </c>
      <c r="V5" s="52">
        <v>0.333333</v>
      </c>
      <c r="W5" s="52">
        <v>1E-06</v>
      </c>
      <c r="X5" s="52">
        <v>0.638274</v>
      </c>
      <c r="Y5" s="52">
        <v>0</v>
      </c>
      <c r="Z5" s="52">
        <v>0</v>
      </c>
      <c r="AA5" s="82">
        <v>5</v>
      </c>
      <c r="AB5" s="82"/>
      <c r="AC5" s="98"/>
      <c r="AD5" s="85" t="s">
        <v>348</v>
      </c>
      <c r="AE5" s="85">
        <v>1089</v>
      </c>
      <c r="AF5" s="85">
        <v>632</v>
      </c>
      <c r="AG5" s="85">
        <v>14</v>
      </c>
      <c r="AH5" s="85">
        <v>144</v>
      </c>
      <c r="AI5" s="85"/>
      <c r="AJ5" s="85" t="s">
        <v>361</v>
      </c>
      <c r="AK5" s="85" t="s">
        <v>372</v>
      </c>
      <c r="AL5" s="90" t="s">
        <v>383</v>
      </c>
      <c r="AM5" s="85"/>
      <c r="AN5" s="87">
        <v>41573.69244212963</v>
      </c>
      <c r="AO5" s="90" t="s">
        <v>392</v>
      </c>
      <c r="AP5" s="85" t="b">
        <v>0</v>
      </c>
      <c r="AQ5" s="85" t="b">
        <v>0</v>
      </c>
      <c r="AR5" s="85" t="b">
        <v>1</v>
      </c>
      <c r="AS5" s="85" t="s">
        <v>308</v>
      </c>
      <c r="AT5" s="85">
        <v>0</v>
      </c>
      <c r="AU5" s="90" t="s">
        <v>402</v>
      </c>
      <c r="AV5" s="85" t="b">
        <v>0</v>
      </c>
      <c r="AW5" s="85" t="s">
        <v>408</v>
      </c>
      <c r="AX5" s="90" t="s">
        <v>411</v>
      </c>
      <c r="AY5" s="85" t="s">
        <v>66</v>
      </c>
      <c r="AZ5" s="85" t="str">
        <f>REPLACE(INDEX(GroupVertices[Group],MATCH(Vertices[[#This Row],[Vertex]],GroupVertices[Vertex],0)),1,1,"")</f>
        <v>2</v>
      </c>
      <c r="BA5" s="51"/>
      <c r="BB5" s="51"/>
      <c r="BC5" s="51"/>
      <c r="BD5" s="51"/>
      <c r="BE5" s="51"/>
      <c r="BF5" s="51"/>
      <c r="BG5" s="131" t="s">
        <v>696</v>
      </c>
      <c r="BH5" s="131" t="s">
        <v>696</v>
      </c>
      <c r="BI5" s="131" t="s">
        <v>713</v>
      </c>
      <c r="BJ5" s="131" t="s">
        <v>713</v>
      </c>
      <c r="BK5" s="131">
        <v>0</v>
      </c>
      <c r="BL5" s="134">
        <v>0</v>
      </c>
      <c r="BM5" s="131">
        <v>0</v>
      </c>
      <c r="BN5" s="134">
        <v>0</v>
      </c>
      <c r="BO5" s="131">
        <v>0</v>
      </c>
      <c r="BP5" s="134">
        <v>0</v>
      </c>
      <c r="BQ5" s="131">
        <v>18</v>
      </c>
      <c r="BR5" s="134">
        <v>100</v>
      </c>
      <c r="BS5" s="131">
        <v>18</v>
      </c>
      <c r="BT5" s="2"/>
      <c r="BU5" s="3"/>
      <c r="BV5" s="3"/>
      <c r="BW5" s="3"/>
      <c r="BX5" s="3"/>
    </row>
    <row r="6" spans="1:76" ht="15">
      <c r="A6" s="14" t="s">
        <v>221</v>
      </c>
      <c r="B6" s="15"/>
      <c r="C6" s="15" t="s">
        <v>64</v>
      </c>
      <c r="D6" s="93">
        <v>1000</v>
      </c>
      <c r="E6" s="81"/>
      <c r="F6" s="112" t="s">
        <v>269</v>
      </c>
      <c r="G6" s="15"/>
      <c r="H6" s="16" t="s">
        <v>221</v>
      </c>
      <c r="I6" s="66"/>
      <c r="J6" s="66"/>
      <c r="K6" s="114" t="s">
        <v>426</v>
      </c>
      <c r="L6" s="94">
        <v>9999</v>
      </c>
      <c r="M6" s="95">
        <v>3997.326171875</v>
      </c>
      <c r="N6" s="95">
        <v>1470.441162109375</v>
      </c>
      <c r="O6" s="77"/>
      <c r="P6" s="96"/>
      <c r="Q6" s="96"/>
      <c r="R6" s="97"/>
      <c r="S6" s="51">
        <v>3</v>
      </c>
      <c r="T6" s="51">
        <v>1</v>
      </c>
      <c r="U6" s="52">
        <v>2</v>
      </c>
      <c r="V6" s="52">
        <v>0.5</v>
      </c>
      <c r="W6" s="52">
        <v>1E-06</v>
      </c>
      <c r="X6" s="52">
        <v>1.723334</v>
      </c>
      <c r="Y6" s="52">
        <v>0</v>
      </c>
      <c r="Z6" s="52">
        <v>0</v>
      </c>
      <c r="AA6" s="82">
        <v>6</v>
      </c>
      <c r="AB6" s="82"/>
      <c r="AC6" s="98"/>
      <c r="AD6" s="85" t="s">
        <v>349</v>
      </c>
      <c r="AE6" s="85">
        <v>11596</v>
      </c>
      <c r="AF6" s="85">
        <v>10972</v>
      </c>
      <c r="AG6" s="85">
        <v>1219</v>
      </c>
      <c r="AH6" s="85">
        <v>24847</v>
      </c>
      <c r="AI6" s="85"/>
      <c r="AJ6" s="85" t="s">
        <v>362</v>
      </c>
      <c r="AK6" s="85" t="s">
        <v>373</v>
      </c>
      <c r="AL6" s="90" t="s">
        <v>384</v>
      </c>
      <c r="AM6" s="85"/>
      <c r="AN6" s="87">
        <v>41361.75696759259</v>
      </c>
      <c r="AO6" s="90" t="s">
        <v>393</v>
      </c>
      <c r="AP6" s="85" t="b">
        <v>0</v>
      </c>
      <c r="AQ6" s="85" t="b">
        <v>0</v>
      </c>
      <c r="AR6" s="85" t="b">
        <v>1</v>
      </c>
      <c r="AS6" s="85" t="s">
        <v>308</v>
      </c>
      <c r="AT6" s="85">
        <v>8</v>
      </c>
      <c r="AU6" s="90" t="s">
        <v>402</v>
      </c>
      <c r="AV6" s="85" t="b">
        <v>0</v>
      </c>
      <c r="AW6" s="85" t="s">
        <v>408</v>
      </c>
      <c r="AX6" s="90" t="s">
        <v>412</v>
      </c>
      <c r="AY6" s="85" t="s">
        <v>66</v>
      </c>
      <c r="AZ6" s="85" t="str">
        <f>REPLACE(INDEX(GroupVertices[Group],MATCH(Vertices[[#This Row],[Vertex]],GroupVertices[Vertex],0)),1,1,"")</f>
        <v>2</v>
      </c>
      <c r="BA6" s="51"/>
      <c r="BB6" s="51"/>
      <c r="BC6" s="51"/>
      <c r="BD6" s="51"/>
      <c r="BE6" s="51" t="s">
        <v>255</v>
      </c>
      <c r="BF6" s="51" t="s">
        <v>255</v>
      </c>
      <c r="BG6" s="131" t="s">
        <v>697</v>
      </c>
      <c r="BH6" s="131" t="s">
        <v>697</v>
      </c>
      <c r="BI6" s="131" t="s">
        <v>714</v>
      </c>
      <c r="BJ6" s="131" t="s">
        <v>714</v>
      </c>
      <c r="BK6" s="131">
        <v>0</v>
      </c>
      <c r="BL6" s="134">
        <v>0</v>
      </c>
      <c r="BM6" s="131">
        <v>0</v>
      </c>
      <c r="BN6" s="134">
        <v>0</v>
      </c>
      <c r="BO6" s="131">
        <v>0</v>
      </c>
      <c r="BP6" s="134">
        <v>0</v>
      </c>
      <c r="BQ6" s="131">
        <v>37</v>
      </c>
      <c r="BR6" s="134">
        <v>100</v>
      </c>
      <c r="BS6" s="131">
        <v>37</v>
      </c>
      <c r="BT6" s="2"/>
      <c r="BU6" s="3"/>
      <c r="BV6" s="3"/>
      <c r="BW6" s="3"/>
      <c r="BX6" s="3"/>
    </row>
    <row r="7" spans="1:76" ht="15">
      <c r="A7" s="14" t="s">
        <v>214</v>
      </c>
      <c r="B7" s="15"/>
      <c r="C7" s="15" t="s">
        <v>64</v>
      </c>
      <c r="D7" s="93">
        <v>162</v>
      </c>
      <c r="E7" s="81"/>
      <c r="F7" s="112" t="s">
        <v>264</v>
      </c>
      <c r="G7" s="15"/>
      <c r="H7" s="16" t="s">
        <v>214</v>
      </c>
      <c r="I7" s="66"/>
      <c r="J7" s="66"/>
      <c r="K7" s="114" t="s">
        <v>427</v>
      </c>
      <c r="L7" s="94">
        <v>1</v>
      </c>
      <c r="M7" s="95">
        <v>6001.673828125</v>
      </c>
      <c r="N7" s="95">
        <v>8528.55859375</v>
      </c>
      <c r="O7" s="77"/>
      <c r="P7" s="96"/>
      <c r="Q7" s="96"/>
      <c r="R7" s="97"/>
      <c r="S7" s="51">
        <v>0</v>
      </c>
      <c r="T7" s="51">
        <v>1</v>
      </c>
      <c r="U7" s="52">
        <v>0</v>
      </c>
      <c r="V7" s="52">
        <v>0.333333</v>
      </c>
      <c r="W7" s="52">
        <v>1E-06</v>
      </c>
      <c r="X7" s="52">
        <v>0.638274</v>
      </c>
      <c r="Y7" s="52">
        <v>0</v>
      </c>
      <c r="Z7" s="52">
        <v>0</v>
      </c>
      <c r="AA7" s="82">
        <v>7</v>
      </c>
      <c r="AB7" s="82"/>
      <c r="AC7" s="98"/>
      <c r="AD7" s="85" t="s">
        <v>350</v>
      </c>
      <c r="AE7" s="85">
        <v>8</v>
      </c>
      <c r="AF7" s="85">
        <v>1</v>
      </c>
      <c r="AG7" s="85">
        <v>17</v>
      </c>
      <c r="AH7" s="85">
        <v>7</v>
      </c>
      <c r="AI7" s="85"/>
      <c r="AJ7" s="85"/>
      <c r="AK7" s="85" t="s">
        <v>374</v>
      </c>
      <c r="AL7" s="85"/>
      <c r="AM7" s="85"/>
      <c r="AN7" s="87">
        <v>43576.708090277774</v>
      </c>
      <c r="AO7" s="90" t="s">
        <v>394</v>
      </c>
      <c r="AP7" s="85" t="b">
        <v>1</v>
      </c>
      <c r="AQ7" s="85" t="b">
        <v>0</v>
      </c>
      <c r="AR7" s="85" t="b">
        <v>0</v>
      </c>
      <c r="AS7" s="85" t="s">
        <v>308</v>
      </c>
      <c r="AT7" s="85">
        <v>0</v>
      </c>
      <c r="AU7" s="85"/>
      <c r="AV7" s="85" t="b">
        <v>0</v>
      </c>
      <c r="AW7" s="85" t="s">
        <v>408</v>
      </c>
      <c r="AX7" s="90" t="s">
        <v>413</v>
      </c>
      <c r="AY7" s="85" t="s">
        <v>66</v>
      </c>
      <c r="AZ7" s="85" t="str">
        <f>REPLACE(INDEX(GroupVertices[Group],MATCH(Vertices[[#This Row],[Vertex]],GroupVertices[Vertex],0)),1,1,"")</f>
        <v>3</v>
      </c>
      <c r="BA7" s="51"/>
      <c r="BB7" s="51"/>
      <c r="BC7" s="51"/>
      <c r="BD7" s="51"/>
      <c r="BE7" s="51" t="s">
        <v>249</v>
      </c>
      <c r="BF7" s="51" t="s">
        <v>249</v>
      </c>
      <c r="BG7" s="131" t="s">
        <v>698</v>
      </c>
      <c r="BH7" s="131" t="s">
        <v>709</v>
      </c>
      <c r="BI7" s="131" t="s">
        <v>711</v>
      </c>
      <c r="BJ7" s="131" t="s">
        <v>711</v>
      </c>
      <c r="BK7" s="131">
        <v>0</v>
      </c>
      <c r="BL7" s="134">
        <v>0</v>
      </c>
      <c r="BM7" s="131">
        <v>0</v>
      </c>
      <c r="BN7" s="134">
        <v>0</v>
      </c>
      <c r="BO7" s="131">
        <v>0</v>
      </c>
      <c r="BP7" s="134">
        <v>0</v>
      </c>
      <c r="BQ7" s="131">
        <v>35</v>
      </c>
      <c r="BR7" s="134">
        <v>100</v>
      </c>
      <c r="BS7" s="131">
        <v>35</v>
      </c>
      <c r="BT7" s="2"/>
      <c r="BU7" s="3"/>
      <c r="BV7" s="3"/>
      <c r="BW7" s="3"/>
      <c r="BX7" s="3"/>
    </row>
    <row r="8" spans="1:76" ht="15">
      <c r="A8" s="14" t="s">
        <v>215</v>
      </c>
      <c r="B8" s="15"/>
      <c r="C8" s="15" t="s">
        <v>64</v>
      </c>
      <c r="D8" s="93">
        <v>179.43447228549735</v>
      </c>
      <c r="E8" s="81"/>
      <c r="F8" s="112" t="s">
        <v>265</v>
      </c>
      <c r="G8" s="15"/>
      <c r="H8" s="16" t="s">
        <v>215</v>
      </c>
      <c r="I8" s="66"/>
      <c r="J8" s="66"/>
      <c r="K8" s="114" t="s">
        <v>428</v>
      </c>
      <c r="L8" s="94">
        <v>1</v>
      </c>
      <c r="M8" s="95">
        <v>8501.423828125</v>
      </c>
      <c r="N8" s="95">
        <v>8528.55859375</v>
      </c>
      <c r="O8" s="77"/>
      <c r="P8" s="96"/>
      <c r="Q8" s="96"/>
      <c r="R8" s="97"/>
      <c r="S8" s="51">
        <v>2</v>
      </c>
      <c r="T8" s="51">
        <v>1</v>
      </c>
      <c r="U8" s="52">
        <v>0</v>
      </c>
      <c r="V8" s="52">
        <v>1</v>
      </c>
      <c r="W8" s="52">
        <v>0</v>
      </c>
      <c r="X8" s="52">
        <v>1.298194</v>
      </c>
      <c r="Y8" s="52">
        <v>0</v>
      </c>
      <c r="Z8" s="52">
        <v>0</v>
      </c>
      <c r="AA8" s="82">
        <v>8</v>
      </c>
      <c r="AB8" s="82"/>
      <c r="AC8" s="98"/>
      <c r="AD8" s="85" t="s">
        <v>351</v>
      </c>
      <c r="AE8" s="85">
        <v>136</v>
      </c>
      <c r="AF8" s="85">
        <v>138</v>
      </c>
      <c r="AG8" s="85">
        <v>1642</v>
      </c>
      <c r="AH8" s="85">
        <v>872</v>
      </c>
      <c r="AI8" s="85"/>
      <c r="AJ8" s="85" t="s">
        <v>363</v>
      </c>
      <c r="AK8" s="85" t="s">
        <v>375</v>
      </c>
      <c r="AL8" s="90" t="s">
        <v>385</v>
      </c>
      <c r="AM8" s="85"/>
      <c r="AN8" s="87">
        <v>41377.91957175926</v>
      </c>
      <c r="AO8" s="85"/>
      <c r="AP8" s="85" t="b">
        <v>0</v>
      </c>
      <c r="AQ8" s="85" t="b">
        <v>0</v>
      </c>
      <c r="AR8" s="85" t="b">
        <v>0</v>
      </c>
      <c r="AS8" s="85" t="s">
        <v>308</v>
      </c>
      <c r="AT8" s="85">
        <v>0</v>
      </c>
      <c r="AU8" s="90" t="s">
        <v>402</v>
      </c>
      <c r="AV8" s="85" t="b">
        <v>0</v>
      </c>
      <c r="AW8" s="85" t="s">
        <v>408</v>
      </c>
      <c r="AX8" s="90" t="s">
        <v>414</v>
      </c>
      <c r="AY8" s="85" t="s">
        <v>66</v>
      </c>
      <c r="AZ8" s="85" t="str">
        <f>REPLACE(INDEX(GroupVertices[Group],MATCH(Vertices[[#This Row],[Vertex]],GroupVertices[Vertex],0)),1,1,"")</f>
        <v>5</v>
      </c>
      <c r="BA8" s="51" t="s">
        <v>510</v>
      </c>
      <c r="BB8" s="51" t="s">
        <v>510</v>
      </c>
      <c r="BC8" s="51" t="s">
        <v>518</v>
      </c>
      <c r="BD8" s="51" t="s">
        <v>518</v>
      </c>
      <c r="BE8" s="51" t="s">
        <v>250</v>
      </c>
      <c r="BF8" s="51" t="s">
        <v>250</v>
      </c>
      <c r="BG8" s="131" t="s">
        <v>699</v>
      </c>
      <c r="BH8" s="131" t="s">
        <v>597</v>
      </c>
      <c r="BI8" s="131" t="s">
        <v>715</v>
      </c>
      <c r="BJ8" s="131" t="s">
        <v>658</v>
      </c>
      <c r="BK8" s="131">
        <v>0</v>
      </c>
      <c r="BL8" s="134">
        <v>0</v>
      </c>
      <c r="BM8" s="131">
        <v>0</v>
      </c>
      <c r="BN8" s="134">
        <v>0</v>
      </c>
      <c r="BO8" s="131">
        <v>0</v>
      </c>
      <c r="BP8" s="134">
        <v>0</v>
      </c>
      <c r="BQ8" s="131">
        <v>27</v>
      </c>
      <c r="BR8" s="134">
        <v>100</v>
      </c>
      <c r="BS8" s="131">
        <v>27</v>
      </c>
      <c r="BT8" s="2"/>
      <c r="BU8" s="3"/>
      <c r="BV8" s="3"/>
      <c r="BW8" s="3"/>
      <c r="BX8" s="3"/>
    </row>
    <row r="9" spans="1:76" ht="15">
      <c r="A9" s="14" t="s">
        <v>216</v>
      </c>
      <c r="B9" s="15"/>
      <c r="C9" s="15" t="s">
        <v>64</v>
      </c>
      <c r="D9" s="93">
        <v>242.30037965072134</v>
      </c>
      <c r="E9" s="81"/>
      <c r="F9" s="112" t="s">
        <v>266</v>
      </c>
      <c r="G9" s="15"/>
      <c r="H9" s="16" t="s">
        <v>216</v>
      </c>
      <c r="I9" s="66"/>
      <c r="J9" s="66"/>
      <c r="K9" s="114" t="s">
        <v>429</v>
      </c>
      <c r="L9" s="94">
        <v>1</v>
      </c>
      <c r="M9" s="95">
        <v>8501.423828125</v>
      </c>
      <c r="N9" s="95">
        <v>6293.48828125</v>
      </c>
      <c r="O9" s="77"/>
      <c r="P9" s="96"/>
      <c r="Q9" s="96"/>
      <c r="R9" s="97"/>
      <c r="S9" s="51">
        <v>0</v>
      </c>
      <c r="T9" s="51">
        <v>1</v>
      </c>
      <c r="U9" s="52">
        <v>0</v>
      </c>
      <c r="V9" s="52">
        <v>1</v>
      </c>
      <c r="W9" s="52">
        <v>0</v>
      </c>
      <c r="X9" s="52">
        <v>0.701728</v>
      </c>
      <c r="Y9" s="52">
        <v>0</v>
      </c>
      <c r="Z9" s="52">
        <v>0</v>
      </c>
      <c r="AA9" s="82">
        <v>9</v>
      </c>
      <c r="AB9" s="82"/>
      <c r="AC9" s="98"/>
      <c r="AD9" s="85" t="s">
        <v>352</v>
      </c>
      <c r="AE9" s="85">
        <v>708</v>
      </c>
      <c r="AF9" s="85">
        <v>632</v>
      </c>
      <c r="AG9" s="85">
        <v>5383</v>
      </c>
      <c r="AH9" s="85">
        <v>4917</v>
      </c>
      <c r="AI9" s="85"/>
      <c r="AJ9" s="85" t="s">
        <v>364</v>
      </c>
      <c r="AK9" s="85" t="s">
        <v>376</v>
      </c>
      <c r="AL9" s="90" t="s">
        <v>386</v>
      </c>
      <c r="AM9" s="85"/>
      <c r="AN9" s="87">
        <v>41531.4590625</v>
      </c>
      <c r="AO9" s="90" t="s">
        <v>395</v>
      </c>
      <c r="AP9" s="85" t="b">
        <v>0</v>
      </c>
      <c r="AQ9" s="85" t="b">
        <v>0</v>
      </c>
      <c r="AR9" s="85" t="b">
        <v>0</v>
      </c>
      <c r="AS9" s="85" t="s">
        <v>310</v>
      </c>
      <c r="AT9" s="85">
        <v>1</v>
      </c>
      <c r="AU9" s="90" t="s">
        <v>402</v>
      </c>
      <c r="AV9" s="85" t="b">
        <v>0</v>
      </c>
      <c r="AW9" s="85" t="s">
        <v>408</v>
      </c>
      <c r="AX9" s="90" t="s">
        <v>415</v>
      </c>
      <c r="AY9" s="85" t="s">
        <v>66</v>
      </c>
      <c r="AZ9" s="85" t="str">
        <f>REPLACE(INDEX(GroupVertices[Group],MATCH(Vertices[[#This Row],[Vertex]],GroupVertices[Vertex],0)),1,1,"")</f>
        <v>5</v>
      </c>
      <c r="BA9" s="51"/>
      <c r="BB9" s="51"/>
      <c r="BC9" s="51"/>
      <c r="BD9" s="51"/>
      <c r="BE9" s="51"/>
      <c r="BF9" s="51"/>
      <c r="BG9" s="131" t="s">
        <v>700</v>
      </c>
      <c r="BH9" s="131" t="s">
        <v>700</v>
      </c>
      <c r="BI9" s="131" t="s">
        <v>716</v>
      </c>
      <c r="BJ9" s="131" t="s">
        <v>716</v>
      </c>
      <c r="BK9" s="131">
        <v>0</v>
      </c>
      <c r="BL9" s="134">
        <v>0</v>
      </c>
      <c r="BM9" s="131">
        <v>0</v>
      </c>
      <c r="BN9" s="134">
        <v>0</v>
      </c>
      <c r="BO9" s="131">
        <v>0</v>
      </c>
      <c r="BP9" s="134">
        <v>0</v>
      </c>
      <c r="BQ9" s="131">
        <v>21</v>
      </c>
      <c r="BR9" s="134">
        <v>100</v>
      </c>
      <c r="BS9" s="131">
        <v>21</v>
      </c>
      <c r="BT9" s="2"/>
      <c r="BU9" s="3"/>
      <c r="BV9" s="3"/>
      <c r="BW9" s="3"/>
      <c r="BX9" s="3"/>
    </row>
    <row r="10" spans="1:76" ht="15">
      <c r="A10" s="14" t="s">
        <v>217</v>
      </c>
      <c r="B10" s="15"/>
      <c r="C10" s="15" t="s">
        <v>64</v>
      </c>
      <c r="D10" s="93">
        <v>163.65436598329538</v>
      </c>
      <c r="E10" s="81"/>
      <c r="F10" s="112" t="s">
        <v>267</v>
      </c>
      <c r="G10" s="15"/>
      <c r="H10" s="16" t="s">
        <v>217</v>
      </c>
      <c r="I10" s="66"/>
      <c r="J10" s="66"/>
      <c r="K10" s="114" t="s">
        <v>430</v>
      </c>
      <c r="L10" s="94">
        <v>1</v>
      </c>
      <c r="M10" s="95">
        <v>2800.23974609375</v>
      </c>
      <c r="N10" s="95">
        <v>432.1330871582031</v>
      </c>
      <c r="O10" s="77"/>
      <c r="P10" s="96"/>
      <c r="Q10" s="96"/>
      <c r="R10" s="97"/>
      <c r="S10" s="51">
        <v>0</v>
      </c>
      <c r="T10" s="51">
        <v>2</v>
      </c>
      <c r="U10" s="52">
        <v>0</v>
      </c>
      <c r="V10" s="52">
        <v>0.25</v>
      </c>
      <c r="W10" s="52">
        <v>0.219223</v>
      </c>
      <c r="X10" s="52">
        <v>0.819118</v>
      </c>
      <c r="Y10" s="52">
        <v>0.5</v>
      </c>
      <c r="Z10" s="52">
        <v>0</v>
      </c>
      <c r="AA10" s="82">
        <v>10</v>
      </c>
      <c r="AB10" s="82"/>
      <c r="AC10" s="98"/>
      <c r="AD10" s="85" t="s">
        <v>353</v>
      </c>
      <c r="AE10" s="85">
        <v>148</v>
      </c>
      <c r="AF10" s="85">
        <v>14</v>
      </c>
      <c r="AG10" s="85">
        <v>33</v>
      </c>
      <c r="AH10" s="85">
        <v>6</v>
      </c>
      <c r="AI10" s="85"/>
      <c r="AJ10" s="85" t="s">
        <v>365</v>
      </c>
      <c r="AK10" s="85" t="s">
        <v>377</v>
      </c>
      <c r="AL10" s="85"/>
      <c r="AM10" s="85"/>
      <c r="AN10" s="87">
        <v>43015.410833333335</v>
      </c>
      <c r="AO10" s="85"/>
      <c r="AP10" s="85" t="b">
        <v>1</v>
      </c>
      <c r="AQ10" s="85" t="b">
        <v>0</v>
      </c>
      <c r="AR10" s="85" t="b">
        <v>0</v>
      </c>
      <c r="AS10" s="85" t="s">
        <v>311</v>
      </c>
      <c r="AT10" s="85">
        <v>0</v>
      </c>
      <c r="AU10" s="85"/>
      <c r="AV10" s="85" t="b">
        <v>0</v>
      </c>
      <c r="AW10" s="85" t="s">
        <v>408</v>
      </c>
      <c r="AX10" s="90" t="s">
        <v>416</v>
      </c>
      <c r="AY10" s="85" t="s">
        <v>66</v>
      </c>
      <c r="AZ10" s="85" t="str">
        <f>REPLACE(INDEX(GroupVertices[Group],MATCH(Vertices[[#This Row],[Vertex]],GroupVertices[Vertex],0)),1,1,"")</f>
        <v>1</v>
      </c>
      <c r="BA10" s="51"/>
      <c r="BB10" s="51"/>
      <c r="BC10" s="51"/>
      <c r="BD10" s="51"/>
      <c r="BE10" s="51" t="s">
        <v>251</v>
      </c>
      <c r="BF10" s="51" t="s">
        <v>251</v>
      </c>
      <c r="BG10" s="131" t="s">
        <v>701</v>
      </c>
      <c r="BH10" s="131" t="s">
        <v>701</v>
      </c>
      <c r="BI10" s="131" t="s">
        <v>717</v>
      </c>
      <c r="BJ10" s="131" t="s">
        <v>717</v>
      </c>
      <c r="BK10" s="131">
        <v>0</v>
      </c>
      <c r="BL10" s="134">
        <v>0</v>
      </c>
      <c r="BM10" s="131">
        <v>0</v>
      </c>
      <c r="BN10" s="134">
        <v>0</v>
      </c>
      <c r="BO10" s="131">
        <v>0</v>
      </c>
      <c r="BP10" s="134">
        <v>0</v>
      </c>
      <c r="BQ10" s="131">
        <v>17</v>
      </c>
      <c r="BR10" s="134">
        <v>100</v>
      </c>
      <c r="BS10" s="131">
        <v>17</v>
      </c>
      <c r="BT10" s="2"/>
      <c r="BU10" s="3"/>
      <c r="BV10" s="3"/>
      <c r="BW10" s="3"/>
      <c r="BX10" s="3"/>
    </row>
    <row r="11" spans="1:76" ht="15">
      <c r="A11" s="14" t="s">
        <v>225</v>
      </c>
      <c r="B11" s="15"/>
      <c r="C11" s="15" t="s">
        <v>64</v>
      </c>
      <c r="D11" s="93">
        <v>295.2400911161731</v>
      </c>
      <c r="E11" s="81"/>
      <c r="F11" s="112" t="s">
        <v>406</v>
      </c>
      <c r="G11" s="15"/>
      <c r="H11" s="16" t="s">
        <v>225</v>
      </c>
      <c r="I11" s="66"/>
      <c r="J11" s="66"/>
      <c r="K11" s="114" t="s">
        <v>431</v>
      </c>
      <c r="L11" s="94">
        <v>5000</v>
      </c>
      <c r="M11" s="95">
        <v>287.98291015625</v>
      </c>
      <c r="N11" s="95">
        <v>3563.16552734375</v>
      </c>
      <c r="O11" s="77"/>
      <c r="P11" s="96"/>
      <c r="Q11" s="96"/>
      <c r="R11" s="97"/>
      <c r="S11" s="51">
        <v>3</v>
      </c>
      <c r="T11" s="51">
        <v>0</v>
      </c>
      <c r="U11" s="52">
        <v>1</v>
      </c>
      <c r="V11" s="52">
        <v>0.333333</v>
      </c>
      <c r="W11" s="52">
        <v>0.280775</v>
      </c>
      <c r="X11" s="52">
        <v>1.180804</v>
      </c>
      <c r="Y11" s="52">
        <v>0.3333333333333333</v>
      </c>
      <c r="Z11" s="52">
        <v>0</v>
      </c>
      <c r="AA11" s="82">
        <v>11</v>
      </c>
      <c r="AB11" s="82"/>
      <c r="AC11" s="98"/>
      <c r="AD11" s="85" t="s">
        <v>354</v>
      </c>
      <c r="AE11" s="85">
        <v>714</v>
      </c>
      <c r="AF11" s="85">
        <v>1048</v>
      </c>
      <c r="AG11" s="85">
        <v>2870</v>
      </c>
      <c r="AH11" s="85">
        <v>98</v>
      </c>
      <c r="AI11" s="85"/>
      <c r="AJ11" s="85" t="s">
        <v>366</v>
      </c>
      <c r="AK11" s="85" t="s">
        <v>378</v>
      </c>
      <c r="AL11" s="85"/>
      <c r="AM11" s="85"/>
      <c r="AN11" s="87">
        <v>40489.22503472222</v>
      </c>
      <c r="AO11" s="85"/>
      <c r="AP11" s="85" t="b">
        <v>1</v>
      </c>
      <c r="AQ11" s="85" t="b">
        <v>0</v>
      </c>
      <c r="AR11" s="85" t="b">
        <v>1</v>
      </c>
      <c r="AS11" s="85" t="s">
        <v>311</v>
      </c>
      <c r="AT11" s="85">
        <v>55</v>
      </c>
      <c r="AU11" s="90" t="s">
        <v>402</v>
      </c>
      <c r="AV11" s="85" t="b">
        <v>0</v>
      </c>
      <c r="AW11" s="85" t="s">
        <v>408</v>
      </c>
      <c r="AX11" s="90" t="s">
        <v>417</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219</v>
      </c>
      <c r="B12" s="15"/>
      <c r="C12" s="15" t="s">
        <v>64</v>
      </c>
      <c r="D12" s="93">
        <v>1000</v>
      </c>
      <c r="E12" s="81"/>
      <c r="F12" s="112" t="s">
        <v>407</v>
      </c>
      <c r="G12" s="15"/>
      <c r="H12" s="16" t="s">
        <v>219</v>
      </c>
      <c r="I12" s="66"/>
      <c r="J12" s="66"/>
      <c r="K12" s="114" t="s">
        <v>432</v>
      </c>
      <c r="L12" s="94">
        <v>5000</v>
      </c>
      <c r="M12" s="95">
        <v>2085.14013671875</v>
      </c>
      <c r="N12" s="95">
        <v>9181.3173828125</v>
      </c>
      <c r="O12" s="77"/>
      <c r="P12" s="96"/>
      <c r="Q12" s="96"/>
      <c r="R12" s="97"/>
      <c r="S12" s="51">
        <v>2</v>
      </c>
      <c r="T12" s="51">
        <v>1</v>
      </c>
      <c r="U12" s="52">
        <v>1</v>
      </c>
      <c r="V12" s="52">
        <v>0.333333</v>
      </c>
      <c r="W12" s="52">
        <v>0.280775</v>
      </c>
      <c r="X12" s="52">
        <v>1.180804</v>
      </c>
      <c r="Y12" s="52">
        <v>0.3333333333333333</v>
      </c>
      <c r="Z12" s="52">
        <v>0</v>
      </c>
      <c r="AA12" s="82">
        <v>12</v>
      </c>
      <c r="AB12" s="82"/>
      <c r="AC12" s="98"/>
      <c r="AD12" s="85" t="s">
        <v>355</v>
      </c>
      <c r="AE12" s="85">
        <v>815</v>
      </c>
      <c r="AF12" s="85">
        <v>15491</v>
      </c>
      <c r="AG12" s="85">
        <v>41952</v>
      </c>
      <c r="AH12" s="85">
        <v>14143</v>
      </c>
      <c r="AI12" s="85"/>
      <c r="AJ12" s="85" t="s">
        <v>367</v>
      </c>
      <c r="AK12" s="85"/>
      <c r="AL12" s="90" t="s">
        <v>387</v>
      </c>
      <c r="AM12" s="85"/>
      <c r="AN12" s="87">
        <v>39948.799629629626</v>
      </c>
      <c r="AO12" s="90" t="s">
        <v>396</v>
      </c>
      <c r="AP12" s="85" t="b">
        <v>0</v>
      </c>
      <c r="AQ12" s="85" t="b">
        <v>0</v>
      </c>
      <c r="AR12" s="85" t="b">
        <v>0</v>
      </c>
      <c r="AS12" s="85" t="s">
        <v>311</v>
      </c>
      <c r="AT12" s="85">
        <v>451</v>
      </c>
      <c r="AU12" s="90" t="s">
        <v>403</v>
      </c>
      <c r="AV12" s="85" t="b">
        <v>1</v>
      </c>
      <c r="AW12" s="85" t="s">
        <v>408</v>
      </c>
      <c r="AX12" s="90" t="s">
        <v>418</v>
      </c>
      <c r="AY12" s="85" t="s">
        <v>66</v>
      </c>
      <c r="AZ12" s="85" t="str">
        <f>REPLACE(INDEX(GroupVertices[Group],MATCH(Vertices[[#This Row],[Vertex]],GroupVertices[Vertex],0)),1,1,"")</f>
        <v>1</v>
      </c>
      <c r="BA12" s="51"/>
      <c r="BB12" s="51"/>
      <c r="BC12" s="51"/>
      <c r="BD12" s="51"/>
      <c r="BE12" s="51" t="s">
        <v>254</v>
      </c>
      <c r="BF12" s="51" t="s">
        <v>254</v>
      </c>
      <c r="BG12" s="131" t="s">
        <v>702</v>
      </c>
      <c r="BH12" s="131" t="s">
        <v>702</v>
      </c>
      <c r="BI12" s="131" t="s">
        <v>718</v>
      </c>
      <c r="BJ12" s="131" t="s">
        <v>718</v>
      </c>
      <c r="BK12" s="131">
        <v>0</v>
      </c>
      <c r="BL12" s="134">
        <v>0</v>
      </c>
      <c r="BM12" s="131">
        <v>5</v>
      </c>
      <c r="BN12" s="134">
        <v>11.363636363636363</v>
      </c>
      <c r="BO12" s="131">
        <v>0</v>
      </c>
      <c r="BP12" s="134">
        <v>0</v>
      </c>
      <c r="BQ12" s="131">
        <v>39</v>
      </c>
      <c r="BR12" s="134">
        <v>88.63636363636364</v>
      </c>
      <c r="BS12" s="131">
        <v>44</v>
      </c>
      <c r="BT12" s="2"/>
      <c r="BU12" s="3"/>
      <c r="BV12" s="3"/>
      <c r="BW12" s="3"/>
      <c r="BX12" s="3"/>
    </row>
    <row r="13" spans="1:76" ht="15">
      <c r="A13" s="14" t="s">
        <v>220</v>
      </c>
      <c r="B13" s="15"/>
      <c r="C13" s="15" t="s">
        <v>64</v>
      </c>
      <c r="D13" s="93">
        <v>203.23189066059226</v>
      </c>
      <c r="E13" s="81"/>
      <c r="F13" s="112" t="s">
        <v>268</v>
      </c>
      <c r="G13" s="15"/>
      <c r="H13" s="16" t="s">
        <v>220</v>
      </c>
      <c r="I13" s="66"/>
      <c r="J13" s="66"/>
      <c r="K13" s="114" t="s">
        <v>433</v>
      </c>
      <c r="L13" s="94">
        <v>1</v>
      </c>
      <c r="M13" s="95">
        <v>2065.023681640625</v>
      </c>
      <c r="N13" s="95">
        <v>6842.01318359375</v>
      </c>
      <c r="O13" s="77"/>
      <c r="P13" s="96"/>
      <c r="Q13" s="96"/>
      <c r="R13" s="97"/>
      <c r="S13" s="51">
        <v>0</v>
      </c>
      <c r="T13" s="51">
        <v>2</v>
      </c>
      <c r="U13" s="52">
        <v>0</v>
      </c>
      <c r="V13" s="52">
        <v>0.25</v>
      </c>
      <c r="W13" s="52">
        <v>0.219223</v>
      </c>
      <c r="X13" s="52">
        <v>0.819118</v>
      </c>
      <c r="Y13" s="52">
        <v>0.5</v>
      </c>
      <c r="Z13" s="52">
        <v>0</v>
      </c>
      <c r="AA13" s="82">
        <v>13</v>
      </c>
      <c r="AB13" s="82"/>
      <c r="AC13" s="98"/>
      <c r="AD13" s="85" t="s">
        <v>356</v>
      </c>
      <c r="AE13" s="85">
        <v>78</v>
      </c>
      <c r="AF13" s="85">
        <v>325</v>
      </c>
      <c r="AG13" s="85">
        <v>577</v>
      </c>
      <c r="AH13" s="85">
        <v>1074</v>
      </c>
      <c r="AI13" s="85"/>
      <c r="AJ13" s="85" t="s">
        <v>368</v>
      </c>
      <c r="AK13" s="85" t="s">
        <v>379</v>
      </c>
      <c r="AL13" s="90" t="s">
        <v>388</v>
      </c>
      <c r="AM13" s="85"/>
      <c r="AN13" s="87">
        <v>41852.77903935185</v>
      </c>
      <c r="AO13" s="90" t="s">
        <v>397</v>
      </c>
      <c r="AP13" s="85" t="b">
        <v>0</v>
      </c>
      <c r="AQ13" s="85" t="b">
        <v>0</v>
      </c>
      <c r="AR13" s="85" t="b">
        <v>1</v>
      </c>
      <c r="AS13" s="85" t="s">
        <v>311</v>
      </c>
      <c r="AT13" s="85">
        <v>1</v>
      </c>
      <c r="AU13" s="90" t="s">
        <v>402</v>
      </c>
      <c r="AV13" s="85" t="b">
        <v>0</v>
      </c>
      <c r="AW13" s="85" t="s">
        <v>408</v>
      </c>
      <c r="AX13" s="90" t="s">
        <v>419</v>
      </c>
      <c r="AY13" s="85" t="s">
        <v>66</v>
      </c>
      <c r="AZ13" s="85" t="str">
        <f>REPLACE(INDEX(GroupVertices[Group],MATCH(Vertices[[#This Row],[Vertex]],GroupVertices[Vertex],0)),1,1,"")</f>
        <v>1</v>
      </c>
      <c r="BA13" s="51"/>
      <c r="BB13" s="51"/>
      <c r="BC13" s="51"/>
      <c r="BD13" s="51"/>
      <c r="BE13" s="51" t="s">
        <v>254</v>
      </c>
      <c r="BF13" s="51" t="s">
        <v>254</v>
      </c>
      <c r="BG13" s="131" t="s">
        <v>703</v>
      </c>
      <c r="BH13" s="131" t="s">
        <v>703</v>
      </c>
      <c r="BI13" s="131" t="s">
        <v>719</v>
      </c>
      <c r="BJ13" s="131" t="s">
        <v>719</v>
      </c>
      <c r="BK13" s="131">
        <v>0</v>
      </c>
      <c r="BL13" s="134">
        <v>0</v>
      </c>
      <c r="BM13" s="131">
        <v>0</v>
      </c>
      <c r="BN13" s="134">
        <v>0</v>
      </c>
      <c r="BO13" s="131">
        <v>0</v>
      </c>
      <c r="BP13" s="134">
        <v>0</v>
      </c>
      <c r="BQ13" s="131">
        <v>21</v>
      </c>
      <c r="BR13" s="134">
        <v>100</v>
      </c>
      <c r="BS13" s="131">
        <v>21</v>
      </c>
      <c r="BT13" s="2"/>
      <c r="BU13" s="3"/>
      <c r="BV13" s="3"/>
      <c r="BW13" s="3"/>
      <c r="BX13" s="3"/>
    </row>
    <row r="14" spans="1:76" ht="15">
      <c r="A14" s="14" t="s">
        <v>222</v>
      </c>
      <c r="B14" s="15"/>
      <c r="C14" s="15" t="s">
        <v>64</v>
      </c>
      <c r="D14" s="93">
        <v>500.50873196659074</v>
      </c>
      <c r="E14" s="81"/>
      <c r="F14" s="112" t="s">
        <v>270</v>
      </c>
      <c r="G14" s="15"/>
      <c r="H14" s="16" t="s">
        <v>222</v>
      </c>
      <c r="I14" s="66"/>
      <c r="J14" s="66"/>
      <c r="K14" s="114" t="s">
        <v>434</v>
      </c>
      <c r="L14" s="94">
        <v>1</v>
      </c>
      <c r="M14" s="95">
        <v>6001.673828125</v>
      </c>
      <c r="N14" s="95">
        <v>3705.51171875</v>
      </c>
      <c r="O14" s="77"/>
      <c r="P14" s="96"/>
      <c r="Q14" s="96"/>
      <c r="R14" s="97"/>
      <c r="S14" s="51">
        <v>0</v>
      </c>
      <c r="T14" s="51">
        <v>1</v>
      </c>
      <c r="U14" s="52">
        <v>0</v>
      </c>
      <c r="V14" s="52">
        <v>0.333333</v>
      </c>
      <c r="W14" s="52">
        <v>1E-06</v>
      </c>
      <c r="X14" s="52">
        <v>0.638274</v>
      </c>
      <c r="Y14" s="52">
        <v>0</v>
      </c>
      <c r="Z14" s="52">
        <v>0</v>
      </c>
      <c r="AA14" s="82">
        <v>14</v>
      </c>
      <c r="AB14" s="82"/>
      <c r="AC14" s="98"/>
      <c r="AD14" s="85" t="s">
        <v>357</v>
      </c>
      <c r="AE14" s="85">
        <v>3014</v>
      </c>
      <c r="AF14" s="85">
        <v>2661</v>
      </c>
      <c r="AG14" s="85">
        <v>469</v>
      </c>
      <c r="AH14" s="85">
        <v>2390</v>
      </c>
      <c r="AI14" s="85"/>
      <c r="AJ14" s="85" t="s">
        <v>369</v>
      </c>
      <c r="AK14" s="85" t="s">
        <v>320</v>
      </c>
      <c r="AL14" s="85"/>
      <c r="AM14" s="85"/>
      <c r="AN14" s="87">
        <v>43069.4378125</v>
      </c>
      <c r="AO14" s="90" t="s">
        <v>398</v>
      </c>
      <c r="AP14" s="85" t="b">
        <v>1</v>
      </c>
      <c r="AQ14" s="85" t="b">
        <v>0</v>
      </c>
      <c r="AR14" s="85" t="b">
        <v>0</v>
      </c>
      <c r="AS14" s="85" t="s">
        <v>308</v>
      </c>
      <c r="AT14" s="85">
        <v>0</v>
      </c>
      <c r="AU14" s="85"/>
      <c r="AV14" s="85" t="b">
        <v>0</v>
      </c>
      <c r="AW14" s="85" t="s">
        <v>408</v>
      </c>
      <c r="AX14" s="90" t="s">
        <v>420</v>
      </c>
      <c r="AY14" s="85" t="s">
        <v>66</v>
      </c>
      <c r="AZ14" s="85" t="str">
        <f>REPLACE(INDEX(GroupVertices[Group],MATCH(Vertices[[#This Row],[Vertex]],GroupVertices[Vertex],0)),1,1,"")</f>
        <v>2</v>
      </c>
      <c r="BA14" s="51"/>
      <c r="BB14" s="51"/>
      <c r="BC14" s="51"/>
      <c r="BD14" s="51"/>
      <c r="BE14" s="51"/>
      <c r="BF14" s="51"/>
      <c r="BG14" s="131" t="s">
        <v>704</v>
      </c>
      <c r="BH14" s="131" t="s">
        <v>704</v>
      </c>
      <c r="BI14" s="131" t="s">
        <v>720</v>
      </c>
      <c r="BJ14" s="131" t="s">
        <v>720</v>
      </c>
      <c r="BK14" s="131">
        <v>0</v>
      </c>
      <c r="BL14" s="134">
        <v>0</v>
      </c>
      <c r="BM14" s="131">
        <v>0</v>
      </c>
      <c r="BN14" s="134">
        <v>0</v>
      </c>
      <c r="BO14" s="131">
        <v>0</v>
      </c>
      <c r="BP14" s="134">
        <v>0</v>
      </c>
      <c r="BQ14" s="131">
        <v>37</v>
      </c>
      <c r="BR14" s="134">
        <v>100</v>
      </c>
      <c r="BS14" s="131">
        <v>37</v>
      </c>
      <c r="BT14" s="2"/>
      <c r="BU14" s="3"/>
      <c r="BV14" s="3"/>
      <c r="BW14" s="3"/>
      <c r="BX14" s="3"/>
    </row>
    <row r="15" spans="1:76" ht="15">
      <c r="A15" s="14" t="s">
        <v>223</v>
      </c>
      <c r="B15" s="15"/>
      <c r="C15" s="15" t="s">
        <v>64</v>
      </c>
      <c r="D15" s="93">
        <v>340.16249050873193</v>
      </c>
      <c r="E15" s="81"/>
      <c r="F15" s="112" t="s">
        <v>271</v>
      </c>
      <c r="G15" s="15"/>
      <c r="H15" s="16" t="s">
        <v>223</v>
      </c>
      <c r="I15" s="66"/>
      <c r="J15" s="66"/>
      <c r="K15" s="114" t="s">
        <v>435</v>
      </c>
      <c r="L15" s="94">
        <v>1</v>
      </c>
      <c r="M15" s="95">
        <v>8501.423828125</v>
      </c>
      <c r="N15" s="95">
        <v>3705.51171875</v>
      </c>
      <c r="O15" s="77"/>
      <c r="P15" s="96"/>
      <c r="Q15" s="96"/>
      <c r="R15" s="97"/>
      <c r="S15" s="51">
        <v>2</v>
      </c>
      <c r="T15" s="51">
        <v>1</v>
      </c>
      <c r="U15" s="52">
        <v>0</v>
      </c>
      <c r="V15" s="52">
        <v>1</v>
      </c>
      <c r="W15" s="52">
        <v>0</v>
      </c>
      <c r="X15" s="52">
        <v>1.298194</v>
      </c>
      <c r="Y15" s="52">
        <v>0</v>
      </c>
      <c r="Z15" s="52">
        <v>0</v>
      </c>
      <c r="AA15" s="82">
        <v>15</v>
      </c>
      <c r="AB15" s="82"/>
      <c r="AC15" s="98"/>
      <c r="AD15" s="85" t="s">
        <v>358</v>
      </c>
      <c r="AE15" s="85">
        <v>1148</v>
      </c>
      <c r="AF15" s="85">
        <v>1401</v>
      </c>
      <c r="AG15" s="85">
        <v>7402</v>
      </c>
      <c r="AH15" s="85">
        <v>521</v>
      </c>
      <c r="AI15" s="85"/>
      <c r="AJ15" s="85" t="s">
        <v>370</v>
      </c>
      <c r="AK15" s="85" t="s">
        <v>380</v>
      </c>
      <c r="AL15" s="90" t="s">
        <v>389</v>
      </c>
      <c r="AM15" s="85"/>
      <c r="AN15" s="87">
        <v>39836.80934027778</v>
      </c>
      <c r="AO15" s="90" t="s">
        <v>399</v>
      </c>
      <c r="AP15" s="85" t="b">
        <v>0</v>
      </c>
      <c r="AQ15" s="85" t="b">
        <v>0</v>
      </c>
      <c r="AR15" s="85" t="b">
        <v>1</v>
      </c>
      <c r="AS15" s="85" t="s">
        <v>311</v>
      </c>
      <c r="AT15" s="85">
        <v>94</v>
      </c>
      <c r="AU15" s="90" t="s">
        <v>402</v>
      </c>
      <c r="AV15" s="85" t="b">
        <v>0</v>
      </c>
      <c r="AW15" s="85" t="s">
        <v>408</v>
      </c>
      <c r="AX15" s="90" t="s">
        <v>421</v>
      </c>
      <c r="AY15" s="85" t="s">
        <v>66</v>
      </c>
      <c r="AZ15" s="85" t="str">
        <f>REPLACE(INDEX(GroupVertices[Group],MATCH(Vertices[[#This Row],[Vertex]],GroupVertices[Vertex],0)),1,1,"")</f>
        <v>4</v>
      </c>
      <c r="BA15" s="51" t="s">
        <v>246</v>
      </c>
      <c r="BB15" s="51" t="s">
        <v>246</v>
      </c>
      <c r="BC15" s="51" t="s">
        <v>248</v>
      </c>
      <c r="BD15" s="51" t="s">
        <v>248</v>
      </c>
      <c r="BE15" s="51" t="s">
        <v>256</v>
      </c>
      <c r="BF15" s="51" t="s">
        <v>256</v>
      </c>
      <c r="BG15" s="131" t="s">
        <v>705</v>
      </c>
      <c r="BH15" s="131" t="s">
        <v>705</v>
      </c>
      <c r="BI15" s="131" t="s">
        <v>721</v>
      </c>
      <c r="BJ15" s="131" t="s">
        <v>721</v>
      </c>
      <c r="BK15" s="131">
        <v>0</v>
      </c>
      <c r="BL15" s="134">
        <v>0</v>
      </c>
      <c r="BM15" s="131">
        <v>0</v>
      </c>
      <c r="BN15" s="134">
        <v>0</v>
      </c>
      <c r="BO15" s="131">
        <v>0</v>
      </c>
      <c r="BP15" s="134">
        <v>0</v>
      </c>
      <c r="BQ15" s="131">
        <v>26</v>
      </c>
      <c r="BR15" s="134">
        <v>100</v>
      </c>
      <c r="BS15" s="131">
        <v>26</v>
      </c>
      <c r="BT15" s="2"/>
      <c r="BU15" s="3"/>
      <c r="BV15" s="3"/>
      <c r="BW15" s="3"/>
      <c r="BX15" s="3"/>
    </row>
    <row r="16" spans="1:76" ht="15">
      <c r="A16" s="99" t="s">
        <v>224</v>
      </c>
      <c r="B16" s="100"/>
      <c r="C16" s="100" t="s">
        <v>64</v>
      </c>
      <c r="D16" s="101">
        <v>305.6753227031131</v>
      </c>
      <c r="E16" s="102"/>
      <c r="F16" s="113" t="s">
        <v>272</v>
      </c>
      <c r="G16" s="100"/>
      <c r="H16" s="103" t="s">
        <v>224</v>
      </c>
      <c r="I16" s="104"/>
      <c r="J16" s="104"/>
      <c r="K16" s="115" t="s">
        <v>436</v>
      </c>
      <c r="L16" s="105">
        <v>1</v>
      </c>
      <c r="M16" s="106">
        <v>8501.423828125</v>
      </c>
      <c r="N16" s="106">
        <v>1470.441162109375</v>
      </c>
      <c r="O16" s="107"/>
      <c r="P16" s="108"/>
      <c r="Q16" s="108"/>
      <c r="R16" s="109"/>
      <c r="S16" s="51">
        <v>0</v>
      </c>
      <c r="T16" s="51">
        <v>1</v>
      </c>
      <c r="U16" s="52">
        <v>0</v>
      </c>
      <c r="V16" s="52">
        <v>1</v>
      </c>
      <c r="W16" s="52">
        <v>0</v>
      </c>
      <c r="X16" s="52">
        <v>0.701728</v>
      </c>
      <c r="Y16" s="52">
        <v>0</v>
      </c>
      <c r="Z16" s="52">
        <v>0</v>
      </c>
      <c r="AA16" s="110">
        <v>16</v>
      </c>
      <c r="AB16" s="110"/>
      <c r="AC16" s="111"/>
      <c r="AD16" s="85" t="s">
        <v>359</v>
      </c>
      <c r="AE16" s="85">
        <v>2350</v>
      </c>
      <c r="AF16" s="85">
        <v>1130</v>
      </c>
      <c r="AG16" s="85">
        <v>22918</v>
      </c>
      <c r="AH16" s="85">
        <v>217</v>
      </c>
      <c r="AI16" s="85"/>
      <c r="AJ16" s="85" t="s">
        <v>371</v>
      </c>
      <c r="AK16" s="85" t="s">
        <v>381</v>
      </c>
      <c r="AL16" s="90" t="s">
        <v>390</v>
      </c>
      <c r="AM16" s="85"/>
      <c r="AN16" s="87">
        <v>40183.766238425924</v>
      </c>
      <c r="AO16" s="90" t="s">
        <v>400</v>
      </c>
      <c r="AP16" s="85" t="b">
        <v>0</v>
      </c>
      <c r="AQ16" s="85" t="b">
        <v>0</v>
      </c>
      <c r="AR16" s="85" t="b">
        <v>1</v>
      </c>
      <c r="AS16" s="85" t="s">
        <v>312</v>
      </c>
      <c r="AT16" s="85">
        <v>81</v>
      </c>
      <c r="AU16" s="90" t="s">
        <v>404</v>
      </c>
      <c r="AV16" s="85" t="b">
        <v>0</v>
      </c>
      <c r="AW16" s="85" t="s">
        <v>408</v>
      </c>
      <c r="AX16" s="90" t="s">
        <v>422</v>
      </c>
      <c r="AY16" s="85" t="s">
        <v>66</v>
      </c>
      <c r="AZ16" s="85" t="str">
        <f>REPLACE(INDEX(GroupVertices[Group],MATCH(Vertices[[#This Row],[Vertex]],GroupVertices[Vertex],0)),1,1,"")</f>
        <v>4</v>
      </c>
      <c r="BA16" s="51"/>
      <c r="BB16" s="51"/>
      <c r="BC16" s="51"/>
      <c r="BD16" s="51"/>
      <c r="BE16" s="51" t="s">
        <v>257</v>
      </c>
      <c r="BF16" s="51" t="s">
        <v>257</v>
      </c>
      <c r="BG16" s="131" t="s">
        <v>706</v>
      </c>
      <c r="BH16" s="131" t="s">
        <v>706</v>
      </c>
      <c r="BI16" s="131" t="s">
        <v>722</v>
      </c>
      <c r="BJ16" s="131" t="s">
        <v>722</v>
      </c>
      <c r="BK16" s="131">
        <v>0</v>
      </c>
      <c r="BL16" s="134">
        <v>0</v>
      </c>
      <c r="BM16" s="131">
        <v>0</v>
      </c>
      <c r="BN16" s="134">
        <v>0</v>
      </c>
      <c r="BO16" s="131">
        <v>0</v>
      </c>
      <c r="BP16" s="134">
        <v>0</v>
      </c>
      <c r="BQ16" s="131">
        <v>22</v>
      </c>
      <c r="BR16" s="134">
        <v>100</v>
      </c>
      <c r="BS16" s="131">
        <v>22</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4" r:id="rId1" display="https://t.co/PvSEAYcDvS"/>
    <hyperlink ref="AL5" r:id="rId2" display="https://t.co/onT6UvqDvn"/>
    <hyperlink ref="AL6" r:id="rId3" display="https://t.co/1yNHZWIGaj"/>
    <hyperlink ref="AL8" r:id="rId4" display="http://t.co/qaNBKLvPSM"/>
    <hyperlink ref="AL9" r:id="rId5" display="https://t.co/fyO2VAxdxf"/>
    <hyperlink ref="AL12" r:id="rId6" display="https://t.co/WWFq9XKjCS"/>
    <hyperlink ref="AL13" r:id="rId7" display="https://t.co/JlTGITBlc5"/>
    <hyperlink ref="AL15" r:id="rId8" display="https://t.co/26c8dBSZnY"/>
    <hyperlink ref="AL16" r:id="rId9" display="https://t.co/64aLthAo80"/>
    <hyperlink ref="AO4" r:id="rId10" display="https://pbs.twimg.com/profile_banners/814914824/1553175197"/>
    <hyperlink ref="AO5" r:id="rId11" display="https://pbs.twimg.com/profile_banners/2157175681/1548890682"/>
    <hyperlink ref="AO6" r:id="rId12" display="https://pbs.twimg.com/profile_banners/1311362275/1554414321"/>
    <hyperlink ref="AO7" r:id="rId13" display="https://pbs.twimg.com/profile_banners/1120009209678983169/1555866501"/>
    <hyperlink ref="AO9" r:id="rId14" display="https://pbs.twimg.com/profile_banners/1863425922/1553473308"/>
    <hyperlink ref="AO12" r:id="rId15" display="https://pbs.twimg.com/profile_banners/40309296/1430050979"/>
    <hyperlink ref="AO13" r:id="rId16" display="https://pbs.twimg.com/profile_banners/2698927644/1556628184"/>
    <hyperlink ref="AO14" r:id="rId17" display="https://pbs.twimg.com/profile_banners/936180616483176449/1555959282"/>
    <hyperlink ref="AO15" r:id="rId18" display="https://pbs.twimg.com/profile_banners/19408728/1544968252"/>
    <hyperlink ref="AO16" r:id="rId19" display="https://pbs.twimg.com/profile_banners/102127789/1505751203"/>
    <hyperlink ref="AU4" r:id="rId20" display="http://abs.twimg.com/images/themes/theme14/bg.gif"/>
    <hyperlink ref="AU5" r:id="rId21" display="http://abs.twimg.com/images/themes/theme1/bg.png"/>
    <hyperlink ref="AU6" r:id="rId22" display="http://abs.twimg.com/images/themes/theme1/bg.png"/>
    <hyperlink ref="AU8" r:id="rId23" display="http://abs.twimg.com/images/themes/theme1/bg.png"/>
    <hyperlink ref="AU9" r:id="rId24" display="http://abs.twimg.com/images/themes/theme1/bg.png"/>
    <hyperlink ref="AU11" r:id="rId25" display="http://abs.twimg.com/images/themes/theme1/bg.png"/>
    <hyperlink ref="AU12" r:id="rId26" display="http://abs.twimg.com/images/themes/theme16/bg.gif"/>
    <hyperlink ref="AU13" r:id="rId27" display="http://abs.twimg.com/images/themes/theme1/bg.png"/>
    <hyperlink ref="AU15" r:id="rId28" display="http://abs.twimg.com/images/themes/theme1/bg.png"/>
    <hyperlink ref="AU16" r:id="rId29" display="http://abs.twimg.com/images/themes/theme6/bg.gif"/>
    <hyperlink ref="F3" r:id="rId30" display="http://abs.twimg.com/sticky/default_profile_images/default_profile_normal.png"/>
    <hyperlink ref="F4" r:id="rId31" display="http://pbs.twimg.com/profile_images/1122414367209816070/5J3GjDpq_normal.jpg"/>
    <hyperlink ref="F5" r:id="rId32" display="http://pbs.twimg.com/profile_images/1090752684892786691/_8IPlNbi_normal.jpg"/>
    <hyperlink ref="F6" r:id="rId33" display="http://pbs.twimg.com/profile_images/1114976286022275072/_MdKP3wy_normal.jpg"/>
    <hyperlink ref="F7" r:id="rId34" display="http://pbs.twimg.com/profile_images/1120011399978053632/s7Why-ms_normal.jpg"/>
    <hyperlink ref="F8" r:id="rId35" display="http://pbs.twimg.com/profile_images/1011003872222031875/DLbu6YSO_normal.jpg"/>
    <hyperlink ref="F9" r:id="rId36" display="http://pbs.twimg.com/profile_images/1092157019937755136/CkQi6_w7_normal.jpg"/>
    <hyperlink ref="F10" r:id="rId37" display="http://pbs.twimg.com/profile_images/917502091081502720/qkdjs0p3_normal.jpg"/>
    <hyperlink ref="F11" r:id="rId38" display="http://pbs.twimg.com/profile_images/3192894858/0d4056eba4cb62fdfda79fabd63eb63c_normal.jpeg"/>
    <hyperlink ref="F12" r:id="rId39" display="http://pbs.twimg.com/profile_images/690669518516023296/URCxcTKL_normal.jpg"/>
    <hyperlink ref="F13" r:id="rId40" display="http://pbs.twimg.com/profile_images/1123123419107733504/QNaVI-UC_normal.jpg"/>
    <hyperlink ref="F14" r:id="rId41" display="http://pbs.twimg.com/profile_images/1120400544294756353/clb5P0TZ_normal.jpg"/>
    <hyperlink ref="F15" r:id="rId42" display="http://pbs.twimg.com/profile_images/937012770440077313/WZVHBjQT_normal.jpg"/>
    <hyperlink ref="F16" r:id="rId43" display="http://pbs.twimg.com/profile_images/968888882891812864/bVhCP9-S_normal.jpg"/>
    <hyperlink ref="AX3" r:id="rId44" display="https://twitter.com/tagiyevragil"/>
    <hyperlink ref="AX4" r:id="rId45" display="https://twitter.com/ulviyyaali"/>
    <hyperlink ref="AX5" r:id="rId46" display="https://twitter.com/eyinsananla"/>
    <hyperlink ref="AX6" r:id="rId47" display="https://twitter.com/jabiyevm"/>
    <hyperlink ref="AX7" r:id="rId48" display="https://twitter.com/dilarabrowns"/>
    <hyperlink ref="AX8" r:id="rId49" display="https://twitter.com/rahimsaliyev"/>
    <hyperlink ref="AX9" r:id="rId50" display="https://twitter.com/bahruz_samad"/>
    <hyperlink ref="AX10" r:id="rId51" display="https://twitter.com/aygungarayeva"/>
    <hyperlink ref="AX11" r:id="rId52" display="https://twitter.com/lamiya_adilgizi"/>
    <hyperlink ref="AX12" r:id="rId53" display="https://twitter.com/arzugeybulla"/>
    <hyperlink ref="AX13" r:id="rId54" display="https://twitter.com/mreynullabeyli"/>
    <hyperlink ref="AX14" r:id="rId55" display="https://twitter.com/beyonce_aze"/>
    <hyperlink ref="AX15" r:id="rId56" display="https://twitter.com/globalvoices_it"/>
    <hyperlink ref="AX16" r:id="rId57" display="https://twitter.com/soothe888"/>
  </hyperlinks>
  <printOptions/>
  <pageMargins left="0.7" right="0.7" top="0.75" bottom="0.75" header="0.3" footer="0.3"/>
  <pageSetup horizontalDpi="600" verticalDpi="600" orientation="portrait" r:id="rId61"/>
  <legacyDrawing r:id="rId59"/>
  <tableParts>
    <tablePart r:id="rId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509</v>
      </c>
      <c r="Z2" s="13" t="s">
        <v>517</v>
      </c>
      <c r="AA2" s="13" t="s">
        <v>534</v>
      </c>
      <c r="AB2" s="13" t="s">
        <v>592</v>
      </c>
      <c r="AC2" s="13" t="s">
        <v>653</v>
      </c>
      <c r="AD2" s="13" t="s">
        <v>671</v>
      </c>
      <c r="AE2" s="13" t="s">
        <v>672</v>
      </c>
      <c r="AF2" s="13" t="s">
        <v>680</v>
      </c>
      <c r="AG2" s="67" t="s">
        <v>794</v>
      </c>
      <c r="AH2" s="67" t="s">
        <v>795</v>
      </c>
      <c r="AI2" s="67" t="s">
        <v>796</v>
      </c>
      <c r="AJ2" s="67" t="s">
        <v>797</v>
      </c>
      <c r="AK2" s="67" t="s">
        <v>798</v>
      </c>
      <c r="AL2" s="67" t="s">
        <v>799</v>
      </c>
      <c r="AM2" s="67" t="s">
        <v>800</v>
      </c>
      <c r="AN2" s="67" t="s">
        <v>801</v>
      </c>
      <c r="AO2" s="67" t="s">
        <v>804</v>
      </c>
    </row>
    <row r="3" spans="1:41" ht="15">
      <c r="A3" s="125" t="s">
        <v>476</v>
      </c>
      <c r="B3" s="126" t="s">
        <v>481</v>
      </c>
      <c r="C3" s="126" t="s">
        <v>56</v>
      </c>
      <c r="D3" s="117"/>
      <c r="E3" s="116"/>
      <c r="F3" s="118" t="s">
        <v>811</v>
      </c>
      <c r="G3" s="119"/>
      <c r="H3" s="119"/>
      <c r="I3" s="120">
        <v>3</v>
      </c>
      <c r="J3" s="121"/>
      <c r="K3" s="51">
        <v>4</v>
      </c>
      <c r="L3" s="51">
        <v>5</v>
      </c>
      <c r="M3" s="51">
        <v>0</v>
      </c>
      <c r="N3" s="51">
        <v>5</v>
      </c>
      <c r="O3" s="51">
        <v>0</v>
      </c>
      <c r="P3" s="52">
        <v>0</v>
      </c>
      <c r="Q3" s="52">
        <v>0</v>
      </c>
      <c r="R3" s="51">
        <v>1</v>
      </c>
      <c r="S3" s="51">
        <v>0</v>
      </c>
      <c r="T3" s="51">
        <v>4</v>
      </c>
      <c r="U3" s="51">
        <v>5</v>
      </c>
      <c r="V3" s="51">
        <v>2</v>
      </c>
      <c r="W3" s="52">
        <v>0.875</v>
      </c>
      <c r="X3" s="52">
        <v>0.4166666666666667</v>
      </c>
      <c r="Y3" s="85"/>
      <c r="Z3" s="85"/>
      <c r="AA3" s="85" t="s">
        <v>535</v>
      </c>
      <c r="AB3" s="91" t="s">
        <v>593</v>
      </c>
      <c r="AC3" s="91" t="s">
        <v>654</v>
      </c>
      <c r="AD3" s="91"/>
      <c r="AE3" s="91" t="s">
        <v>673</v>
      </c>
      <c r="AF3" s="91" t="s">
        <v>681</v>
      </c>
      <c r="AG3" s="131">
        <v>0</v>
      </c>
      <c r="AH3" s="134">
        <v>0</v>
      </c>
      <c r="AI3" s="131">
        <v>5</v>
      </c>
      <c r="AJ3" s="134">
        <v>6.097560975609756</v>
      </c>
      <c r="AK3" s="131">
        <v>0</v>
      </c>
      <c r="AL3" s="134">
        <v>0</v>
      </c>
      <c r="AM3" s="131">
        <v>77</v>
      </c>
      <c r="AN3" s="134">
        <v>93.90243902439025</v>
      </c>
      <c r="AO3" s="131">
        <v>82</v>
      </c>
    </row>
    <row r="4" spans="1:41" ht="15">
      <c r="A4" s="125" t="s">
        <v>477</v>
      </c>
      <c r="B4" s="126" t="s">
        <v>482</v>
      </c>
      <c r="C4" s="126" t="s">
        <v>56</v>
      </c>
      <c r="D4" s="122"/>
      <c r="E4" s="100"/>
      <c r="F4" s="103" t="s">
        <v>812</v>
      </c>
      <c r="G4" s="107"/>
      <c r="H4" s="107"/>
      <c r="I4" s="123">
        <v>4</v>
      </c>
      <c r="J4" s="110"/>
      <c r="K4" s="51">
        <v>3</v>
      </c>
      <c r="L4" s="51">
        <v>3</v>
      </c>
      <c r="M4" s="51">
        <v>0</v>
      </c>
      <c r="N4" s="51">
        <v>3</v>
      </c>
      <c r="O4" s="51">
        <v>1</v>
      </c>
      <c r="P4" s="52">
        <v>0</v>
      </c>
      <c r="Q4" s="52">
        <v>0</v>
      </c>
      <c r="R4" s="51">
        <v>1</v>
      </c>
      <c r="S4" s="51">
        <v>0</v>
      </c>
      <c r="T4" s="51">
        <v>3</v>
      </c>
      <c r="U4" s="51">
        <v>3</v>
      </c>
      <c r="V4" s="51">
        <v>2</v>
      </c>
      <c r="W4" s="52">
        <v>0.888889</v>
      </c>
      <c r="X4" s="52">
        <v>0.3333333333333333</v>
      </c>
      <c r="Y4" s="85"/>
      <c r="Z4" s="85"/>
      <c r="AA4" s="85" t="s">
        <v>255</v>
      </c>
      <c r="AB4" s="91" t="s">
        <v>594</v>
      </c>
      <c r="AC4" s="91" t="s">
        <v>655</v>
      </c>
      <c r="AD4" s="91"/>
      <c r="AE4" s="91" t="s">
        <v>221</v>
      </c>
      <c r="AF4" s="91" t="s">
        <v>682</v>
      </c>
      <c r="AG4" s="131">
        <v>0</v>
      </c>
      <c r="AH4" s="134">
        <v>0</v>
      </c>
      <c r="AI4" s="131">
        <v>0</v>
      </c>
      <c r="AJ4" s="134">
        <v>0</v>
      </c>
      <c r="AK4" s="131">
        <v>0</v>
      </c>
      <c r="AL4" s="134">
        <v>0</v>
      </c>
      <c r="AM4" s="131">
        <v>92</v>
      </c>
      <c r="AN4" s="134">
        <v>100</v>
      </c>
      <c r="AO4" s="131">
        <v>92</v>
      </c>
    </row>
    <row r="5" spans="1:41" ht="15">
      <c r="A5" s="125" t="s">
        <v>478</v>
      </c>
      <c r="B5" s="126" t="s">
        <v>483</v>
      </c>
      <c r="C5" s="126" t="s">
        <v>56</v>
      </c>
      <c r="D5" s="122"/>
      <c r="E5" s="100"/>
      <c r="F5" s="103" t="s">
        <v>813</v>
      </c>
      <c r="G5" s="107"/>
      <c r="H5" s="107"/>
      <c r="I5" s="123">
        <v>5</v>
      </c>
      <c r="J5" s="110"/>
      <c r="K5" s="51">
        <v>3</v>
      </c>
      <c r="L5" s="51">
        <v>1</v>
      </c>
      <c r="M5" s="51">
        <v>5</v>
      </c>
      <c r="N5" s="51">
        <v>6</v>
      </c>
      <c r="O5" s="51">
        <v>3</v>
      </c>
      <c r="P5" s="52">
        <v>0</v>
      </c>
      <c r="Q5" s="52">
        <v>0</v>
      </c>
      <c r="R5" s="51">
        <v>1</v>
      </c>
      <c r="S5" s="51">
        <v>0</v>
      </c>
      <c r="T5" s="51">
        <v>3</v>
      </c>
      <c r="U5" s="51">
        <v>6</v>
      </c>
      <c r="V5" s="51">
        <v>2</v>
      </c>
      <c r="W5" s="52">
        <v>0.888889</v>
      </c>
      <c r="X5" s="52">
        <v>0.3333333333333333</v>
      </c>
      <c r="Y5" s="85" t="s">
        <v>245</v>
      </c>
      <c r="Z5" s="85" t="s">
        <v>247</v>
      </c>
      <c r="AA5" s="85" t="s">
        <v>536</v>
      </c>
      <c r="AB5" s="91" t="s">
        <v>595</v>
      </c>
      <c r="AC5" s="91" t="s">
        <v>656</v>
      </c>
      <c r="AD5" s="91"/>
      <c r="AE5" s="91" t="s">
        <v>218</v>
      </c>
      <c r="AF5" s="91" t="s">
        <v>683</v>
      </c>
      <c r="AG5" s="131">
        <v>0</v>
      </c>
      <c r="AH5" s="134">
        <v>0</v>
      </c>
      <c r="AI5" s="131">
        <v>0</v>
      </c>
      <c r="AJ5" s="134">
        <v>0</v>
      </c>
      <c r="AK5" s="131">
        <v>0</v>
      </c>
      <c r="AL5" s="134">
        <v>0</v>
      </c>
      <c r="AM5" s="131">
        <v>141</v>
      </c>
      <c r="AN5" s="134">
        <v>100</v>
      </c>
      <c r="AO5" s="131">
        <v>141</v>
      </c>
    </row>
    <row r="6" spans="1:41" ht="15">
      <c r="A6" s="125" t="s">
        <v>479</v>
      </c>
      <c r="B6" s="126" t="s">
        <v>484</v>
      </c>
      <c r="C6" s="126" t="s">
        <v>56</v>
      </c>
      <c r="D6" s="122"/>
      <c r="E6" s="100"/>
      <c r="F6" s="103" t="s">
        <v>814</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246</v>
      </c>
      <c r="Z6" s="85" t="s">
        <v>248</v>
      </c>
      <c r="AA6" s="85" t="s">
        <v>256</v>
      </c>
      <c r="AB6" s="91" t="s">
        <v>596</v>
      </c>
      <c r="AC6" s="91" t="s">
        <v>657</v>
      </c>
      <c r="AD6" s="91"/>
      <c r="AE6" s="91" t="s">
        <v>223</v>
      </c>
      <c r="AF6" s="91" t="s">
        <v>684</v>
      </c>
      <c r="AG6" s="131">
        <v>0</v>
      </c>
      <c r="AH6" s="134">
        <v>0</v>
      </c>
      <c r="AI6" s="131">
        <v>0</v>
      </c>
      <c r="AJ6" s="134">
        <v>0</v>
      </c>
      <c r="AK6" s="131">
        <v>0</v>
      </c>
      <c r="AL6" s="134">
        <v>0</v>
      </c>
      <c r="AM6" s="131">
        <v>48</v>
      </c>
      <c r="AN6" s="134">
        <v>100</v>
      </c>
      <c r="AO6" s="131">
        <v>48</v>
      </c>
    </row>
    <row r="7" spans="1:41" ht="15">
      <c r="A7" s="125" t="s">
        <v>480</v>
      </c>
      <c r="B7" s="126" t="s">
        <v>485</v>
      </c>
      <c r="C7" s="126" t="s">
        <v>56</v>
      </c>
      <c r="D7" s="122"/>
      <c r="E7" s="100"/>
      <c r="F7" s="103" t="s">
        <v>815</v>
      </c>
      <c r="G7" s="107"/>
      <c r="H7" s="107"/>
      <c r="I7" s="123">
        <v>7</v>
      </c>
      <c r="J7" s="110"/>
      <c r="K7" s="51">
        <v>2</v>
      </c>
      <c r="L7" s="51">
        <v>1</v>
      </c>
      <c r="M7" s="51">
        <v>2</v>
      </c>
      <c r="N7" s="51">
        <v>3</v>
      </c>
      <c r="O7" s="51">
        <v>2</v>
      </c>
      <c r="P7" s="52">
        <v>0</v>
      </c>
      <c r="Q7" s="52">
        <v>0</v>
      </c>
      <c r="R7" s="51">
        <v>1</v>
      </c>
      <c r="S7" s="51">
        <v>0</v>
      </c>
      <c r="T7" s="51">
        <v>2</v>
      </c>
      <c r="U7" s="51">
        <v>3</v>
      </c>
      <c r="V7" s="51">
        <v>1</v>
      </c>
      <c r="W7" s="52">
        <v>0.5</v>
      </c>
      <c r="X7" s="52">
        <v>0.5</v>
      </c>
      <c r="Y7" s="85" t="s">
        <v>510</v>
      </c>
      <c r="Z7" s="85" t="s">
        <v>518</v>
      </c>
      <c r="AA7" s="85" t="s">
        <v>250</v>
      </c>
      <c r="AB7" s="91" t="s">
        <v>597</v>
      </c>
      <c r="AC7" s="91" t="s">
        <v>658</v>
      </c>
      <c r="AD7" s="91"/>
      <c r="AE7" s="91" t="s">
        <v>215</v>
      </c>
      <c r="AF7" s="91" t="s">
        <v>685</v>
      </c>
      <c r="AG7" s="131">
        <v>0</v>
      </c>
      <c r="AH7" s="134">
        <v>0</v>
      </c>
      <c r="AI7" s="131">
        <v>0</v>
      </c>
      <c r="AJ7" s="134">
        <v>0</v>
      </c>
      <c r="AK7" s="131">
        <v>0</v>
      </c>
      <c r="AL7" s="134">
        <v>0</v>
      </c>
      <c r="AM7" s="131">
        <v>48</v>
      </c>
      <c r="AN7" s="134">
        <v>100</v>
      </c>
      <c r="AO7" s="131">
        <v>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476</v>
      </c>
      <c r="B2" s="91" t="s">
        <v>220</v>
      </c>
      <c r="C2" s="85">
        <f>VLOOKUP(GroupVertices[[#This Row],[Vertex]],Vertices[],MATCH("ID",Vertices[[#Headers],[Vertex]:[Vertex Content Word Count]],0),FALSE)</f>
        <v>13</v>
      </c>
    </row>
    <row r="3" spans="1:3" ht="15">
      <c r="A3" s="85" t="s">
        <v>476</v>
      </c>
      <c r="B3" s="91" t="s">
        <v>219</v>
      </c>
      <c r="C3" s="85">
        <f>VLOOKUP(GroupVertices[[#This Row],[Vertex]],Vertices[],MATCH("ID",Vertices[[#Headers],[Vertex]:[Vertex Content Word Count]],0),FALSE)</f>
        <v>12</v>
      </c>
    </row>
    <row r="4" spans="1:3" ht="15">
      <c r="A4" s="85" t="s">
        <v>476</v>
      </c>
      <c r="B4" s="91" t="s">
        <v>225</v>
      </c>
      <c r="C4" s="85">
        <f>VLOOKUP(GroupVertices[[#This Row],[Vertex]],Vertices[],MATCH("ID",Vertices[[#Headers],[Vertex]:[Vertex Content Word Count]],0),FALSE)</f>
        <v>11</v>
      </c>
    </row>
    <row r="5" spans="1:3" ht="15">
      <c r="A5" s="85" t="s">
        <v>476</v>
      </c>
      <c r="B5" s="91" t="s">
        <v>217</v>
      </c>
      <c r="C5" s="85">
        <f>VLOOKUP(GroupVertices[[#This Row],[Vertex]],Vertices[],MATCH("ID",Vertices[[#Headers],[Vertex]:[Vertex Content Word Count]],0),FALSE)</f>
        <v>10</v>
      </c>
    </row>
    <row r="6" spans="1:3" ht="15">
      <c r="A6" s="85" t="s">
        <v>477</v>
      </c>
      <c r="B6" s="91" t="s">
        <v>222</v>
      </c>
      <c r="C6" s="85">
        <f>VLOOKUP(GroupVertices[[#This Row],[Vertex]],Vertices[],MATCH("ID",Vertices[[#Headers],[Vertex]:[Vertex Content Word Count]],0),FALSE)</f>
        <v>14</v>
      </c>
    </row>
    <row r="7" spans="1:3" ht="15">
      <c r="A7" s="85" t="s">
        <v>477</v>
      </c>
      <c r="B7" s="91" t="s">
        <v>221</v>
      </c>
      <c r="C7" s="85">
        <f>VLOOKUP(GroupVertices[[#This Row],[Vertex]],Vertices[],MATCH("ID",Vertices[[#Headers],[Vertex]:[Vertex Content Word Count]],0),FALSE)</f>
        <v>6</v>
      </c>
    </row>
    <row r="8" spans="1:3" ht="15">
      <c r="A8" s="85" t="s">
        <v>477</v>
      </c>
      <c r="B8" s="91" t="s">
        <v>213</v>
      </c>
      <c r="C8" s="85">
        <f>VLOOKUP(GroupVertices[[#This Row],[Vertex]],Vertices[],MATCH("ID",Vertices[[#Headers],[Vertex]:[Vertex Content Word Count]],0),FALSE)</f>
        <v>5</v>
      </c>
    </row>
    <row r="9" spans="1:3" ht="15">
      <c r="A9" s="85" t="s">
        <v>478</v>
      </c>
      <c r="B9" s="91" t="s">
        <v>214</v>
      </c>
      <c r="C9" s="85">
        <f>VLOOKUP(GroupVertices[[#This Row],[Vertex]],Vertices[],MATCH("ID",Vertices[[#Headers],[Vertex]:[Vertex Content Word Count]],0),FALSE)</f>
        <v>7</v>
      </c>
    </row>
    <row r="10" spans="1:3" ht="15">
      <c r="A10" s="85" t="s">
        <v>478</v>
      </c>
      <c r="B10" s="91" t="s">
        <v>218</v>
      </c>
      <c r="C10" s="85">
        <f>VLOOKUP(GroupVertices[[#This Row],[Vertex]],Vertices[],MATCH("ID",Vertices[[#Headers],[Vertex]:[Vertex Content Word Count]],0),FALSE)</f>
        <v>4</v>
      </c>
    </row>
    <row r="11" spans="1:3" ht="15">
      <c r="A11" s="85" t="s">
        <v>478</v>
      </c>
      <c r="B11" s="91" t="s">
        <v>212</v>
      </c>
      <c r="C11" s="85">
        <f>VLOOKUP(GroupVertices[[#This Row],[Vertex]],Vertices[],MATCH("ID",Vertices[[#Headers],[Vertex]:[Vertex Content Word Count]],0),FALSE)</f>
        <v>3</v>
      </c>
    </row>
    <row r="12" spans="1:3" ht="15">
      <c r="A12" s="85" t="s">
        <v>479</v>
      </c>
      <c r="B12" s="91" t="s">
        <v>224</v>
      </c>
      <c r="C12" s="85">
        <f>VLOOKUP(GroupVertices[[#This Row],[Vertex]],Vertices[],MATCH("ID",Vertices[[#Headers],[Vertex]:[Vertex Content Word Count]],0),FALSE)</f>
        <v>16</v>
      </c>
    </row>
    <row r="13" spans="1:3" ht="15">
      <c r="A13" s="85" t="s">
        <v>479</v>
      </c>
      <c r="B13" s="91" t="s">
        <v>223</v>
      </c>
      <c r="C13" s="85">
        <f>VLOOKUP(GroupVertices[[#This Row],[Vertex]],Vertices[],MATCH("ID",Vertices[[#Headers],[Vertex]:[Vertex Content Word Count]],0),FALSE)</f>
        <v>15</v>
      </c>
    </row>
    <row r="14" spans="1:3" ht="15">
      <c r="A14" s="85" t="s">
        <v>480</v>
      </c>
      <c r="B14" s="91" t="s">
        <v>216</v>
      </c>
      <c r="C14" s="85">
        <f>VLOOKUP(GroupVertices[[#This Row],[Vertex]],Vertices[],MATCH("ID",Vertices[[#Headers],[Vertex]:[Vertex Content Word Count]],0),FALSE)</f>
        <v>9</v>
      </c>
    </row>
    <row r="15" spans="1:3" ht="15">
      <c r="A15" s="85" t="s">
        <v>480</v>
      </c>
      <c r="B15" s="91" t="s">
        <v>215</v>
      </c>
      <c r="C15"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492</v>
      </c>
      <c r="B2" s="36" t="s">
        <v>437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10</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0.638274</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0.2636363636363636</v>
      </c>
      <c r="M3" s="42">
        <f>COUNTIF(Vertices[Closeness Centrality],"&gt;= "&amp;L3)-COUNTIF(Vertices[Closeness Centrality],"&gt;="&amp;L4)</f>
        <v>0</v>
      </c>
      <c r="N3" s="41">
        <f aca="true" t="shared" si="6" ref="N3:N26">N2+($N$57-$N$2)/BinDivisor</f>
        <v>0.005105</v>
      </c>
      <c r="O3" s="42">
        <f>COUNTIF(Vertices[Eigenvector Centrality],"&gt;= "&amp;N3)-COUNTIF(Vertices[Eigenvector Centrality],"&gt;="&amp;N4)</f>
        <v>0</v>
      </c>
      <c r="P3" s="41">
        <f aca="true" t="shared" si="7" ref="P3:P26">P2+($P$57-$P$2)/BinDivisor</f>
        <v>0.6580023636363637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0.2772727272727272</v>
      </c>
      <c r="M4" s="40">
        <f>COUNTIF(Vertices[Closeness Centrality],"&gt;= "&amp;L4)-COUNTIF(Vertices[Closeness Centrality],"&gt;="&amp;L5)</f>
        <v>0</v>
      </c>
      <c r="N4" s="39">
        <f t="shared" si="6"/>
        <v>0.01021</v>
      </c>
      <c r="O4" s="40">
        <f>COUNTIF(Vertices[Eigenvector Centrality],"&gt;= "&amp;N4)-COUNTIF(Vertices[Eigenvector Centrality],"&gt;="&amp;N5)</f>
        <v>0</v>
      </c>
      <c r="P4" s="39">
        <f t="shared" si="7"/>
        <v>0.6777307272727273</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0.29090909090909084</v>
      </c>
      <c r="M5" s="42">
        <f>COUNTIF(Vertices[Closeness Centrality],"&gt;= "&amp;L5)-COUNTIF(Vertices[Closeness Centrality],"&gt;="&amp;L6)</f>
        <v>0</v>
      </c>
      <c r="N5" s="41">
        <f t="shared" si="6"/>
        <v>0.015315</v>
      </c>
      <c r="O5" s="42">
        <f>COUNTIF(Vertices[Eigenvector Centrality],"&gt;= "&amp;N5)-COUNTIF(Vertices[Eigenvector Centrality],"&gt;="&amp;N6)</f>
        <v>0</v>
      </c>
      <c r="P5" s="41">
        <f t="shared" si="7"/>
        <v>0.697459090909091</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0.30454545454545445</v>
      </c>
      <c r="M6" s="40">
        <f>COUNTIF(Vertices[Closeness Centrality],"&gt;= "&amp;L6)-COUNTIF(Vertices[Closeness Centrality],"&gt;="&amp;L7)</f>
        <v>0</v>
      </c>
      <c r="N6" s="39">
        <f t="shared" si="6"/>
        <v>0.02042</v>
      </c>
      <c r="O6" s="40">
        <f>COUNTIF(Vertices[Eigenvector Centrality],"&gt;= "&amp;N6)-COUNTIF(Vertices[Eigenvector Centrality],"&gt;="&amp;N7)</f>
        <v>0</v>
      </c>
      <c r="P6" s="39">
        <f t="shared" si="7"/>
        <v>0.7171874545454546</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0.31818181818181807</v>
      </c>
      <c r="M7" s="42">
        <f>COUNTIF(Vertices[Closeness Centrality],"&gt;= "&amp;L7)-COUNTIF(Vertices[Closeness Centrality],"&gt;="&amp;L8)</f>
        <v>0</v>
      </c>
      <c r="N7" s="41">
        <f t="shared" si="6"/>
        <v>0.025525</v>
      </c>
      <c r="O7" s="42">
        <f>COUNTIF(Vertices[Eigenvector Centrality],"&gt;= "&amp;N7)-COUNTIF(Vertices[Eigenvector Centrality],"&gt;="&amp;N8)</f>
        <v>0</v>
      </c>
      <c r="P7" s="41">
        <f t="shared" si="7"/>
        <v>0.7369158181818183</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0.3318181818181817</v>
      </c>
      <c r="M8" s="40">
        <f>COUNTIF(Vertices[Closeness Centrality],"&gt;= "&amp;L8)-COUNTIF(Vertices[Closeness Centrality],"&gt;="&amp;L9)</f>
        <v>6</v>
      </c>
      <c r="N8" s="39">
        <f t="shared" si="6"/>
        <v>0.030629999999999998</v>
      </c>
      <c r="O8" s="40">
        <f>COUNTIF(Vertices[Eigenvector Centrality],"&gt;= "&amp;N8)-COUNTIF(Vertices[Eigenvector Centrality],"&gt;="&amp;N9)</f>
        <v>0</v>
      </c>
      <c r="P8" s="39">
        <f t="shared" si="7"/>
        <v>0.7566441818181819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0.3454545454545453</v>
      </c>
      <c r="M9" s="42">
        <f>COUNTIF(Vertices[Closeness Centrality],"&gt;= "&amp;L9)-COUNTIF(Vertices[Closeness Centrality],"&gt;="&amp;L10)</f>
        <v>0</v>
      </c>
      <c r="N9" s="41">
        <f t="shared" si="6"/>
        <v>0.035734999999999996</v>
      </c>
      <c r="O9" s="42">
        <f>COUNTIF(Vertices[Eigenvector Centrality],"&gt;= "&amp;N9)-COUNTIF(Vertices[Eigenvector Centrality],"&gt;="&amp;N10)</f>
        <v>0</v>
      </c>
      <c r="P9" s="41">
        <f t="shared" si="7"/>
        <v>0.7763725454545456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493</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0.3590909090909089</v>
      </c>
      <c r="M10" s="40">
        <f>COUNTIF(Vertices[Closeness Centrality],"&gt;= "&amp;L10)-COUNTIF(Vertices[Closeness Centrality],"&gt;="&amp;L11)</f>
        <v>0</v>
      </c>
      <c r="N10" s="39">
        <f t="shared" si="6"/>
        <v>0.040839999999999994</v>
      </c>
      <c r="O10" s="40">
        <f>COUNTIF(Vertices[Eigenvector Centrality],"&gt;= "&amp;N10)-COUNTIF(Vertices[Eigenvector Centrality],"&gt;="&amp;N11)</f>
        <v>0</v>
      </c>
      <c r="P10" s="39">
        <f t="shared" si="7"/>
        <v>0.7961009090909092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0.3727272727272725</v>
      </c>
      <c r="M11" s="42">
        <f>COUNTIF(Vertices[Closeness Centrality],"&gt;= "&amp;L11)-COUNTIF(Vertices[Closeness Centrality],"&gt;="&amp;L12)</f>
        <v>0</v>
      </c>
      <c r="N11" s="41">
        <f t="shared" si="6"/>
        <v>0.04594499999999999</v>
      </c>
      <c r="O11" s="42">
        <f>COUNTIF(Vertices[Eigenvector Centrality],"&gt;= "&amp;N11)-COUNTIF(Vertices[Eigenvector Centrality],"&gt;="&amp;N12)</f>
        <v>0</v>
      </c>
      <c r="P11" s="41">
        <f t="shared" si="7"/>
        <v>0.8158292727272729</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226</v>
      </c>
      <c r="B12" s="36">
        <v>12</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0.38636363636363613</v>
      </c>
      <c r="M12" s="40">
        <f>COUNTIF(Vertices[Closeness Centrality],"&gt;= "&amp;L12)-COUNTIF(Vertices[Closeness Centrality],"&gt;="&amp;L13)</f>
        <v>0</v>
      </c>
      <c r="N12" s="39">
        <f t="shared" si="6"/>
        <v>0.05104999999999999</v>
      </c>
      <c r="O12" s="40">
        <f>COUNTIF(Vertices[Eigenvector Centrality],"&gt;= "&amp;N12)-COUNTIF(Vertices[Eigenvector Centrality],"&gt;="&amp;N13)</f>
        <v>0</v>
      </c>
      <c r="P12" s="39">
        <f t="shared" si="7"/>
        <v>0.8355576363636366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0.39999999999999974</v>
      </c>
      <c r="M13" s="42">
        <f>COUNTIF(Vertices[Closeness Centrality],"&gt;= "&amp;L13)-COUNTIF(Vertices[Closeness Centrality],"&gt;="&amp;L14)</f>
        <v>0</v>
      </c>
      <c r="N13" s="41">
        <f t="shared" si="6"/>
        <v>0.05615499999999999</v>
      </c>
      <c r="O13" s="42">
        <f>COUNTIF(Vertices[Eigenvector Centrality],"&gt;= "&amp;N13)-COUNTIF(Vertices[Eigenvector Centrality],"&gt;="&amp;N14)</f>
        <v>0</v>
      </c>
      <c r="P13" s="41">
        <f t="shared" si="7"/>
        <v>0.8552860000000002</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0.41363636363636336</v>
      </c>
      <c r="M14" s="40">
        <f>COUNTIF(Vertices[Closeness Centrality],"&gt;= "&amp;L14)-COUNTIF(Vertices[Closeness Centrality],"&gt;="&amp;L15)</f>
        <v>0</v>
      </c>
      <c r="N14" s="39">
        <f t="shared" si="6"/>
        <v>0.06125999999999999</v>
      </c>
      <c r="O14" s="40">
        <f>COUNTIF(Vertices[Eigenvector Centrality],"&gt;= "&amp;N14)-COUNTIF(Vertices[Eigenvector Centrality],"&gt;="&amp;N15)</f>
        <v>0</v>
      </c>
      <c r="P14" s="39">
        <f t="shared" si="7"/>
        <v>0.8750143636363639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7</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0.42727272727272697</v>
      </c>
      <c r="M15" s="42">
        <f>COUNTIF(Vertices[Closeness Centrality],"&gt;= "&amp;L15)-COUNTIF(Vertices[Closeness Centrality],"&gt;="&amp;L16)</f>
        <v>0</v>
      </c>
      <c r="N15" s="41">
        <f t="shared" si="6"/>
        <v>0.066365</v>
      </c>
      <c r="O15" s="42">
        <f>COUNTIF(Vertices[Eigenvector Centrality],"&gt;= "&amp;N15)-COUNTIF(Vertices[Eigenvector Centrality],"&gt;="&amp;N16)</f>
        <v>0</v>
      </c>
      <c r="P15" s="41">
        <f t="shared" si="7"/>
        <v>0.8947427272727275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0.4409090909090906</v>
      </c>
      <c r="M16" s="40">
        <f>COUNTIF(Vertices[Closeness Centrality],"&gt;= "&amp;L16)-COUNTIF(Vertices[Closeness Centrality],"&gt;="&amp;L17)</f>
        <v>0</v>
      </c>
      <c r="N16" s="39">
        <f t="shared" si="6"/>
        <v>0.07146999999999999</v>
      </c>
      <c r="O16" s="40">
        <f>COUNTIF(Vertices[Eigenvector Centrality],"&gt;= "&amp;N16)-COUNTIF(Vertices[Eigenvector Centrality],"&gt;="&amp;N17)</f>
        <v>0</v>
      </c>
      <c r="P16" s="39">
        <f t="shared" si="7"/>
        <v>0.9144710909090912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0.4545454545454542</v>
      </c>
      <c r="M17" s="42">
        <f>COUNTIF(Vertices[Closeness Centrality],"&gt;= "&amp;L17)-COUNTIF(Vertices[Closeness Centrality],"&gt;="&amp;L18)</f>
        <v>0</v>
      </c>
      <c r="N17" s="41">
        <f t="shared" si="6"/>
        <v>0.07657499999999999</v>
      </c>
      <c r="O17" s="42">
        <f>COUNTIF(Vertices[Eigenvector Centrality],"&gt;= "&amp;N17)-COUNTIF(Vertices[Eigenvector Centrality],"&gt;="&amp;N18)</f>
        <v>0</v>
      </c>
      <c r="P17" s="41">
        <f t="shared" si="7"/>
        <v>0.9341994545454548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0.4681818181818178</v>
      </c>
      <c r="M18" s="40">
        <f>COUNTIF(Vertices[Closeness Centrality],"&gt;= "&amp;L18)-COUNTIF(Vertices[Closeness Centrality],"&gt;="&amp;L19)</f>
        <v>0</v>
      </c>
      <c r="N18" s="39">
        <f t="shared" si="6"/>
        <v>0.08167999999999999</v>
      </c>
      <c r="O18" s="40">
        <f>COUNTIF(Vertices[Eigenvector Centrality],"&gt;= "&amp;N18)-COUNTIF(Vertices[Eigenvector Centrality],"&gt;="&amp;N19)</f>
        <v>0</v>
      </c>
      <c r="P18" s="39">
        <f t="shared" si="7"/>
        <v>0.9539278181818185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0.4818181818181814</v>
      </c>
      <c r="M19" s="42">
        <f>COUNTIF(Vertices[Closeness Centrality],"&gt;= "&amp;L19)-COUNTIF(Vertices[Closeness Centrality],"&gt;="&amp;L20)</f>
        <v>0</v>
      </c>
      <c r="N19" s="41">
        <f t="shared" si="6"/>
        <v>0.08678499999999999</v>
      </c>
      <c r="O19" s="42">
        <f>COUNTIF(Vertices[Eigenvector Centrality],"&gt;= "&amp;N19)-COUNTIF(Vertices[Eigenvector Centrality],"&gt;="&amp;N20)</f>
        <v>0</v>
      </c>
      <c r="P19" s="41">
        <f t="shared" si="7"/>
        <v>0.9736561818181821</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5</v>
      </c>
      <c r="D20" s="34">
        <f t="shared" si="1"/>
        <v>0</v>
      </c>
      <c r="E20" s="3">
        <f>COUNTIF(Vertices[Degree],"&gt;= "&amp;D20)-COUNTIF(Vertices[Degree],"&gt;="&amp;D21)</f>
        <v>0</v>
      </c>
      <c r="F20" s="39">
        <f t="shared" si="2"/>
        <v>0.981818181818182</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0.49545454545454504</v>
      </c>
      <c r="M20" s="40">
        <f>COUNTIF(Vertices[Closeness Centrality],"&gt;= "&amp;L20)-COUNTIF(Vertices[Closeness Centrality],"&gt;="&amp;L21)</f>
        <v>2</v>
      </c>
      <c r="N20" s="39">
        <f t="shared" si="6"/>
        <v>0.09188999999999999</v>
      </c>
      <c r="O20" s="40">
        <f>COUNTIF(Vertices[Eigenvector Centrality],"&gt;= "&amp;N20)-COUNTIF(Vertices[Eigenvector Centrality],"&gt;="&amp;N21)</f>
        <v>0</v>
      </c>
      <c r="P20" s="39">
        <f t="shared" si="7"/>
        <v>0.9933845454545458</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0.5090909090909087</v>
      </c>
      <c r="M21" s="42">
        <f>COUNTIF(Vertices[Closeness Centrality],"&gt;= "&amp;L21)-COUNTIF(Vertices[Closeness Centrality],"&gt;="&amp;L22)</f>
        <v>0</v>
      </c>
      <c r="N21" s="41">
        <f t="shared" si="6"/>
        <v>0.09699499999999998</v>
      </c>
      <c r="O21" s="42">
        <f>COUNTIF(Vertices[Eigenvector Centrality],"&gt;= "&amp;N21)-COUNTIF(Vertices[Eigenvector Centrality],"&gt;="&amp;N22)</f>
        <v>0</v>
      </c>
      <c r="P21" s="41">
        <f t="shared" si="7"/>
        <v>1.0131129090909095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0.5227272727272724</v>
      </c>
      <c r="M22" s="40">
        <f>COUNTIF(Vertices[Closeness Centrality],"&gt;= "&amp;L22)-COUNTIF(Vertices[Closeness Centrality],"&gt;="&amp;L23)</f>
        <v>0</v>
      </c>
      <c r="N22" s="39">
        <f t="shared" si="6"/>
        <v>0.10209999999999998</v>
      </c>
      <c r="O22" s="40">
        <f>COUNTIF(Vertices[Eigenvector Centrality],"&gt;= "&amp;N22)-COUNTIF(Vertices[Eigenvector Centrality],"&gt;="&amp;N23)</f>
        <v>0</v>
      </c>
      <c r="P22" s="39">
        <f t="shared" si="7"/>
        <v>1.032841272727273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0.536363636363636</v>
      </c>
      <c r="M23" s="42">
        <f>COUNTIF(Vertices[Closeness Centrality],"&gt;= "&amp;L23)-COUNTIF(Vertices[Closeness Centrality],"&gt;="&amp;L24)</f>
        <v>0</v>
      </c>
      <c r="N23" s="41">
        <f t="shared" si="6"/>
        <v>0.10720499999999998</v>
      </c>
      <c r="O23" s="42">
        <f>COUNTIF(Vertices[Eigenvector Centrality],"&gt;= "&amp;N23)-COUNTIF(Vertices[Eigenvector Centrality],"&gt;="&amp;N24)</f>
        <v>0</v>
      </c>
      <c r="P23" s="41">
        <f t="shared" si="7"/>
        <v>1.0525696363636368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0.5499999999999997</v>
      </c>
      <c r="M24" s="40">
        <f>COUNTIF(Vertices[Closeness Centrality],"&gt;= "&amp;L24)-COUNTIF(Vertices[Closeness Centrality],"&gt;="&amp;L25)</f>
        <v>0</v>
      </c>
      <c r="N24" s="39">
        <f t="shared" si="6"/>
        <v>0.11230999999999998</v>
      </c>
      <c r="O24" s="40">
        <f>COUNTIF(Vertices[Eigenvector Centrality],"&gt;= "&amp;N24)-COUNTIF(Vertices[Eigenvector Centrality],"&gt;="&amp;N25)</f>
        <v>0</v>
      </c>
      <c r="P24" s="39">
        <f t="shared" si="7"/>
        <v>1.0722980000000004</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0.5636363636363634</v>
      </c>
      <c r="M25" s="42">
        <f>COUNTIF(Vertices[Closeness Centrality],"&gt;= "&amp;L25)-COUNTIF(Vertices[Closeness Centrality],"&gt;="&amp;L26)</f>
        <v>0</v>
      </c>
      <c r="N25" s="41">
        <f t="shared" si="6"/>
        <v>0.11741499999999998</v>
      </c>
      <c r="O25" s="42">
        <f>COUNTIF(Vertices[Eigenvector Centrality],"&gt;= "&amp;N25)-COUNTIF(Vertices[Eigenvector Centrality],"&gt;="&amp;N26)</f>
        <v>0</v>
      </c>
      <c r="P25" s="41">
        <f t="shared" si="7"/>
        <v>1.092026363636364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0.809524</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0.577272727272727</v>
      </c>
      <c r="M26" s="40">
        <f>COUNTIF(Vertices[Closeness Centrality],"&gt;= "&amp;L26)-COUNTIF(Vertices[Closeness Centrality],"&gt;="&amp;L28)</f>
        <v>0</v>
      </c>
      <c r="N26" s="39">
        <f t="shared" si="6"/>
        <v>0.12251999999999998</v>
      </c>
      <c r="O26" s="40">
        <f>COUNTIF(Vertices[Eigenvector Centrality],"&gt;= "&amp;N26)-COUNTIF(Vertices[Eigenvector Centrality],"&gt;="&amp;N28)</f>
        <v>0</v>
      </c>
      <c r="P26" s="39">
        <f t="shared" si="7"/>
        <v>1.1117547272727277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-6</v>
      </c>
      <c r="H27" s="78"/>
      <c r="I27" s="79">
        <f>COUNTIF(Vertices[Out-Degree],"&gt;= "&amp;H27)-COUNTIF(Vertices[Out-Degree],"&gt;="&amp;H28)</f>
        <v>-13</v>
      </c>
      <c r="J27" s="78"/>
      <c r="K27" s="79">
        <f>COUNTIF(Vertices[Betweenness Centrality],"&gt;= "&amp;J27)-COUNTIF(Vertices[Betweenness Centrality],"&gt;="&amp;J28)</f>
        <v>-4</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0.06043956043956044</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0.5909090909090907</v>
      </c>
      <c r="M28" s="42">
        <f>COUNTIF(Vertices[Closeness Centrality],"&gt;= "&amp;L28)-COUNTIF(Vertices[Closeness Centrality],"&gt;="&amp;L40)</f>
        <v>0</v>
      </c>
      <c r="N28" s="41">
        <f>N26+($N$57-$N$2)/BinDivisor</f>
        <v>0.127625</v>
      </c>
      <c r="O28" s="42">
        <f>COUNTIF(Vertices[Eigenvector Centrality],"&gt;= "&amp;N28)-COUNTIF(Vertices[Eigenvector Centrality],"&gt;="&amp;N40)</f>
        <v>0</v>
      </c>
      <c r="P28" s="41">
        <f>P26+($P$57-$P$2)/BinDivisor</f>
        <v>1.1314830909090914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494</v>
      </c>
      <c r="B29" s="36">
        <v>0.567867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495</v>
      </c>
      <c r="B31" s="36" t="s">
        <v>496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-13</v>
      </c>
      <c r="J38" s="78"/>
      <c r="K38" s="79">
        <f>COUNTIF(Vertices[Betweenness Centrality],"&gt;= "&amp;J38)-COUNTIF(Vertices[Betweenness Centrality],"&gt;="&amp;J40)</f>
        <v>-4</v>
      </c>
      <c r="L38" s="78"/>
      <c r="M38" s="79">
        <f>COUNTIF(Vertices[Closeness Centrality],"&gt;= "&amp;L38)-COUNTIF(Vertices[Closeness Centrality],"&gt;="&amp;L40)</f>
        <v>-4</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-13</v>
      </c>
      <c r="J39" s="78"/>
      <c r="K39" s="79">
        <f>COUNTIF(Vertices[Betweenness Centrality],"&gt;= "&amp;J39)-COUNTIF(Vertices[Betweenness Centrality],"&gt;="&amp;J40)</f>
        <v>-4</v>
      </c>
      <c r="L39" s="78"/>
      <c r="M39" s="79">
        <f>COUNTIF(Vertices[Closeness Centrality],"&gt;= "&amp;L39)-COUNTIF(Vertices[Closeness Centrality],"&gt;="&amp;L40)</f>
        <v>-4</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0.6045454545454544</v>
      </c>
      <c r="M40" s="40">
        <f>COUNTIF(Vertices[Closeness Centrality],"&gt;= "&amp;L40)-COUNTIF(Vertices[Closeness Centrality],"&gt;="&amp;L41)</f>
        <v>0</v>
      </c>
      <c r="N40" s="39">
        <f>N28+($N$57-$N$2)/BinDivisor</f>
        <v>0.13273</v>
      </c>
      <c r="O40" s="40">
        <f>COUNTIF(Vertices[Eigenvector Centrality],"&gt;= "&amp;N40)-COUNTIF(Vertices[Eigenvector Centrality],"&gt;="&amp;N41)</f>
        <v>0</v>
      </c>
      <c r="P40" s="39">
        <f>P28+($P$57-$P$2)/BinDivisor</f>
        <v>1.151211454545455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11</v>
      </c>
      <c r="J41" s="41">
        <f aca="true" t="shared" si="13" ref="J41:J56">J40+($J$57-$J$2)/BinDivisor</f>
        <v>0.981818181818182</v>
      </c>
      <c r="K41" s="42">
        <f>COUNTIF(Vertices[Betweenness Centrality],"&gt;= "&amp;J41)-COUNTIF(Vertices[Betweenness Centrality],"&gt;="&amp;J42)</f>
        <v>2</v>
      </c>
      <c r="L41" s="41">
        <f aca="true" t="shared" si="14" ref="L41:L56">L40+($L$57-$L$2)/BinDivisor</f>
        <v>0.618181818181818</v>
      </c>
      <c r="M41" s="42">
        <f>COUNTIF(Vertices[Closeness Centrality],"&gt;= "&amp;L41)-COUNTIF(Vertices[Closeness Centrality],"&gt;="&amp;L42)</f>
        <v>0</v>
      </c>
      <c r="N41" s="41">
        <f aca="true" t="shared" si="15" ref="N41:N56">N40+($N$57-$N$2)/BinDivisor</f>
        <v>0.13783499999999999</v>
      </c>
      <c r="O41" s="42">
        <f>COUNTIF(Vertices[Eigenvector Centrality],"&gt;= "&amp;N41)-COUNTIF(Vertices[Eigenvector Centrality],"&gt;="&amp;N42)</f>
        <v>0</v>
      </c>
      <c r="P41" s="41">
        <f aca="true" t="shared" si="16" ref="P41:P56">P40+($P$57-$P$2)/BinDivisor</f>
        <v>1.1709398181818187</v>
      </c>
      <c r="Q41" s="42">
        <f>COUNTIF(Vertices[PageRank],"&gt;= "&amp;P41)-COUNTIF(Vertices[PageRank],"&gt;="&amp;P42)</f>
        <v>2</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0.6318181818181817</v>
      </c>
      <c r="M42" s="40">
        <f>COUNTIF(Vertices[Closeness Centrality],"&gt;= "&amp;L42)-COUNTIF(Vertices[Closeness Centrality],"&gt;="&amp;L43)</f>
        <v>0</v>
      </c>
      <c r="N42" s="39">
        <f t="shared" si="15"/>
        <v>0.14293999999999998</v>
      </c>
      <c r="O42" s="40">
        <f>COUNTIF(Vertices[Eigenvector Centrality],"&gt;= "&amp;N42)-COUNTIF(Vertices[Eigenvector Centrality],"&gt;="&amp;N43)</f>
        <v>0</v>
      </c>
      <c r="P42" s="39">
        <f t="shared" si="16"/>
        <v>1.1906681818181823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0.6454545454545454</v>
      </c>
      <c r="M43" s="42">
        <f>COUNTIF(Vertices[Closeness Centrality],"&gt;= "&amp;L43)-COUNTIF(Vertices[Closeness Centrality],"&gt;="&amp;L44)</f>
        <v>0</v>
      </c>
      <c r="N43" s="41">
        <f t="shared" si="15"/>
        <v>0.14804499999999998</v>
      </c>
      <c r="O43" s="42">
        <f>COUNTIF(Vertices[Eigenvector Centrality],"&gt;= "&amp;N43)-COUNTIF(Vertices[Eigenvector Centrality],"&gt;="&amp;N44)</f>
        <v>0</v>
      </c>
      <c r="P43" s="41">
        <f t="shared" si="16"/>
        <v>1.210396545454546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0.6590909090909091</v>
      </c>
      <c r="M44" s="40">
        <f>COUNTIF(Vertices[Closeness Centrality],"&gt;= "&amp;L44)-COUNTIF(Vertices[Closeness Centrality],"&gt;="&amp;L45)</f>
        <v>0</v>
      </c>
      <c r="N44" s="39">
        <f t="shared" si="15"/>
        <v>0.15314999999999998</v>
      </c>
      <c r="O44" s="40">
        <f>COUNTIF(Vertices[Eigenvector Centrality],"&gt;= "&amp;N44)-COUNTIF(Vertices[Eigenvector Centrality],"&gt;="&amp;N45)</f>
        <v>0</v>
      </c>
      <c r="P44" s="39">
        <f t="shared" si="16"/>
        <v>1.2301249090909097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0.6727272727272727</v>
      </c>
      <c r="M45" s="42">
        <f>COUNTIF(Vertices[Closeness Centrality],"&gt;= "&amp;L45)-COUNTIF(Vertices[Closeness Centrality],"&gt;="&amp;L46)</f>
        <v>0</v>
      </c>
      <c r="N45" s="41">
        <f t="shared" si="15"/>
        <v>0.15825499999999998</v>
      </c>
      <c r="O45" s="42">
        <f>COUNTIF(Vertices[Eigenvector Centrality],"&gt;= "&amp;N45)-COUNTIF(Vertices[Eigenvector Centrality],"&gt;="&amp;N46)</f>
        <v>0</v>
      </c>
      <c r="P45" s="41">
        <f t="shared" si="16"/>
        <v>1.2498532727272733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0.6863636363636364</v>
      </c>
      <c r="M46" s="40">
        <f>COUNTIF(Vertices[Closeness Centrality],"&gt;= "&amp;L46)-COUNTIF(Vertices[Closeness Centrality],"&gt;="&amp;L47)</f>
        <v>0</v>
      </c>
      <c r="N46" s="39">
        <f t="shared" si="15"/>
        <v>0.16335999999999998</v>
      </c>
      <c r="O46" s="40">
        <f>COUNTIF(Vertices[Eigenvector Centrality],"&gt;= "&amp;N46)-COUNTIF(Vertices[Eigenvector Centrality],"&gt;="&amp;N47)</f>
        <v>0</v>
      </c>
      <c r="P46" s="39">
        <f t="shared" si="16"/>
        <v>1.269581636363637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0.7000000000000001</v>
      </c>
      <c r="M47" s="42">
        <f>COUNTIF(Vertices[Closeness Centrality],"&gt;= "&amp;L47)-COUNTIF(Vertices[Closeness Centrality],"&gt;="&amp;L48)</f>
        <v>0</v>
      </c>
      <c r="N47" s="41">
        <f t="shared" si="15"/>
        <v>0.16846499999999998</v>
      </c>
      <c r="O47" s="42">
        <f>COUNTIF(Vertices[Eigenvector Centrality],"&gt;= "&amp;N47)-COUNTIF(Vertices[Eigenvector Centrality],"&gt;="&amp;N48)</f>
        <v>0</v>
      </c>
      <c r="P47" s="41">
        <f t="shared" si="16"/>
        <v>1.2893100000000006</v>
      </c>
      <c r="Q47" s="42">
        <f>COUNTIF(Vertices[PageRank],"&gt;= "&amp;P47)-COUNTIF(Vertices[PageRank],"&gt;="&amp;P48)</f>
        <v>2</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0.7136363636363637</v>
      </c>
      <c r="M48" s="40">
        <f>COUNTIF(Vertices[Closeness Centrality],"&gt;= "&amp;L48)-COUNTIF(Vertices[Closeness Centrality],"&gt;="&amp;L49)</f>
        <v>0</v>
      </c>
      <c r="N48" s="39">
        <f t="shared" si="15"/>
        <v>0.17356999999999997</v>
      </c>
      <c r="O48" s="40">
        <f>COUNTIF(Vertices[Eigenvector Centrality],"&gt;= "&amp;N48)-COUNTIF(Vertices[Eigenvector Centrality],"&gt;="&amp;N49)</f>
        <v>0</v>
      </c>
      <c r="P48" s="39">
        <f t="shared" si="16"/>
        <v>1.3090383636363643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0.7272727272727274</v>
      </c>
      <c r="M49" s="42">
        <f>COUNTIF(Vertices[Closeness Centrality],"&gt;= "&amp;L49)-COUNTIF(Vertices[Closeness Centrality],"&gt;="&amp;L50)</f>
        <v>0</v>
      </c>
      <c r="N49" s="41">
        <f t="shared" si="15"/>
        <v>0.17867499999999997</v>
      </c>
      <c r="O49" s="42">
        <f>COUNTIF(Vertices[Eigenvector Centrality],"&gt;= "&amp;N49)-COUNTIF(Vertices[Eigenvector Centrality],"&gt;="&amp;N50)</f>
        <v>0</v>
      </c>
      <c r="P49" s="41">
        <f t="shared" si="16"/>
        <v>1.328766727272728</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3</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0.7409090909090911</v>
      </c>
      <c r="M50" s="40">
        <f>COUNTIF(Vertices[Closeness Centrality],"&gt;= "&amp;L50)-COUNTIF(Vertices[Closeness Centrality],"&gt;="&amp;L51)</f>
        <v>0</v>
      </c>
      <c r="N50" s="39">
        <f t="shared" si="15"/>
        <v>0.18377999999999997</v>
      </c>
      <c r="O50" s="40">
        <f>COUNTIF(Vertices[Eigenvector Centrality],"&gt;= "&amp;N50)-COUNTIF(Vertices[Eigenvector Centrality],"&gt;="&amp;N51)</f>
        <v>0</v>
      </c>
      <c r="P50" s="39">
        <f t="shared" si="16"/>
        <v>1.3484950909090916</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0.7545454545454547</v>
      </c>
      <c r="M51" s="42">
        <f>COUNTIF(Vertices[Closeness Centrality],"&gt;= "&amp;L51)-COUNTIF(Vertices[Closeness Centrality],"&gt;="&amp;L52)</f>
        <v>0</v>
      </c>
      <c r="N51" s="41">
        <f t="shared" si="15"/>
        <v>0.18888499999999997</v>
      </c>
      <c r="O51" s="42">
        <f>COUNTIF(Vertices[Eigenvector Centrality],"&gt;= "&amp;N51)-COUNTIF(Vertices[Eigenvector Centrality],"&gt;="&amp;N52)</f>
        <v>0</v>
      </c>
      <c r="P51" s="41">
        <f t="shared" si="16"/>
        <v>1.3682234545454552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0.7681818181818184</v>
      </c>
      <c r="M52" s="40">
        <f>COUNTIF(Vertices[Closeness Centrality],"&gt;= "&amp;L52)-COUNTIF(Vertices[Closeness Centrality],"&gt;="&amp;L53)</f>
        <v>0</v>
      </c>
      <c r="N52" s="39">
        <f t="shared" si="15"/>
        <v>0.19398999999999997</v>
      </c>
      <c r="O52" s="40">
        <f>COUNTIF(Vertices[Eigenvector Centrality],"&gt;= "&amp;N52)-COUNTIF(Vertices[Eigenvector Centrality],"&gt;="&amp;N53)</f>
        <v>0</v>
      </c>
      <c r="P52" s="39">
        <f t="shared" si="16"/>
        <v>1.387951818181819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0.7818181818181821</v>
      </c>
      <c r="M53" s="42">
        <f>COUNTIF(Vertices[Closeness Centrality],"&gt;= "&amp;L53)-COUNTIF(Vertices[Closeness Centrality],"&gt;="&amp;L54)</f>
        <v>0</v>
      </c>
      <c r="N53" s="41">
        <f t="shared" si="15"/>
        <v>0.19909499999999997</v>
      </c>
      <c r="O53" s="42">
        <f>COUNTIF(Vertices[Eigenvector Centrality],"&gt;= "&amp;N53)-COUNTIF(Vertices[Eigenvector Centrality],"&gt;="&amp;N54)</f>
        <v>0</v>
      </c>
      <c r="P53" s="41">
        <f t="shared" si="16"/>
        <v>1.4076801818181826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0.7954545454545457</v>
      </c>
      <c r="M54" s="40">
        <f>COUNTIF(Vertices[Closeness Centrality],"&gt;= "&amp;L54)-COUNTIF(Vertices[Closeness Centrality],"&gt;="&amp;L55)</f>
        <v>0</v>
      </c>
      <c r="N54" s="39">
        <f t="shared" si="15"/>
        <v>0.20419999999999996</v>
      </c>
      <c r="O54" s="40">
        <f>COUNTIF(Vertices[Eigenvector Centrality],"&gt;= "&amp;N54)-COUNTIF(Vertices[Eigenvector Centrality],"&gt;="&amp;N55)</f>
        <v>0</v>
      </c>
      <c r="P54" s="39">
        <f t="shared" si="16"/>
        <v>1.4274085454545462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0.8090909090909094</v>
      </c>
      <c r="M55" s="42">
        <f>COUNTIF(Vertices[Closeness Centrality],"&gt;= "&amp;L55)-COUNTIF(Vertices[Closeness Centrality],"&gt;="&amp;L56)</f>
        <v>0</v>
      </c>
      <c r="N55" s="41">
        <f t="shared" si="15"/>
        <v>0.20930499999999996</v>
      </c>
      <c r="O55" s="42">
        <f>COUNTIF(Vertices[Eigenvector Centrality],"&gt;= "&amp;N55)-COUNTIF(Vertices[Eigenvector Centrality],"&gt;="&amp;N56)</f>
        <v>0</v>
      </c>
      <c r="P55" s="41">
        <f t="shared" si="16"/>
        <v>1.4471369090909099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0.8227272727272731</v>
      </c>
      <c r="M56" s="40">
        <f>COUNTIF(Vertices[Closeness Centrality],"&gt;= "&amp;L56)-COUNTIF(Vertices[Closeness Centrality],"&gt;="&amp;L57)</f>
        <v>0</v>
      </c>
      <c r="N56" s="39">
        <f t="shared" si="15"/>
        <v>0.21440999999999996</v>
      </c>
      <c r="O56" s="40">
        <f>COUNTIF(Vertices[Eigenvector Centrality],"&gt;= "&amp;N56)-COUNTIF(Vertices[Eigenvector Centrality],"&gt;="&amp;N57)</f>
        <v>2</v>
      </c>
      <c r="P56" s="39">
        <f t="shared" si="16"/>
        <v>1.4668652727272735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3</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2</v>
      </c>
      <c r="L57" s="43">
        <f>MAX(Vertices[Closeness Centrality])</f>
        <v>1</v>
      </c>
      <c r="M57" s="44">
        <f>COUNTIF(Vertices[Closeness Centrality],"&gt;= "&amp;L57)-COUNTIF(Vertices[Closeness Centrality],"&gt;="&amp;L58)</f>
        <v>4</v>
      </c>
      <c r="N57" s="43">
        <f>MAX(Vertices[Eigenvector Centrality])</f>
        <v>0.280775</v>
      </c>
      <c r="O57" s="44">
        <f>COUNTIF(Vertices[Eigenvector Centrality],"&gt;= "&amp;N57)-COUNTIF(Vertices[Eigenvector Centrality],"&gt;="&amp;N58)</f>
        <v>2</v>
      </c>
      <c r="P57" s="43">
        <f>MAX(Vertices[PageRank])</f>
        <v>1.723334</v>
      </c>
      <c r="Q57" s="44">
        <f>COUNTIF(Vertices[PageRank],"&gt;= "&amp;P57)-COUNTIF(Vertices[PageRank],"&gt;="&amp;P58)</f>
        <v>2</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1.0714285714285714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1.0714285714285714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0.42857142857142855</v>
      </c>
    </row>
    <row r="100" spans="1:2" ht="15">
      <c r="A100" s="35" t="s">
        <v>103</v>
      </c>
      <c r="B100" s="49">
        <f>_xlfn.IFERROR(MEDIAN(Vertices[Betweenness Centrality]),NoMetricMessage)</f>
        <v>0</v>
      </c>
    </row>
    <row r="111" spans="1:2" ht="15">
      <c r="A111" s="35" t="s">
        <v>106</v>
      </c>
      <c r="B111" s="49">
        <f>IF(COUNT(Vertices[Closeness Centrality])&gt;0,L2,NoMetricMessage)</f>
        <v>0.25</v>
      </c>
    </row>
    <row r="112" spans="1:2" ht="15">
      <c r="A112" s="35" t="s">
        <v>107</v>
      </c>
      <c r="B112" s="49">
        <f>IF(COUNT(Vertices[Closeness Centrality])&gt;0,L57,NoMetricMessage)</f>
        <v>1</v>
      </c>
    </row>
    <row r="113" spans="1:2" ht="15">
      <c r="A113" s="35" t="s">
        <v>108</v>
      </c>
      <c r="B113" s="49">
        <f>_xlfn.IFERROR(AVERAGE(Vertices[Closeness Centrality]),NoMetricMessage)</f>
        <v>0.5357141428571428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0.280775</v>
      </c>
    </row>
    <row r="127" spans="1:2" ht="15">
      <c r="A127" s="35" t="s">
        <v>114</v>
      </c>
      <c r="B127" s="49">
        <f>_xlfn.IFERROR(AVERAGE(Vertices[Eigenvector Centrality]),NoMetricMessage)</f>
        <v>0.07142871428571428</v>
      </c>
    </row>
    <row r="128" spans="1:2" ht="15">
      <c r="A128" s="35" t="s">
        <v>115</v>
      </c>
      <c r="B128" s="49">
        <f>_xlfn.IFERROR(MEDIAN(Vertices[Eigenvector Centrality]),NoMetricMessage)</f>
        <v>1E-06</v>
      </c>
    </row>
    <row r="139" spans="1:2" ht="15">
      <c r="A139" s="35" t="s">
        <v>140</v>
      </c>
      <c r="B139" s="49">
        <f>IF(COUNT(Vertices[PageRank])&gt;0,P2,NoMetricMessage)</f>
        <v>0.638274</v>
      </c>
    </row>
    <row r="140" spans="1:2" ht="15">
      <c r="A140" s="35" t="s">
        <v>141</v>
      </c>
      <c r="B140" s="49">
        <f>IF(COUNT(Vertices[PageRank])&gt;0,P57,NoMetricMessage)</f>
        <v>1.723334</v>
      </c>
    </row>
    <row r="141" spans="1:2" ht="15">
      <c r="A141" s="35" t="s">
        <v>142</v>
      </c>
      <c r="B141" s="49">
        <f>_xlfn.IFERROR(AVERAGE(Vertices[PageRank]),NoMetricMessage)</f>
        <v>0.9999608571428571</v>
      </c>
    </row>
    <row r="142" spans="1:2" ht="15">
      <c r="A142" s="35" t="s">
        <v>143</v>
      </c>
      <c r="B142" s="49">
        <f>_xlfn.IFERROR(MEDIAN(Vertices[PageRank]),NoMetricMessage)</f>
        <v>0.819118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0.11904761904761904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439</v>
      </c>
      <c r="K7" s="13" t="s">
        <v>440</v>
      </c>
    </row>
    <row r="8" spans="1:11" ht="409.5">
      <c r="A8"/>
      <c r="B8">
        <v>2</v>
      </c>
      <c r="C8">
        <v>2</v>
      </c>
      <c r="D8" t="s">
        <v>61</v>
      </c>
      <c r="E8" t="s">
        <v>61</v>
      </c>
      <c r="H8" t="s">
        <v>73</v>
      </c>
      <c r="J8" t="s">
        <v>441</v>
      </c>
      <c r="K8" s="13" t="s">
        <v>442</v>
      </c>
    </row>
    <row r="9" spans="1:11" ht="409.5">
      <c r="A9"/>
      <c r="B9">
        <v>3</v>
      </c>
      <c r="C9">
        <v>4</v>
      </c>
      <c r="D9" t="s">
        <v>62</v>
      </c>
      <c r="E9" t="s">
        <v>62</v>
      </c>
      <c r="H9" t="s">
        <v>74</v>
      </c>
      <c r="J9" t="s">
        <v>443</v>
      </c>
      <c r="K9" s="13" t="s">
        <v>444</v>
      </c>
    </row>
    <row r="10" spans="1:11" ht="409.5">
      <c r="A10"/>
      <c r="B10">
        <v>4</v>
      </c>
      <c r="D10" t="s">
        <v>63</v>
      </c>
      <c r="E10" t="s">
        <v>63</v>
      </c>
      <c r="H10" t="s">
        <v>75</v>
      </c>
      <c r="J10" t="s">
        <v>445</v>
      </c>
      <c r="K10" s="13" t="s">
        <v>446</v>
      </c>
    </row>
    <row r="11" spans="1:11" ht="15">
      <c r="A11"/>
      <c r="B11">
        <v>5</v>
      </c>
      <c r="D11" t="s">
        <v>46</v>
      </c>
      <c r="E11">
        <v>1</v>
      </c>
      <c r="H11" t="s">
        <v>76</v>
      </c>
      <c r="J11" t="s">
        <v>447</v>
      </c>
      <c r="K11" t="s">
        <v>448</v>
      </c>
    </row>
    <row r="12" spans="1:11" ht="15">
      <c r="A12"/>
      <c r="B12"/>
      <c r="D12" t="s">
        <v>64</v>
      </c>
      <c r="E12">
        <v>2</v>
      </c>
      <c r="H12">
        <v>0</v>
      </c>
      <c r="J12" t="s">
        <v>449</v>
      </c>
      <c r="K12" t="s">
        <v>450</v>
      </c>
    </row>
    <row r="13" spans="1:11" ht="15">
      <c r="A13"/>
      <c r="B13"/>
      <c r="D13">
        <v>1</v>
      </c>
      <c r="E13">
        <v>3</v>
      </c>
      <c r="H13">
        <v>1</v>
      </c>
      <c r="J13" t="s">
        <v>451</v>
      </c>
      <c r="K13" t="s">
        <v>452</v>
      </c>
    </row>
    <row r="14" spans="4:11" ht="15">
      <c r="D14">
        <v>2</v>
      </c>
      <c r="E14">
        <v>4</v>
      </c>
      <c r="H14">
        <v>2</v>
      </c>
      <c r="J14" t="s">
        <v>453</v>
      </c>
      <c r="K14" t="s">
        <v>454</v>
      </c>
    </row>
    <row r="15" spans="4:11" ht="15">
      <c r="D15">
        <v>3</v>
      </c>
      <c r="E15">
        <v>5</v>
      </c>
      <c r="H15">
        <v>3</v>
      </c>
      <c r="J15" t="s">
        <v>455</v>
      </c>
      <c r="K15" t="s">
        <v>456</v>
      </c>
    </row>
    <row r="16" spans="4:11" ht="15">
      <c r="D16">
        <v>4</v>
      </c>
      <c r="E16">
        <v>6</v>
      </c>
      <c r="H16">
        <v>4</v>
      </c>
      <c r="J16" t="s">
        <v>457</v>
      </c>
      <c r="K16" t="s">
        <v>458</v>
      </c>
    </row>
    <row r="17" spans="4:11" ht="15">
      <c r="D17">
        <v>5</v>
      </c>
      <c r="E17">
        <v>7</v>
      </c>
      <c r="H17">
        <v>5</v>
      </c>
      <c r="J17" t="s">
        <v>459</v>
      </c>
      <c r="K17" t="s">
        <v>460</v>
      </c>
    </row>
    <row r="18" spans="4:11" ht="15">
      <c r="D18">
        <v>6</v>
      </c>
      <c r="E18">
        <v>8</v>
      </c>
      <c r="H18">
        <v>6</v>
      </c>
      <c r="J18" t="s">
        <v>461</v>
      </c>
      <c r="K18" t="s">
        <v>462</v>
      </c>
    </row>
    <row r="19" spans="4:11" ht="15">
      <c r="D19">
        <v>7</v>
      </c>
      <c r="E19">
        <v>9</v>
      </c>
      <c r="H19">
        <v>7</v>
      </c>
      <c r="J19" t="s">
        <v>463</v>
      </c>
      <c r="K19" t="s">
        <v>464</v>
      </c>
    </row>
    <row r="20" spans="4:11" ht="15">
      <c r="D20">
        <v>8</v>
      </c>
      <c r="H20">
        <v>8</v>
      </c>
      <c r="J20" t="s">
        <v>465</v>
      </c>
      <c r="K20" t="s">
        <v>466</v>
      </c>
    </row>
    <row r="21" spans="4:11" ht="409.5">
      <c r="D21">
        <v>9</v>
      </c>
      <c r="H21">
        <v>9</v>
      </c>
      <c r="J21" t="s">
        <v>467</v>
      </c>
      <c r="K21" s="13" t="s">
        <v>468</v>
      </c>
    </row>
    <row r="22" spans="4:11" ht="409.5">
      <c r="D22">
        <v>10</v>
      </c>
      <c r="J22" t="s">
        <v>469</v>
      </c>
      <c r="K22" s="13" t="s">
        <v>470</v>
      </c>
    </row>
    <row r="23" spans="4:11" ht="409.5">
      <c r="D23">
        <v>11</v>
      </c>
      <c r="J23" t="s">
        <v>471</v>
      </c>
      <c r="K23" s="13" t="s">
        <v>472</v>
      </c>
    </row>
    <row r="24" spans="10:11" ht="409.5">
      <c r="J24" t="s">
        <v>473</v>
      </c>
      <c r="K24" s="13" t="s">
        <v>818</v>
      </c>
    </row>
    <row r="25" spans="10:11" ht="15">
      <c r="J25" t="s">
        <v>474</v>
      </c>
      <c r="K25" t="b">
        <v>0</v>
      </c>
    </row>
    <row r="26" spans="10:11" ht="15">
      <c r="J26" t="s">
        <v>816</v>
      </c>
      <c r="K26" t="s">
        <v>817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489</v>
      </c>
      <c r="B2" s="128" t="s">
        <v>490</v>
      </c>
      <c r="C2" s="67" t="s">
        <v>491</v>
      </c>
    </row>
    <row r="3" spans="1:3" ht="15">
      <c r="A3" s="127" t="s">
        <v>476</v>
      </c>
      <c r="B3" s="127" t="s">
        <v>476</v>
      </c>
      <c r="C3" s="36">
        <v>5</v>
      </c>
    </row>
    <row r="4" spans="1:3" ht="15">
      <c r="A4" s="127" t="s">
        <v>477</v>
      </c>
      <c r="B4" s="127" t="s">
        <v>477</v>
      </c>
      <c r="C4" s="36">
        <v>3</v>
      </c>
    </row>
    <row r="5" spans="1:3" ht="15">
      <c r="A5" s="127" t="s">
        <v>478</v>
      </c>
      <c r="B5" s="127" t="s">
        <v>478</v>
      </c>
      <c r="C5" s="36">
        <v>6</v>
      </c>
    </row>
    <row r="6" spans="1:3" ht="15">
      <c r="A6" s="127" t="s">
        <v>479</v>
      </c>
      <c r="B6" s="127" t="s">
        <v>479</v>
      </c>
      <c r="C6" s="36">
        <v>2</v>
      </c>
    </row>
    <row r="7" spans="1:3" ht="15">
      <c r="A7" s="127" t="s">
        <v>480</v>
      </c>
      <c r="B7" s="127" t="s">
        <v>480</v>
      </c>
      <c r="C7"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497</v>
      </c>
      <c r="B1" s="13" t="s">
        <v>498</v>
      </c>
      <c r="C1" s="85" t="s">
        <v>499</v>
      </c>
      <c r="D1" s="85" t="s">
        <v>501</v>
      </c>
      <c r="E1" s="85" t="s">
        <v>500</v>
      </c>
      <c r="F1" s="85" t="s">
        <v>503</v>
      </c>
      <c r="G1" s="13" t="s">
        <v>502</v>
      </c>
      <c r="H1" s="13" t="s">
        <v>505</v>
      </c>
      <c r="I1" s="13" t="s">
        <v>504</v>
      </c>
      <c r="J1" s="13" t="s">
        <v>507</v>
      </c>
      <c r="K1" s="13" t="s">
        <v>506</v>
      </c>
      <c r="L1" s="13" t="s">
        <v>508</v>
      </c>
    </row>
    <row r="2" spans="1:12" ht="15">
      <c r="A2" s="90" t="s">
        <v>246</v>
      </c>
      <c r="B2" s="85">
        <v>1</v>
      </c>
      <c r="C2" s="85"/>
      <c r="D2" s="85"/>
      <c r="E2" s="85"/>
      <c r="F2" s="85"/>
      <c r="G2" s="90" t="s">
        <v>245</v>
      </c>
      <c r="H2" s="85">
        <v>1</v>
      </c>
      <c r="I2" s="90" t="s">
        <v>246</v>
      </c>
      <c r="J2" s="85">
        <v>1</v>
      </c>
      <c r="K2" s="90" t="s">
        <v>244</v>
      </c>
      <c r="L2" s="85">
        <v>1</v>
      </c>
    </row>
    <row r="3" spans="1:12" ht="15">
      <c r="A3" s="90" t="s">
        <v>244</v>
      </c>
      <c r="B3" s="85">
        <v>1</v>
      </c>
      <c r="C3" s="85"/>
      <c r="D3" s="85"/>
      <c r="E3" s="85"/>
      <c r="F3" s="85"/>
      <c r="G3" s="85"/>
      <c r="H3" s="85"/>
      <c r="I3" s="85"/>
      <c r="J3" s="85"/>
      <c r="K3" s="90" t="s">
        <v>243</v>
      </c>
      <c r="L3" s="85">
        <v>1</v>
      </c>
    </row>
    <row r="4" spans="1:12" ht="15">
      <c r="A4" s="90" t="s">
        <v>243</v>
      </c>
      <c r="B4" s="85">
        <v>1</v>
      </c>
      <c r="C4" s="85"/>
      <c r="D4" s="85"/>
      <c r="E4" s="85"/>
      <c r="F4" s="85"/>
      <c r="G4" s="85"/>
      <c r="H4" s="85"/>
      <c r="I4" s="85"/>
      <c r="J4" s="85"/>
      <c r="K4" s="85"/>
      <c r="L4" s="85"/>
    </row>
    <row r="5" spans="1:12" ht="15">
      <c r="A5" s="90" t="s">
        <v>245</v>
      </c>
      <c r="B5" s="85">
        <v>1</v>
      </c>
      <c r="C5" s="85"/>
      <c r="D5" s="85"/>
      <c r="E5" s="85"/>
      <c r="F5" s="85"/>
      <c r="G5" s="85"/>
      <c r="H5" s="85"/>
      <c r="I5" s="85"/>
      <c r="J5" s="85"/>
      <c r="K5" s="85"/>
      <c r="L5" s="85"/>
    </row>
    <row r="8" spans="1:12" ht="15" customHeight="1">
      <c r="A8" s="13" t="s">
        <v>511</v>
      </c>
      <c r="B8" s="13" t="s">
        <v>498</v>
      </c>
      <c r="C8" s="85" t="s">
        <v>512</v>
      </c>
      <c r="D8" s="85" t="s">
        <v>501</v>
      </c>
      <c r="E8" s="85" t="s">
        <v>513</v>
      </c>
      <c r="F8" s="85" t="s">
        <v>503</v>
      </c>
      <c r="G8" s="13" t="s">
        <v>514</v>
      </c>
      <c r="H8" s="13" t="s">
        <v>505</v>
      </c>
      <c r="I8" s="13" t="s">
        <v>515</v>
      </c>
      <c r="J8" s="13" t="s">
        <v>507</v>
      </c>
      <c r="K8" s="13" t="s">
        <v>516</v>
      </c>
      <c r="L8" s="13" t="s">
        <v>508</v>
      </c>
    </row>
    <row r="9" spans="1:12" ht="15">
      <c r="A9" s="85" t="s">
        <v>248</v>
      </c>
      <c r="B9" s="85">
        <v>2</v>
      </c>
      <c r="C9" s="85"/>
      <c r="D9" s="85"/>
      <c r="E9" s="85"/>
      <c r="F9" s="85"/>
      <c r="G9" s="85" t="s">
        <v>247</v>
      </c>
      <c r="H9" s="85">
        <v>1</v>
      </c>
      <c r="I9" s="85" t="s">
        <v>248</v>
      </c>
      <c r="J9" s="85">
        <v>1</v>
      </c>
      <c r="K9" s="85" t="s">
        <v>248</v>
      </c>
      <c r="L9" s="85">
        <v>1</v>
      </c>
    </row>
    <row r="10" spans="1:12" ht="15">
      <c r="A10" s="85" t="s">
        <v>247</v>
      </c>
      <c r="B10" s="85">
        <v>2</v>
      </c>
      <c r="C10" s="85"/>
      <c r="D10" s="85"/>
      <c r="E10" s="85"/>
      <c r="F10" s="85"/>
      <c r="G10" s="85"/>
      <c r="H10" s="85"/>
      <c r="I10" s="85"/>
      <c r="J10" s="85"/>
      <c r="K10" s="85" t="s">
        <v>247</v>
      </c>
      <c r="L10" s="85">
        <v>1</v>
      </c>
    </row>
    <row r="13" spans="1:12" ht="15" customHeight="1">
      <c r="A13" s="13" t="s">
        <v>519</v>
      </c>
      <c r="B13" s="13" t="s">
        <v>498</v>
      </c>
      <c r="C13" s="13" t="s">
        <v>529</v>
      </c>
      <c r="D13" s="13" t="s">
        <v>501</v>
      </c>
      <c r="E13" s="13" t="s">
        <v>530</v>
      </c>
      <c r="F13" s="13" t="s">
        <v>503</v>
      </c>
      <c r="G13" s="13" t="s">
        <v>531</v>
      </c>
      <c r="H13" s="13" t="s">
        <v>505</v>
      </c>
      <c r="I13" s="13" t="s">
        <v>532</v>
      </c>
      <c r="J13" s="13" t="s">
        <v>507</v>
      </c>
      <c r="K13" s="13" t="s">
        <v>533</v>
      </c>
      <c r="L13" s="13" t="s">
        <v>508</v>
      </c>
    </row>
    <row r="14" spans="1:12" ht="15">
      <c r="A14" s="85" t="s">
        <v>249</v>
      </c>
      <c r="B14" s="85">
        <v>7</v>
      </c>
      <c r="C14" s="85" t="s">
        <v>524</v>
      </c>
      <c r="D14" s="85">
        <v>3</v>
      </c>
      <c r="E14" s="85" t="s">
        <v>522</v>
      </c>
      <c r="F14" s="85">
        <v>1</v>
      </c>
      <c r="G14" s="85" t="s">
        <v>249</v>
      </c>
      <c r="H14" s="85">
        <v>4</v>
      </c>
      <c r="I14" s="85" t="s">
        <v>520</v>
      </c>
      <c r="J14" s="85">
        <v>2</v>
      </c>
      <c r="K14" s="85" t="s">
        <v>249</v>
      </c>
      <c r="L14" s="85">
        <v>2</v>
      </c>
    </row>
    <row r="15" spans="1:12" ht="15">
      <c r="A15" s="85" t="s">
        <v>520</v>
      </c>
      <c r="B15" s="85">
        <v>6</v>
      </c>
      <c r="C15" s="85" t="s">
        <v>523</v>
      </c>
      <c r="D15" s="85">
        <v>2</v>
      </c>
      <c r="E15" s="85" t="s">
        <v>520</v>
      </c>
      <c r="F15" s="85">
        <v>1</v>
      </c>
      <c r="G15" s="85" t="s">
        <v>521</v>
      </c>
      <c r="H15" s="85">
        <v>2</v>
      </c>
      <c r="I15" s="85" t="s">
        <v>522</v>
      </c>
      <c r="J15" s="85">
        <v>2</v>
      </c>
      <c r="K15" s="85" t="s">
        <v>521</v>
      </c>
      <c r="L15" s="85">
        <v>2</v>
      </c>
    </row>
    <row r="16" spans="1:12" ht="15">
      <c r="A16" s="85" t="s">
        <v>521</v>
      </c>
      <c r="B16" s="85">
        <v>5</v>
      </c>
      <c r="C16" s="85" t="s">
        <v>520</v>
      </c>
      <c r="D16" s="85">
        <v>2</v>
      </c>
      <c r="E16" s="85"/>
      <c r="F16" s="85"/>
      <c r="G16" s="85" t="s">
        <v>523</v>
      </c>
      <c r="H16" s="85">
        <v>1</v>
      </c>
      <c r="I16" s="85" t="s">
        <v>525</v>
      </c>
      <c r="J16" s="85">
        <v>2</v>
      </c>
      <c r="K16" s="85"/>
      <c r="L16" s="85"/>
    </row>
    <row r="17" spans="1:12" ht="15">
      <c r="A17" s="85" t="s">
        <v>522</v>
      </c>
      <c r="B17" s="85">
        <v>3</v>
      </c>
      <c r="C17" s="85" t="s">
        <v>521</v>
      </c>
      <c r="D17" s="85">
        <v>1</v>
      </c>
      <c r="E17" s="85"/>
      <c r="F17" s="85"/>
      <c r="G17" s="85" t="s">
        <v>520</v>
      </c>
      <c r="H17" s="85">
        <v>1</v>
      </c>
      <c r="I17" s="85" t="s">
        <v>526</v>
      </c>
      <c r="J17" s="85">
        <v>2</v>
      </c>
      <c r="K17" s="85"/>
      <c r="L17" s="85"/>
    </row>
    <row r="18" spans="1:12" ht="15">
      <c r="A18" s="85" t="s">
        <v>523</v>
      </c>
      <c r="B18" s="85">
        <v>3</v>
      </c>
      <c r="C18" s="85" t="s">
        <v>249</v>
      </c>
      <c r="D18" s="85">
        <v>1</v>
      </c>
      <c r="E18" s="85"/>
      <c r="F18" s="85"/>
      <c r="G18" s="85"/>
      <c r="H18" s="85"/>
      <c r="I18" s="85" t="s">
        <v>527</v>
      </c>
      <c r="J18" s="85">
        <v>2</v>
      </c>
      <c r="K18" s="85"/>
      <c r="L18" s="85"/>
    </row>
    <row r="19" spans="1:12" ht="15">
      <c r="A19" s="85" t="s">
        <v>524</v>
      </c>
      <c r="B19" s="85">
        <v>3</v>
      </c>
      <c r="C19" s="85"/>
      <c r="D19" s="85"/>
      <c r="E19" s="85"/>
      <c r="F19" s="85"/>
      <c r="G19" s="85"/>
      <c r="H19" s="85"/>
      <c r="I19" s="85" t="s">
        <v>528</v>
      </c>
      <c r="J19" s="85">
        <v>1</v>
      </c>
      <c r="K19" s="85"/>
      <c r="L19" s="85"/>
    </row>
    <row r="20" spans="1:12" ht="15">
      <c r="A20" s="85" t="s">
        <v>525</v>
      </c>
      <c r="B20" s="85">
        <v>2</v>
      </c>
      <c r="C20" s="85"/>
      <c r="D20" s="85"/>
      <c r="E20" s="85"/>
      <c r="F20" s="85"/>
      <c r="G20" s="85"/>
      <c r="H20" s="85"/>
      <c r="I20" s="85"/>
      <c r="J20" s="85"/>
      <c r="K20" s="85"/>
      <c r="L20" s="85"/>
    </row>
    <row r="21" spans="1:12" ht="15">
      <c r="A21" s="85" t="s">
        <v>526</v>
      </c>
      <c r="B21" s="85">
        <v>2</v>
      </c>
      <c r="C21" s="85"/>
      <c r="D21" s="85"/>
      <c r="E21" s="85"/>
      <c r="F21" s="85"/>
      <c r="G21" s="85"/>
      <c r="H21" s="85"/>
      <c r="I21" s="85"/>
      <c r="J21" s="85"/>
      <c r="K21" s="85"/>
      <c r="L21" s="85"/>
    </row>
    <row r="22" spans="1:12" ht="15">
      <c r="A22" s="85" t="s">
        <v>527</v>
      </c>
      <c r="B22" s="85">
        <v>2</v>
      </c>
      <c r="C22" s="85"/>
      <c r="D22" s="85"/>
      <c r="E22" s="85"/>
      <c r="F22" s="85"/>
      <c r="G22" s="85"/>
      <c r="H22" s="85"/>
      <c r="I22" s="85"/>
      <c r="J22" s="85"/>
      <c r="K22" s="85"/>
      <c r="L22" s="85"/>
    </row>
    <row r="23" spans="1:12" ht="15">
      <c r="A23" s="85" t="s">
        <v>528</v>
      </c>
      <c r="B23" s="85">
        <v>1</v>
      </c>
      <c r="C23" s="85"/>
      <c r="D23" s="85"/>
      <c r="E23" s="85"/>
      <c r="F23" s="85"/>
      <c r="G23" s="85"/>
      <c r="H23" s="85"/>
      <c r="I23" s="85"/>
      <c r="J23" s="85"/>
      <c r="K23" s="85"/>
      <c r="L23" s="85"/>
    </row>
    <row r="26" spans="1:12" ht="15" customHeight="1">
      <c r="A26" s="13" t="s">
        <v>537</v>
      </c>
      <c r="B26" s="13" t="s">
        <v>498</v>
      </c>
      <c r="C26" s="13" t="s">
        <v>548</v>
      </c>
      <c r="D26" s="13" t="s">
        <v>501</v>
      </c>
      <c r="E26" s="13" t="s">
        <v>556</v>
      </c>
      <c r="F26" s="13" t="s">
        <v>503</v>
      </c>
      <c r="G26" s="13" t="s">
        <v>564</v>
      </c>
      <c r="H26" s="13" t="s">
        <v>505</v>
      </c>
      <c r="I26" s="13" t="s">
        <v>573</v>
      </c>
      <c r="J26" s="13" t="s">
        <v>507</v>
      </c>
      <c r="K26" s="13" t="s">
        <v>581</v>
      </c>
      <c r="L26" s="13" t="s">
        <v>508</v>
      </c>
    </row>
    <row r="27" spans="1:12" ht="15">
      <c r="A27" s="91" t="s">
        <v>538</v>
      </c>
      <c r="B27" s="91">
        <v>0</v>
      </c>
      <c r="C27" s="91" t="s">
        <v>543</v>
      </c>
      <c r="D27" s="91">
        <v>4</v>
      </c>
      <c r="E27" s="91" t="s">
        <v>543</v>
      </c>
      <c r="F27" s="91">
        <v>6</v>
      </c>
      <c r="G27" s="91" t="s">
        <v>565</v>
      </c>
      <c r="H27" s="91">
        <v>5</v>
      </c>
      <c r="I27" s="91" t="s">
        <v>574</v>
      </c>
      <c r="J27" s="91">
        <v>4</v>
      </c>
      <c r="K27" s="91" t="s">
        <v>582</v>
      </c>
      <c r="L27" s="91">
        <v>3</v>
      </c>
    </row>
    <row r="28" spans="1:12" ht="15">
      <c r="A28" s="91" t="s">
        <v>539</v>
      </c>
      <c r="B28" s="91">
        <v>5</v>
      </c>
      <c r="C28" s="91" t="s">
        <v>549</v>
      </c>
      <c r="D28" s="91">
        <v>3</v>
      </c>
      <c r="E28" s="91" t="s">
        <v>557</v>
      </c>
      <c r="F28" s="91">
        <v>4</v>
      </c>
      <c r="G28" s="91" t="s">
        <v>545</v>
      </c>
      <c r="H28" s="91">
        <v>4</v>
      </c>
      <c r="I28" s="91" t="s">
        <v>546</v>
      </c>
      <c r="J28" s="91">
        <v>2</v>
      </c>
      <c r="K28" s="91" t="s">
        <v>583</v>
      </c>
      <c r="L28" s="91">
        <v>2</v>
      </c>
    </row>
    <row r="29" spans="1:12" ht="15">
      <c r="A29" s="91" t="s">
        <v>540</v>
      </c>
      <c r="B29" s="91">
        <v>0</v>
      </c>
      <c r="C29" s="91" t="s">
        <v>225</v>
      </c>
      <c r="D29" s="91">
        <v>3</v>
      </c>
      <c r="E29" s="91" t="s">
        <v>544</v>
      </c>
      <c r="F29" s="91">
        <v>4</v>
      </c>
      <c r="G29" s="91" t="s">
        <v>218</v>
      </c>
      <c r="H29" s="91">
        <v>3</v>
      </c>
      <c r="I29" s="91" t="s">
        <v>575</v>
      </c>
      <c r="J29" s="91">
        <v>2</v>
      </c>
      <c r="K29" s="91" t="s">
        <v>584</v>
      </c>
      <c r="L29" s="91">
        <v>2</v>
      </c>
    </row>
    <row r="30" spans="1:12" ht="15">
      <c r="A30" s="91" t="s">
        <v>541</v>
      </c>
      <c r="B30" s="91">
        <v>406</v>
      </c>
      <c r="C30" s="91" t="s">
        <v>550</v>
      </c>
      <c r="D30" s="91">
        <v>3</v>
      </c>
      <c r="E30" s="91" t="s">
        <v>558</v>
      </c>
      <c r="F30" s="91">
        <v>4</v>
      </c>
      <c r="G30" s="91" t="s">
        <v>566</v>
      </c>
      <c r="H30" s="91">
        <v>3</v>
      </c>
      <c r="I30" s="91" t="s">
        <v>543</v>
      </c>
      <c r="J30" s="91">
        <v>2</v>
      </c>
      <c r="K30" s="91" t="s">
        <v>585</v>
      </c>
      <c r="L30" s="91">
        <v>2</v>
      </c>
    </row>
    <row r="31" spans="1:12" ht="15">
      <c r="A31" s="91" t="s">
        <v>542</v>
      </c>
      <c r="B31" s="91">
        <v>411</v>
      </c>
      <c r="C31" s="91" t="s">
        <v>551</v>
      </c>
      <c r="D31" s="91">
        <v>3</v>
      </c>
      <c r="E31" s="91" t="s">
        <v>559</v>
      </c>
      <c r="F31" s="91">
        <v>3</v>
      </c>
      <c r="G31" s="91" t="s">
        <v>567</v>
      </c>
      <c r="H31" s="91">
        <v>3</v>
      </c>
      <c r="I31" s="91" t="s">
        <v>547</v>
      </c>
      <c r="J31" s="91">
        <v>2</v>
      </c>
      <c r="K31" s="91" t="s">
        <v>586</v>
      </c>
      <c r="L31" s="91">
        <v>2</v>
      </c>
    </row>
    <row r="32" spans="1:12" ht="15">
      <c r="A32" s="91" t="s">
        <v>543</v>
      </c>
      <c r="B32" s="91">
        <v>15</v>
      </c>
      <c r="C32" s="91" t="s">
        <v>552</v>
      </c>
      <c r="D32" s="91">
        <v>3</v>
      </c>
      <c r="E32" s="91" t="s">
        <v>560</v>
      </c>
      <c r="F32" s="91">
        <v>3</v>
      </c>
      <c r="G32" s="91" t="s">
        <v>568</v>
      </c>
      <c r="H32" s="91">
        <v>3</v>
      </c>
      <c r="I32" s="91" t="s">
        <v>576</v>
      </c>
      <c r="J32" s="91">
        <v>2</v>
      </c>
      <c r="K32" s="91" t="s">
        <v>587</v>
      </c>
      <c r="L32" s="91">
        <v>2</v>
      </c>
    </row>
    <row r="33" spans="1:12" ht="15">
      <c r="A33" s="91" t="s">
        <v>544</v>
      </c>
      <c r="B33" s="91">
        <v>7</v>
      </c>
      <c r="C33" s="91" t="s">
        <v>553</v>
      </c>
      <c r="D33" s="91">
        <v>3</v>
      </c>
      <c r="E33" s="91" t="s">
        <v>561</v>
      </c>
      <c r="F33" s="91">
        <v>3</v>
      </c>
      <c r="G33" s="91" t="s">
        <v>569</v>
      </c>
      <c r="H33" s="91">
        <v>3</v>
      </c>
      <c r="I33" s="91" t="s">
        <v>577</v>
      </c>
      <c r="J33" s="91">
        <v>2</v>
      </c>
      <c r="K33" s="91" t="s">
        <v>588</v>
      </c>
      <c r="L33" s="91">
        <v>2</v>
      </c>
    </row>
    <row r="34" spans="1:12" ht="15">
      <c r="A34" s="91" t="s">
        <v>545</v>
      </c>
      <c r="B34" s="91">
        <v>7</v>
      </c>
      <c r="C34" s="91" t="s">
        <v>554</v>
      </c>
      <c r="D34" s="91">
        <v>3</v>
      </c>
      <c r="E34" s="91" t="s">
        <v>562</v>
      </c>
      <c r="F34" s="91">
        <v>3</v>
      </c>
      <c r="G34" s="91" t="s">
        <v>570</v>
      </c>
      <c r="H34" s="91">
        <v>3</v>
      </c>
      <c r="I34" s="91" t="s">
        <v>578</v>
      </c>
      <c r="J34" s="91">
        <v>2</v>
      </c>
      <c r="K34" s="91" t="s">
        <v>589</v>
      </c>
      <c r="L34" s="91">
        <v>2</v>
      </c>
    </row>
    <row r="35" spans="1:12" ht="15">
      <c r="A35" s="91" t="s">
        <v>546</v>
      </c>
      <c r="B35" s="91">
        <v>6</v>
      </c>
      <c r="C35" s="91" t="s">
        <v>219</v>
      </c>
      <c r="D35" s="91">
        <v>2</v>
      </c>
      <c r="E35" s="91" t="s">
        <v>221</v>
      </c>
      <c r="F35" s="91">
        <v>2</v>
      </c>
      <c r="G35" s="91" t="s">
        <v>571</v>
      </c>
      <c r="H35" s="91">
        <v>3</v>
      </c>
      <c r="I35" s="91" t="s">
        <v>579</v>
      </c>
      <c r="J35" s="91">
        <v>2</v>
      </c>
      <c r="K35" s="91" t="s">
        <v>590</v>
      </c>
      <c r="L35" s="91">
        <v>2</v>
      </c>
    </row>
    <row r="36" spans="1:12" ht="15">
      <c r="A36" s="91" t="s">
        <v>547</v>
      </c>
      <c r="B36" s="91">
        <v>6</v>
      </c>
      <c r="C36" s="91" t="s">
        <v>555</v>
      </c>
      <c r="D36" s="91">
        <v>2</v>
      </c>
      <c r="E36" s="91" t="s">
        <v>563</v>
      </c>
      <c r="F36" s="91">
        <v>2</v>
      </c>
      <c r="G36" s="91" t="s">
        <v>572</v>
      </c>
      <c r="H36" s="91">
        <v>3</v>
      </c>
      <c r="I36" s="91" t="s">
        <v>580</v>
      </c>
      <c r="J36" s="91">
        <v>2</v>
      </c>
      <c r="K36" s="91" t="s">
        <v>591</v>
      </c>
      <c r="L36" s="91">
        <v>2</v>
      </c>
    </row>
    <row r="39" spans="1:12" ht="15" customHeight="1">
      <c r="A39" s="13" t="s">
        <v>598</v>
      </c>
      <c r="B39" s="13" t="s">
        <v>498</v>
      </c>
      <c r="C39" s="13" t="s">
        <v>609</v>
      </c>
      <c r="D39" s="13" t="s">
        <v>501</v>
      </c>
      <c r="E39" s="13" t="s">
        <v>613</v>
      </c>
      <c r="F39" s="13" t="s">
        <v>503</v>
      </c>
      <c r="G39" s="13" t="s">
        <v>622</v>
      </c>
      <c r="H39" s="13" t="s">
        <v>505</v>
      </c>
      <c r="I39" s="13" t="s">
        <v>633</v>
      </c>
      <c r="J39" s="13" t="s">
        <v>507</v>
      </c>
      <c r="K39" s="13" t="s">
        <v>642</v>
      </c>
      <c r="L39" s="13" t="s">
        <v>508</v>
      </c>
    </row>
    <row r="40" spans="1:12" ht="15">
      <c r="A40" s="91" t="s">
        <v>599</v>
      </c>
      <c r="B40" s="91">
        <v>6</v>
      </c>
      <c r="C40" s="91" t="s">
        <v>606</v>
      </c>
      <c r="D40" s="91">
        <v>3</v>
      </c>
      <c r="E40" s="91" t="s">
        <v>601</v>
      </c>
      <c r="F40" s="91">
        <v>4</v>
      </c>
      <c r="G40" s="91" t="s">
        <v>623</v>
      </c>
      <c r="H40" s="91">
        <v>3</v>
      </c>
      <c r="I40" s="91" t="s">
        <v>634</v>
      </c>
      <c r="J40" s="91">
        <v>2</v>
      </c>
      <c r="K40" s="91" t="s">
        <v>643</v>
      </c>
      <c r="L40" s="91">
        <v>2</v>
      </c>
    </row>
    <row r="41" spans="1:12" ht="15">
      <c r="A41" s="91" t="s">
        <v>600</v>
      </c>
      <c r="B41" s="91">
        <v>4</v>
      </c>
      <c r="C41" s="91" t="s">
        <v>607</v>
      </c>
      <c r="D41" s="91">
        <v>3</v>
      </c>
      <c r="E41" s="91" t="s">
        <v>603</v>
      </c>
      <c r="F41" s="91">
        <v>3</v>
      </c>
      <c r="G41" s="91" t="s">
        <v>624</v>
      </c>
      <c r="H41" s="91">
        <v>3</v>
      </c>
      <c r="I41" s="91" t="s">
        <v>600</v>
      </c>
      <c r="J41" s="91">
        <v>2</v>
      </c>
      <c r="K41" s="91" t="s">
        <v>644</v>
      </c>
      <c r="L41" s="91">
        <v>2</v>
      </c>
    </row>
    <row r="42" spans="1:12" ht="15">
      <c r="A42" s="91" t="s">
        <v>601</v>
      </c>
      <c r="B42" s="91">
        <v>4</v>
      </c>
      <c r="C42" s="91" t="s">
        <v>608</v>
      </c>
      <c r="D42" s="91">
        <v>3</v>
      </c>
      <c r="E42" s="91" t="s">
        <v>614</v>
      </c>
      <c r="F42" s="91">
        <v>2</v>
      </c>
      <c r="G42" s="91" t="s">
        <v>625</v>
      </c>
      <c r="H42" s="91">
        <v>3</v>
      </c>
      <c r="I42" s="91" t="s">
        <v>599</v>
      </c>
      <c r="J42" s="91">
        <v>2</v>
      </c>
      <c r="K42" s="91" t="s">
        <v>645</v>
      </c>
      <c r="L42" s="91">
        <v>2</v>
      </c>
    </row>
    <row r="43" spans="1:12" ht="15">
      <c r="A43" s="91" t="s">
        <v>602</v>
      </c>
      <c r="B43" s="91">
        <v>4</v>
      </c>
      <c r="C43" s="91" t="s">
        <v>610</v>
      </c>
      <c r="D43" s="91">
        <v>3</v>
      </c>
      <c r="E43" s="91" t="s">
        <v>615</v>
      </c>
      <c r="F43" s="91">
        <v>2</v>
      </c>
      <c r="G43" s="91" t="s">
        <v>626</v>
      </c>
      <c r="H43" s="91">
        <v>3</v>
      </c>
      <c r="I43" s="91" t="s">
        <v>635</v>
      </c>
      <c r="J43" s="91">
        <v>2</v>
      </c>
      <c r="K43" s="91" t="s">
        <v>646</v>
      </c>
      <c r="L43" s="91">
        <v>2</v>
      </c>
    </row>
    <row r="44" spans="1:12" ht="15">
      <c r="A44" s="91" t="s">
        <v>603</v>
      </c>
      <c r="B44" s="91">
        <v>3</v>
      </c>
      <c r="C44" s="91" t="s">
        <v>611</v>
      </c>
      <c r="D44" s="91">
        <v>3</v>
      </c>
      <c r="E44" s="91" t="s">
        <v>616</v>
      </c>
      <c r="F44" s="91">
        <v>2</v>
      </c>
      <c r="G44" s="91" t="s">
        <v>627</v>
      </c>
      <c r="H44" s="91">
        <v>3</v>
      </c>
      <c r="I44" s="91" t="s">
        <v>636</v>
      </c>
      <c r="J44" s="91">
        <v>2</v>
      </c>
      <c r="K44" s="91" t="s">
        <v>647</v>
      </c>
      <c r="L44" s="91">
        <v>2</v>
      </c>
    </row>
    <row r="45" spans="1:12" ht="15">
      <c r="A45" s="91" t="s">
        <v>604</v>
      </c>
      <c r="B45" s="91">
        <v>3</v>
      </c>
      <c r="C45" s="91" t="s">
        <v>612</v>
      </c>
      <c r="D45" s="91">
        <v>3</v>
      </c>
      <c r="E45" s="91" t="s">
        <v>617</v>
      </c>
      <c r="F45" s="91">
        <v>2</v>
      </c>
      <c r="G45" s="91" t="s">
        <v>628</v>
      </c>
      <c r="H45" s="91">
        <v>3</v>
      </c>
      <c r="I45" s="91" t="s">
        <v>637</v>
      </c>
      <c r="J45" s="91">
        <v>2</v>
      </c>
      <c r="K45" s="91" t="s">
        <v>648</v>
      </c>
      <c r="L45" s="91">
        <v>2</v>
      </c>
    </row>
    <row r="46" spans="1:12" ht="15">
      <c r="A46" s="91" t="s">
        <v>605</v>
      </c>
      <c r="B46" s="91">
        <v>3</v>
      </c>
      <c r="C46" s="91" t="s">
        <v>604</v>
      </c>
      <c r="D46" s="91">
        <v>2</v>
      </c>
      <c r="E46" s="91" t="s">
        <v>618</v>
      </c>
      <c r="F46" s="91">
        <v>2</v>
      </c>
      <c r="G46" s="91" t="s">
        <v>629</v>
      </c>
      <c r="H46" s="91">
        <v>3</v>
      </c>
      <c r="I46" s="91" t="s">
        <v>638</v>
      </c>
      <c r="J46" s="91">
        <v>2</v>
      </c>
      <c r="K46" s="91" t="s">
        <v>649</v>
      </c>
      <c r="L46" s="91">
        <v>2</v>
      </c>
    </row>
    <row r="47" spans="1:12" ht="15">
      <c r="A47" s="91" t="s">
        <v>606</v>
      </c>
      <c r="B47" s="91">
        <v>3</v>
      </c>
      <c r="C47" s="91" t="s">
        <v>605</v>
      </c>
      <c r="D47" s="91">
        <v>2</v>
      </c>
      <c r="E47" s="91" t="s">
        <v>619</v>
      </c>
      <c r="F47" s="91">
        <v>2</v>
      </c>
      <c r="G47" s="91" t="s">
        <v>630</v>
      </c>
      <c r="H47" s="91">
        <v>3</v>
      </c>
      <c r="I47" s="91" t="s">
        <v>639</v>
      </c>
      <c r="J47" s="91">
        <v>2</v>
      </c>
      <c r="K47" s="91" t="s">
        <v>650</v>
      </c>
      <c r="L47" s="91">
        <v>2</v>
      </c>
    </row>
    <row r="48" spans="1:12" ht="15">
      <c r="A48" s="91" t="s">
        <v>607</v>
      </c>
      <c r="B48" s="91">
        <v>3</v>
      </c>
      <c r="C48" s="91" t="s">
        <v>599</v>
      </c>
      <c r="D48" s="91">
        <v>2</v>
      </c>
      <c r="E48" s="91" t="s">
        <v>620</v>
      </c>
      <c r="F48" s="91">
        <v>2</v>
      </c>
      <c r="G48" s="91" t="s">
        <v>631</v>
      </c>
      <c r="H48" s="91">
        <v>3</v>
      </c>
      <c r="I48" s="91" t="s">
        <v>640</v>
      </c>
      <c r="J48" s="91">
        <v>2</v>
      </c>
      <c r="K48" s="91" t="s">
        <v>651</v>
      </c>
      <c r="L48" s="91">
        <v>2</v>
      </c>
    </row>
    <row r="49" spans="1:12" ht="15">
      <c r="A49" s="91" t="s">
        <v>608</v>
      </c>
      <c r="B49" s="91">
        <v>3</v>
      </c>
      <c r="C49" s="91" t="s">
        <v>602</v>
      </c>
      <c r="D49" s="91">
        <v>2</v>
      </c>
      <c r="E49" s="91" t="s">
        <v>621</v>
      </c>
      <c r="F49" s="91">
        <v>2</v>
      </c>
      <c r="G49" s="91" t="s">
        <v>632</v>
      </c>
      <c r="H49" s="91">
        <v>3</v>
      </c>
      <c r="I49" s="91" t="s">
        <v>641</v>
      </c>
      <c r="J49" s="91">
        <v>2</v>
      </c>
      <c r="K49" s="91" t="s">
        <v>652</v>
      </c>
      <c r="L49" s="91">
        <v>2</v>
      </c>
    </row>
    <row r="52" spans="1:12" ht="15" customHeight="1">
      <c r="A52" s="85" t="s">
        <v>659</v>
      </c>
      <c r="B52" s="85" t="s">
        <v>498</v>
      </c>
      <c r="C52" s="85" t="s">
        <v>661</v>
      </c>
      <c r="D52" s="85" t="s">
        <v>501</v>
      </c>
      <c r="E52" s="85" t="s">
        <v>662</v>
      </c>
      <c r="F52" s="85" t="s">
        <v>503</v>
      </c>
      <c r="G52" s="85" t="s">
        <v>665</v>
      </c>
      <c r="H52" s="85" t="s">
        <v>505</v>
      </c>
      <c r="I52" s="85" t="s">
        <v>667</v>
      </c>
      <c r="J52" s="85" t="s">
        <v>507</v>
      </c>
      <c r="K52" s="85" t="s">
        <v>669</v>
      </c>
      <c r="L52" s="85" t="s">
        <v>508</v>
      </c>
    </row>
    <row r="53" spans="1:12" ht="15">
      <c r="A53" s="85"/>
      <c r="B53" s="85"/>
      <c r="C53" s="85"/>
      <c r="D53" s="85"/>
      <c r="E53" s="85"/>
      <c r="F53" s="85"/>
      <c r="G53" s="85"/>
      <c r="H53" s="85"/>
      <c r="I53" s="85"/>
      <c r="J53" s="85"/>
      <c r="K53" s="85"/>
      <c r="L53" s="85"/>
    </row>
    <row r="55" spans="1:12" ht="15" customHeight="1">
      <c r="A55" s="13" t="s">
        <v>660</v>
      </c>
      <c r="B55" s="13" t="s">
        <v>498</v>
      </c>
      <c r="C55" s="13" t="s">
        <v>663</v>
      </c>
      <c r="D55" s="13" t="s">
        <v>501</v>
      </c>
      <c r="E55" s="13" t="s">
        <v>664</v>
      </c>
      <c r="F55" s="13" t="s">
        <v>503</v>
      </c>
      <c r="G55" s="13" t="s">
        <v>666</v>
      </c>
      <c r="H55" s="13" t="s">
        <v>505</v>
      </c>
      <c r="I55" s="13" t="s">
        <v>668</v>
      </c>
      <c r="J55" s="13" t="s">
        <v>507</v>
      </c>
      <c r="K55" s="13" t="s">
        <v>670</v>
      </c>
      <c r="L55" s="13" t="s">
        <v>508</v>
      </c>
    </row>
    <row r="56" spans="1:12" ht="15">
      <c r="A56" s="85" t="s">
        <v>225</v>
      </c>
      <c r="B56" s="85">
        <v>3</v>
      </c>
      <c r="C56" s="85" t="s">
        <v>225</v>
      </c>
      <c r="D56" s="85">
        <v>3</v>
      </c>
      <c r="E56" s="85" t="s">
        <v>221</v>
      </c>
      <c r="F56" s="85">
        <v>2</v>
      </c>
      <c r="G56" s="85" t="s">
        <v>218</v>
      </c>
      <c r="H56" s="85">
        <v>3</v>
      </c>
      <c r="I56" s="85" t="s">
        <v>223</v>
      </c>
      <c r="J56" s="85">
        <v>1</v>
      </c>
      <c r="K56" s="85" t="s">
        <v>215</v>
      </c>
      <c r="L56" s="85">
        <v>1</v>
      </c>
    </row>
    <row r="57" spans="1:12" ht="15">
      <c r="A57" s="85" t="s">
        <v>218</v>
      </c>
      <c r="B57" s="85">
        <v>3</v>
      </c>
      <c r="C57" s="85" t="s">
        <v>219</v>
      </c>
      <c r="D57" s="85">
        <v>2</v>
      </c>
      <c r="E57" s="85"/>
      <c r="F57" s="85"/>
      <c r="G57" s="85"/>
      <c r="H57" s="85"/>
      <c r="I57" s="85"/>
      <c r="J57" s="85"/>
      <c r="K57" s="85"/>
      <c r="L57" s="85"/>
    </row>
    <row r="58" spans="1:12" ht="15">
      <c r="A58" s="85" t="s">
        <v>221</v>
      </c>
      <c r="B58" s="85">
        <v>2</v>
      </c>
      <c r="C58" s="85"/>
      <c r="D58" s="85"/>
      <c r="E58" s="85"/>
      <c r="F58" s="85"/>
      <c r="G58" s="85"/>
      <c r="H58" s="85"/>
      <c r="I58" s="85"/>
      <c r="J58" s="85"/>
      <c r="K58" s="85"/>
      <c r="L58" s="85"/>
    </row>
    <row r="59" spans="1:12" ht="15">
      <c r="A59" s="85" t="s">
        <v>219</v>
      </c>
      <c r="B59" s="85">
        <v>2</v>
      </c>
      <c r="C59" s="85"/>
      <c r="D59" s="85"/>
      <c r="E59" s="85"/>
      <c r="F59" s="85"/>
      <c r="G59" s="85"/>
      <c r="H59" s="85"/>
      <c r="I59" s="85"/>
      <c r="J59" s="85"/>
      <c r="K59" s="85"/>
      <c r="L59" s="85"/>
    </row>
    <row r="60" spans="1:12" ht="15">
      <c r="A60" s="85" t="s">
        <v>223</v>
      </c>
      <c r="B60" s="85">
        <v>1</v>
      </c>
      <c r="C60" s="85"/>
      <c r="D60" s="85"/>
      <c r="E60" s="85"/>
      <c r="F60" s="85"/>
      <c r="G60" s="85"/>
      <c r="H60" s="85"/>
      <c r="I60" s="85"/>
      <c r="J60" s="85"/>
      <c r="K60" s="85"/>
      <c r="L60" s="85"/>
    </row>
    <row r="61" spans="1:12" ht="15">
      <c r="A61" s="85" t="s">
        <v>215</v>
      </c>
      <c r="B61" s="85">
        <v>1</v>
      </c>
      <c r="C61" s="85"/>
      <c r="D61" s="85"/>
      <c r="E61" s="85"/>
      <c r="F61" s="85"/>
      <c r="G61" s="85"/>
      <c r="H61" s="85"/>
      <c r="I61" s="85"/>
      <c r="J61" s="85"/>
      <c r="K61" s="85"/>
      <c r="L61" s="85"/>
    </row>
    <row r="64" spans="1:12" ht="15" customHeight="1">
      <c r="A64" s="13" t="s">
        <v>674</v>
      </c>
      <c r="B64" s="13" t="s">
        <v>498</v>
      </c>
      <c r="C64" s="13" t="s">
        <v>675</v>
      </c>
      <c r="D64" s="13" t="s">
        <v>501</v>
      </c>
      <c r="E64" s="13" t="s">
        <v>676</v>
      </c>
      <c r="F64" s="13" t="s">
        <v>503</v>
      </c>
      <c r="G64" s="13" t="s">
        <v>677</v>
      </c>
      <c r="H64" s="13" t="s">
        <v>505</v>
      </c>
      <c r="I64" s="13" t="s">
        <v>678</v>
      </c>
      <c r="J64" s="13" t="s">
        <v>507</v>
      </c>
      <c r="K64" s="13" t="s">
        <v>679</v>
      </c>
      <c r="L64" s="13" t="s">
        <v>508</v>
      </c>
    </row>
    <row r="65" spans="1:12" ht="15">
      <c r="A65" s="124" t="s">
        <v>219</v>
      </c>
      <c r="B65" s="85">
        <v>41952</v>
      </c>
      <c r="C65" s="124" t="s">
        <v>219</v>
      </c>
      <c r="D65" s="85">
        <v>41952</v>
      </c>
      <c r="E65" s="124" t="s">
        <v>221</v>
      </c>
      <c r="F65" s="85">
        <v>1219</v>
      </c>
      <c r="G65" s="124" t="s">
        <v>218</v>
      </c>
      <c r="H65" s="85">
        <v>12917</v>
      </c>
      <c r="I65" s="124" t="s">
        <v>224</v>
      </c>
      <c r="J65" s="85">
        <v>22918</v>
      </c>
      <c r="K65" s="124" t="s">
        <v>216</v>
      </c>
      <c r="L65" s="85">
        <v>5383</v>
      </c>
    </row>
    <row r="66" spans="1:12" ht="15">
      <c r="A66" s="124" t="s">
        <v>224</v>
      </c>
      <c r="B66" s="85">
        <v>22918</v>
      </c>
      <c r="C66" s="124" t="s">
        <v>225</v>
      </c>
      <c r="D66" s="85">
        <v>2870</v>
      </c>
      <c r="E66" s="124" t="s">
        <v>222</v>
      </c>
      <c r="F66" s="85">
        <v>469</v>
      </c>
      <c r="G66" s="124" t="s">
        <v>214</v>
      </c>
      <c r="H66" s="85">
        <v>17</v>
      </c>
      <c r="I66" s="124" t="s">
        <v>223</v>
      </c>
      <c r="J66" s="85">
        <v>7402</v>
      </c>
      <c r="K66" s="124" t="s">
        <v>215</v>
      </c>
      <c r="L66" s="85">
        <v>1642</v>
      </c>
    </row>
    <row r="67" spans="1:12" ht="15">
      <c r="A67" s="124" t="s">
        <v>218</v>
      </c>
      <c r="B67" s="85">
        <v>12917</v>
      </c>
      <c r="C67" s="124" t="s">
        <v>220</v>
      </c>
      <c r="D67" s="85">
        <v>577</v>
      </c>
      <c r="E67" s="124" t="s">
        <v>213</v>
      </c>
      <c r="F67" s="85">
        <v>14</v>
      </c>
      <c r="G67" s="124" t="s">
        <v>212</v>
      </c>
      <c r="H67" s="85">
        <v>11</v>
      </c>
      <c r="I67" s="124"/>
      <c r="J67" s="85"/>
      <c r="K67" s="124"/>
      <c r="L67" s="85"/>
    </row>
    <row r="68" spans="1:12" ht="15">
      <c r="A68" s="124" t="s">
        <v>223</v>
      </c>
      <c r="B68" s="85">
        <v>7402</v>
      </c>
      <c r="C68" s="124" t="s">
        <v>217</v>
      </c>
      <c r="D68" s="85">
        <v>33</v>
      </c>
      <c r="E68" s="124"/>
      <c r="F68" s="85"/>
      <c r="G68" s="124"/>
      <c r="H68" s="85"/>
      <c r="I68" s="124"/>
      <c r="J68" s="85"/>
      <c r="K68" s="124"/>
      <c r="L68" s="85"/>
    </row>
    <row r="69" spans="1:12" ht="15">
      <c r="A69" s="124" t="s">
        <v>216</v>
      </c>
      <c r="B69" s="85">
        <v>5383</v>
      </c>
      <c r="C69" s="124"/>
      <c r="D69" s="85"/>
      <c r="E69" s="124"/>
      <c r="F69" s="85"/>
      <c r="G69" s="124"/>
      <c r="H69" s="85"/>
      <c r="I69" s="124"/>
      <c r="J69" s="85"/>
      <c r="K69" s="124"/>
      <c r="L69" s="85"/>
    </row>
    <row r="70" spans="1:12" ht="15">
      <c r="A70" s="124" t="s">
        <v>225</v>
      </c>
      <c r="B70" s="85">
        <v>2870</v>
      </c>
      <c r="C70" s="124"/>
      <c r="D70" s="85"/>
      <c r="E70" s="124"/>
      <c r="F70" s="85"/>
      <c r="G70" s="124"/>
      <c r="H70" s="85"/>
      <c r="I70" s="124"/>
      <c r="J70" s="85"/>
      <c r="K70" s="124"/>
      <c r="L70" s="85"/>
    </row>
    <row r="71" spans="1:12" ht="15">
      <c r="A71" s="124" t="s">
        <v>215</v>
      </c>
      <c r="B71" s="85">
        <v>1642</v>
      </c>
      <c r="C71" s="124"/>
      <c r="D71" s="85"/>
      <c r="E71" s="124"/>
      <c r="F71" s="85"/>
      <c r="G71" s="124"/>
      <c r="H71" s="85"/>
      <c r="I71" s="124"/>
      <c r="J71" s="85"/>
      <c r="K71" s="124"/>
      <c r="L71" s="85"/>
    </row>
    <row r="72" spans="1:12" ht="15">
      <c r="A72" s="124" t="s">
        <v>221</v>
      </c>
      <c r="B72" s="85">
        <v>1219</v>
      </c>
      <c r="C72" s="124"/>
      <c r="D72" s="85"/>
      <c r="E72" s="124"/>
      <c r="F72" s="85"/>
      <c r="G72" s="124"/>
      <c r="H72" s="85"/>
      <c r="I72" s="124"/>
      <c r="J72" s="85"/>
      <c r="K72" s="124"/>
      <c r="L72" s="85"/>
    </row>
    <row r="73" spans="1:12" ht="15">
      <c r="A73" s="124" t="s">
        <v>220</v>
      </c>
      <c r="B73" s="85">
        <v>577</v>
      </c>
      <c r="C73" s="124"/>
      <c r="D73" s="85"/>
      <c r="E73" s="124"/>
      <c r="F73" s="85"/>
      <c r="G73" s="124"/>
      <c r="H73" s="85"/>
      <c r="I73" s="124"/>
      <c r="J73" s="85"/>
      <c r="K73" s="124"/>
      <c r="L73" s="85"/>
    </row>
    <row r="74" spans="1:12" ht="15">
      <c r="A74" s="124" t="s">
        <v>222</v>
      </c>
      <c r="B74" s="85">
        <v>469</v>
      </c>
      <c r="C74" s="124"/>
      <c r="D74" s="85"/>
      <c r="E74" s="124"/>
      <c r="F74" s="85"/>
      <c r="G74" s="124"/>
      <c r="H74" s="85"/>
      <c r="I74" s="124"/>
      <c r="J74" s="85"/>
      <c r="K74" s="124"/>
      <c r="L74" s="85"/>
    </row>
  </sheetData>
  <hyperlinks>
    <hyperlink ref="A2" r:id="rId1" display="https://it.globalvoices.org/2019/04/la-tragica-morte-di-una-adolescente-alla-scuola-di-baku-dirige-la-rabbia-verso-il-sistema-scolastico-dellazerbaigian/"/>
    <hyperlink ref="A3" r:id="rId2" display="https://ru.globalvoices.org/2019/04/22/82813/"/>
    <hyperlink ref="A4" r:id="rId3" display="https://www.facebook.com/rahim.y.wali/posts/2020350061396634"/>
    <hyperlink ref="A5" r:id="rId4" display="https://www.facebook.com/events/607418313066451/"/>
    <hyperlink ref="G2" r:id="rId5" display="https://www.facebook.com/events/607418313066451/"/>
    <hyperlink ref="I2" r:id="rId6" display="https://it.globalvoices.org/2019/04/la-tragica-morte-di-una-adolescente-alla-scuola-di-baku-dirige-la-rabbia-verso-il-sistema-scolastico-dellazerbaigian/"/>
    <hyperlink ref="K2" r:id="rId7" display="https://ru.globalvoices.org/2019/04/22/82813/"/>
    <hyperlink ref="K3" r:id="rId8" display="https://www.facebook.com/rahim.y.wali/posts/2020350061396634"/>
  </hyperlinks>
  <printOptions/>
  <pageMargins left="0.7" right="0.7" top="0.75" bottom="0.75" header="0.3" footer="0.3"/>
  <pageSetup orientation="portrait" paperSize="9"/>
  <tableParts>
    <tablePart r:id="rId14"/>
    <tablePart r:id="rId13"/>
    <tablePart r:id="rId12"/>
    <tablePart r:id="rId10"/>
    <tablePart r:id="rId9"/>
    <tablePart r:id="rId16"/>
    <tablePart r:id="rId11"/>
    <tablePart r:id="rId1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2019-05-04T21:33:47Z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