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<sst xmlns="http://schemas.openxmlformats.org/spreadsheetml/2006/main" count="10617" uniqueCount="2144">
  <si>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</si>
  <si>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</si>
  <si>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</si>
  <si>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</si>
  <si>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</si>
  <si>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</si>
  <si>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</si>
  <si>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</si>
  <si>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</si>
  <si>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</si>
  <si>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</si>
  <si>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</si>
  <si>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</si>
  <si>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</si>
  <si>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</si>
  <si>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</si>
  <si>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</si>
  <si>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</si>
  <si>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</si>
  <si>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</si>
  <si>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</si>
  <si>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</si>
  <si>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</si>
  <si>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</si>
  <si>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</si>
  <si>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</si>
  <si>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</si>
  <si>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</si>
  <si>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</si>
  <si>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</si>
  <si>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</si>
  <si>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</si>
  <si>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</si>
  <si>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</si>
  <si>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</si>
  <si>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</si>
  <si>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</si>
  <si>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</si>
  <si>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</si>
  <si>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</si>
  <si>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</si>
  <si>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</si>
  <si>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</si>
  <si>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</si>
  <si>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</si>
  <si>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</si>
  <si>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</si>
  <si>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</si>
  <si>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</si>
  <si>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</si>
  <si>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</si>
  <si>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</si>
  <si>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</si>
  <si>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</si>
  <si>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</si>
  <si>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</si>
  <si>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</si>
  <si>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</si>
  <si>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</si>
  <si>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</si>
  <si>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</si>
  <si>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</si>
  <si>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</si>
  <si>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</si>
  <si>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</si>
  <si>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</si>
  <si>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</si>
  <si>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</si>
  <si>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</si>
  <si>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</si>
  <si>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</si>
  <si>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</si>
  <si>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</si>
  <si>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</si>
  <si>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</si>
  <si>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</si>
  <si>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</si>
  <si>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</si>
  <si>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</si>
  <si>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</si>
  <si>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</si>
  <si>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</si>
  <si>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</si>
  <si>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</si>
  <si>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</si>
  <si>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</si>
  <si>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</si>
  <si>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</si>
  <si>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</si>
  <si>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</si>
  <si>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</si>
  <si>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</si>
  <si>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</si>
  <si>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</si>
  <si>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</si>
  <si>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</si>
  <si>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</si>
  <si>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</si>
  <si>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</si>
  <si>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</si>
  <si>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</si>
  <si>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</si>
  <si>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</si>
  <si>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</si>
  <si>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</si>
  <si>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</si>
  <si>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</si>
  <si>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</si>
  <si>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</si>
  <si>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</si>
  <si>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</si>
  <si>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</si>
  <si>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</si>
  <si>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</si>
  <si>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</si>
  <si>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</si>
  <si>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</si>
  <si>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</si>
  <si>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</si>
  <si>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</si>
  <si>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</si>
  <si>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</si>
  <si>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</si>
  <si>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</si>
  <si>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</si>
  <si>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</si>
  <si>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</si>
  <si>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</si>
  <si>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</si>
  <si>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</si>
  <si>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</si>
  <si>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</si>
  <si>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</si>
  <si>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</si>
  <si>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</si>
  <si>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</si>
  <si>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</si>
  <si>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</si>
  <si>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</si>
  <si>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</si>
  <si>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</si>
  <si>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</si>
  <si>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</si>
  <si>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</si>
  <si>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</si>
  <si>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</si>
  <si>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</si>
  <si>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</si>
  <si>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</si>
  <si>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</si>
  <si>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</si>
  <si>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</si>
  <si>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</si>
  <si>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</si>
  <si>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</si>
  <si>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</si>
  <si>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</si>
  <si>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</si>
  <si>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</si>
  <si>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</si>
  <si>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</si>
  <si>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</si>
  <si>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</si>
  <si>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</si>
  <si>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</si>
  <si>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</si>
  <si>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</si>
  <si>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</si>
  <si>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</si>
  <si>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</si>
  <si>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</si>
  <si>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</si>
  <si>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</si>
  <si>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</si>
  <si>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</si>
  <si>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</si>
  <si>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</si>
  <si>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</si>
  <si>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</si>
  <si>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</si>
  <si>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</si>
  <si>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</si>
  <si>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</si>
  <si>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</si>
  <si>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</si>
  <si>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</si>
  <si>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</si>
  <si>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</si>
  <si>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</si>
  <si>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</si>
  <si>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</si>
  <si>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</si>
  <si>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</si>
  <si>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</si>
  <si>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</si>
  <si>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</si>
  <si>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</si>
  <si>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</si>
  <si>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</si>
  <si>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</si>
  <si>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</si>
  <si>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</si>
  <si>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</si>
  <si>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</si>
  <si>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</si>
  <si>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</si>
  <si>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</si>
  <si>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</si>
  <si>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</si>
  <si>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</si>
  <si>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</si>
  <si>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</si>
  <si>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huseynzade22</t>
  </si>
  <si>
    <t>azerbaijaninfos</t>
  </si>
  <si>
    <t>1_sirun</t>
  </si>
  <si>
    <t>kindforsell</t>
  </si>
  <si>
    <t>samirkazimli</t>
  </si>
  <si>
    <t>ayshanhajiyeva</t>
  </si>
  <si>
    <t>elmanquliyev6</t>
  </si>
  <si>
    <t>dogukanerrtas</t>
  </si>
  <si>
    <t>dwatchnews_mena</t>
  </si>
  <si>
    <t>evanjelina7</t>
  </si>
  <si>
    <t>unuslu</t>
  </si>
  <si>
    <t>di1an3</t>
  </si>
  <si>
    <t>ssudenazunal</t>
  </si>
  <si>
    <t>zaurs</t>
  </si>
  <si>
    <t>ganbarovruslan</t>
  </si>
  <si>
    <t>eyinsananla</t>
  </si>
  <si>
    <t>ocmediaorg</t>
  </si>
  <si>
    <t>dilarabrowns</t>
  </si>
  <si>
    <t>xeyale9898</t>
  </si>
  <si>
    <t>qumqum_s</t>
  </si>
  <si>
    <t>nazname_</t>
  </si>
  <si>
    <t>tagiyevragil</t>
  </si>
  <si>
    <t>ismayilov_tunar</t>
  </si>
  <si>
    <t>lgbtiorg</t>
  </si>
  <si>
    <t>ayseliyeva_</t>
  </si>
  <si>
    <t>anarm2013</t>
  </si>
  <si>
    <t>sayka_aslanova</t>
  </si>
  <si>
    <t>lamiya_bluefox</t>
  </si>
  <si>
    <t>rahimsaliyev</t>
  </si>
  <si>
    <t>bahruz_samad</t>
  </si>
  <si>
    <t>poyrazturq</t>
  </si>
  <si>
    <t>sserenayss</t>
  </si>
  <si>
    <t>alonedied</t>
  </si>
  <si>
    <t>aygungarayeva</t>
  </si>
  <si>
    <t>gma028</t>
  </si>
  <si>
    <t>sismailzadeh</t>
  </si>
  <si>
    <t>therealorkhan</t>
  </si>
  <si>
    <t>arifsoy_</t>
  </si>
  <si>
    <t>repovidu</t>
  </si>
  <si>
    <t>greendystopia</t>
  </si>
  <si>
    <t>ramalmammadovsk</t>
  </si>
  <si>
    <t>malriomenes</t>
  </si>
  <si>
    <t>tamilla_qulami</t>
  </si>
  <si>
    <t>nicat_pasa</t>
  </si>
  <si>
    <t>safaraslanov</t>
  </si>
  <si>
    <t>gular_abbasli</t>
  </si>
  <si>
    <t>orujova_arzu</t>
  </si>
  <si>
    <t>sadako_sasaki</t>
  </si>
  <si>
    <t>arzufahrad</t>
  </si>
  <si>
    <t>bobmeddin</t>
  </si>
  <si>
    <t>mammadhajili</t>
  </si>
  <si>
    <t>antonkuntin</t>
  </si>
  <si>
    <t>gulnar_salman</t>
  </si>
  <si>
    <t>ulviyyaali</t>
  </si>
  <si>
    <t>arzugeybulla</t>
  </si>
  <si>
    <t>mreynullabeyli</t>
  </si>
  <si>
    <t>jabiyevm</t>
  </si>
  <si>
    <t>beyonce_aze</t>
  </si>
  <si>
    <t>belovedjinki</t>
  </si>
  <si>
    <t>yoonkookologist</t>
  </si>
  <si>
    <t>taeilzens</t>
  </si>
  <si>
    <t>globalvoices_it</t>
  </si>
  <si>
    <t>soothe888</t>
  </si>
  <si>
    <t>azizli_kenan</t>
  </si>
  <si>
    <t>thelivaa</t>
  </si>
  <si>
    <t>fakebitchesx</t>
  </si>
  <si>
    <t>filmaccc</t>
  </si>
  <si>
    <t>nihadhuseynn</t>
  </si>
  <si>
    <t>eminmilli</t>
  </si>
  <si>
    <t>huseynli_ilkin</t>
  </si>
  <si>
    <t>minorityaze</t>
  </si>
  <si>
    <t>gvenespanol</t>
  </si>
  <si>
    <t>lamiya_adilgizi</t>
  </si>
  <si>
    <t>Mentions</t>
  </si>
  <si>
    <t>Pəncərəsinnən qaçmağı fikirləşdiyim əziz 162 n-li məktəbim, artıq səni yalnız xoş xatirələrlə deyil #elinaüçünsusma ilə də xatırlayacağam. Çox təsiredici hadisədir. https://t.co/8bGAc4Pq9v</t>
  </si>
  <si>
    <t>A 14-year-old girl has been attacked in #Baku #Azerbaijan after organising a commemoration ceremony for Elina Hajiyeva, a schoolgirl who committed suicide two weeks ago after being bullied at school. #Elinaüçünsusma https://t.co/UeGwKLWOQa</t>
  </si>
  <si>
    <t>RT @AzerbaijanInfos: A 14-year-old girl has been attacked in #Baku #Azerbaijan after organising a commemoration ceremony for Elina Hajiyeva…</t>
  </si>
  <si>
    <t>azerbaycanda elina isimli bir kiz cinsel tercihi yuzunden zorbaliga, tacize maruz kalmis ve bu yuzden de intahar etmis.... ustelik kurtulma sansi varmis ama kiza tibbi mudahale yapmak yerine mudur odasina goturup bildigin olmesini beklemisler elim ayagin titriyor #ElinaÜçünSusma</t>
  </si>
  <si>
    <t>RT @UlviyyaAli: #Elinaüçünsusma Türkiyədə.
© Şöfqi Roman https://t.co/XZUhGPLqYa</t>
  </si>
  <si>
    <t>Hech ne, ele hesab edek ki hech bir ceza verilməyib. İndiki  veziyyetde ev dustaqligi cennetdi bu heyasizdan otru. Edalet yoxdu, Azerbaycanda hech yoxdu #Elinaüçünsusma https://t.co/v7kSCvW2BE</t>
  </si>
  <si>
    <t>Sən Elinanin özünü pəncərədən atdığı o videoya baxdınmı? Pəncərəni açır, dizlərini pəncərənin qabağına qoymazdan əvvəl dizləri ağrımasın deyə corablarını dizlərinin üstünə çəkir. Dizləri ağrımasın deyə corablarını dizlərinin üstünə çəkir.Dizləri ağrımasın deyə..
#ElinaÜçünSusma</t>
  </si>
  <si>
    <t>RT @ElmanQuliyev6: Sən Elinanin özünü pəncərədən atdığı o videoya baxdınmı? Pəncərəni açır, dizlərini pəncərənin qabağına qoymazdan əvvəl d…</t>
  </si>
  <si>
    <t>RT @OCMediaorg: A 14-year-old girl has been attacked in #Baku #Azerbaijan after organising a commemoration ceremony for Elina Hajiyeva, a s…</t>
  </si>
  <si>
    <t>Sabahın çırpınışları duyulur Sezenin avazıyla: 
"...Aç, kardelen aç...
Dağın olayım, suyun olayım, göğün olayım, aç..." 
Başka bahçelerde açacaksın, kardelen... Ne çabuk unuttular seni... #Elinaüçünsusma</t>
  </si>
  <si>
    <t>RT @evanjelina7: Sabahın çırpınışları duyulur Sezenin avazıyla: 
"...Aç, kardelen aç...
Dağın olayım, suyun olayım, göğün olayım, aç..." 
B…</t>
  </si>
  <si>
    <t>Bu işi detektiv araşdırmalıdır məncə. Çünki çox qaranlıq detalları var #Elinaüçünsusma</t>
  </si>
  <si>
    <t>_xD83C__xDFF3_‍_xD83C__xDF08__xD83C__xDFF3_‍_xD83C__xDF08__xD83C__xDFF3_‍_xD83C__xDF08__xD83C__xDFF3_‍_xD83C__xDF08_ #elinaüçünsusma https://t.co/unzs9I8Q72</t>
  </si>
  <si>
    <t>RT @poyrazturq: "Lezbiyen", "yollu", "orospu", "kaşar"...
14 yaşındaki genç bir kızı işte bu sözlerle intihara sürüklediler.
Kız, okulun…</t>
  </si>
  <si>
    <t>#Elinaüçünsusma https://t.co/IvQ5JtOpNZ</t>
  </si>
  <si>
    <t>#elinaüçünsusma 
#elinaicinsusma 
https://t.co/0b3asuIpLR</t>
  </si>
  <si>
    <t>RT @jabiyevm: Pəncərələri ləğv etmək intiharın qarşısını almaq yox, “Gedin harada ölürsüz ölün, bizi zibilə salmayın” deməkdir. #ElinaÜçünS…</t>
  </si>
  <si>
    <t>A 14-year-old girl has been attacked in #Baku #Azerbaijan after organising a commemoration ceremony for Elina Hajiyeva, a schoolgirl who committed suicide two weeks ago after being bullied at school. #Elinaüçünsusma
https://t.co/pBRztSqPXc</t>
  </si>
  <si>
    <t>Şərəfsizlər!
#Elinaüçünsusma https://t.co/ZdFLEKxATb</t>
  </si>
  <si>
    <t>RT @Xeyale9898: Şərəfsizlər!
#Elinaüçünsusma https://t.co/ZdFLEKxATb</t>
  </si>
  <si>
    <t>Niyə insanlar bir-birilərinin şəxsi həyatlarına müdaxilə edirlər? Lap deyək ki, tərbiyəsizdi. Sənə nə? Onun səhvlərinin cəzasını o dünyada sən çəkəcəksən? Bəsdirin! Lezbiyan olmaq tərbiyəsizlik deyil. O boş beyninizə yeridin bunu!
#ElinaÜçünSusma</t>
  </si>
  <si>
    <t>RT @Qumqum_s: Niyə insanlar bir-birilərinin şəxsi həyatlarına müdaxilə edirlər? Lap deyək ki, tərbiyəsizdi. Sənə nə? Onun səhvlərinin cəzas…</t>
  </si>
  <si>
    <t>Olur ki, yüzlərlə adam ölür, heç nə hiss etmirsən; olur ki, bir nəfər ölür, səni onunla çox şey bağlamasa da, sanki minlərlə insanı itirmisən.
#ElinaÜçünSusma</t>
  </si>
  <si>
    <t>RT @Nazname_: Olur ki, yüzlərlə adam ölür, heç nə hiss etmirsən; olur ki, bir nəfər ölür, səni onunla çox şey bağlamasa da, sanki minlərlə…</t>
  </si>
  <si>
    <t>#elinaüçünsusma #elinaicinsusma</t>
  </si>
  <si>
    <t>14 yaşındaki bir kız çocuğu bunları yaşamamalıydı. tacize uğruyor, yardım eli uzatmıyorunuz. İntihar ettiğinde müdahale almıyor, müdür odasında ölümünü bekliyorsunuz. Eğer müdahale alsaydı belki yaşıyor olabilirdi. Bunu intihar olarak görmem, bu bir cinayet. #elinaüçünsusma</t>
  </si>
  <si>
    <t>Elina Hacıyeva, 14 yaşında bir kız çocuğu. Çocuk uzun zamandır akran zorbalığına maruzmuş.Erkek öğrencilerin cinsel tacizi de dahil! Ne aile,ne okul yönetimi, ne de arkadaşları onu anlayamadı ve Elina geçen hafta okuduğu okulun 3. katından atlayarak canına kıydı. #ElinaÜçünSusma</t>
  </si>
  <si>
    <t>Olayın bir diğer çirkin yüzü; Çocuk atladıktan sonra okul yöneticileri onu yerden kaldırarak müdürün odasına götürüyor. Görüntülerden anlaşıldığı üzere bilinci açık fakat iç kanama geçiren çocuk sorgulanıyor. Okul aleyhinde ifade vermemesi için çabalanıyor. #ElinaÜçünSusma</t>
  </si>
  <si>
    <t>RT @UlviyyaAli: Elina Hacıyevanın ölümü ilə əlaqədar 162 saylı orta məktəbin qarşısında anım mərasimi keçirilib. #Bullinqəson #Elinaüçünsus…</t>
  </si>
  <si>
    <t>RT @TagiyevRagil: Elina Hacıyeva, 14 yaşında bir kız çocuğu. Çocuk uzun zamandır akran zorbalığına maruzmuş.Erkek öğrencilerin cinsel taciz…</t>
  </si>
  <si>
    <t>"Sən Elinanın özünü pəncərədən atdığı o videoya baxdınmı? Pəncərəni açır, dizlərini pəncərənin qabağına qoymazdan əvvəl dizləri ağrımasın deyə corablarını dizlərinin üstünə çəkir. Dizləri ağrımasın deyə..."
#ElinaÜçünSusma #StopBullying https://t.co/0BYVBGNoUE</t>
  </si>
  <si>
    <t>RT @ismayilov_tunar: "Sən Elinanın özünü pəncərədən atdığı o videoya baxdınmı? Pəncərəni açır, dizlərini pəncərənin qabağına qoymazdan əvvə…</t>
  </si>
  <si>
    <t>Bu tarz haberleri artık hiç duymamak ümidiyle, yakınlarına ve sevenlerine sabır diliyoruz. #Elinaüçünsusma #Azerbaycan https://t.co/xfWJx0FPN7 https://t.co/kSGU2Qp2JC</t>
  </si>
  <si>
    <t>RT @lgbtiorg: Bu tarz haberleri artık hiç duymamak ümidiyle, yakınlarına ve sevenlerine sabır diliyoruz. #Elinaüçünsusma #Azerbaycan https:…</t>
  </si>
  <si>
    <t>Dövlətimizin başqa Elinaları qoruma üsulu! 
#Elinaüçünsusma https://t.co/ee52ggcdbp</t>
  </si>
  <si>
    <t>RT @Ayseliyeva_: Dövlətimizin başqa Elinaları qoruma üsulu! 
#Elinaüçünsusma https://t.co/ee52ggcdbp</t>
  </si>
  <si>
    <t>RT @alonedied: Kız okulun penceresinden intihar etmiş diyorum, eşcinselmiş diyor.
Kızı müdür ve arkadaşları taciz etmiş diyorum, onlarada b…</t>
  </si>
  <si>
    <t>RT @UlviyyaAli: Orta məktəblərdə pəncərələrin dəstəyini çıxarır və ya pəncərələri müxtəlif yolla kilidləyirlər. (Bu addım həm də yanğından…</t>
  </si>
  <si>
    <t>RT @sismailzadeh: 14 yaşlı uşaq “pozğun”, “əxlaqsız” ola bilməz! Övladlarınıza mərhəmətli olmağı, dost olmağı öyrədin. Bulinq gələcəyi bula…</t>
  </si>
  <si>
    <t>#Elinaüçünsusma https://t.co/YgOZsoX9PT</t>
  </si>
  <si>
    <t>#ElinaÜçünSusma https://t.co/5CwA5TZC74</t>
  </si>
  <si>
    <t>RT @sayka_aslanova: #ElinaÜçünSusma https://t.co/5CwA5TZC74</t>
  </si>
  <si>
    <t>#BullinqəSon  #ElinaÜçünSusma https://t.co/DXkU3f4WhT</t>
  </si>
  <si>
    <t>"Год назад я пожаловалась в государственные органы на администрацию школы. Если бы мои жалобы приняли во внимание, то сегодня Элина могла бы жить".
#BullinqəSon #ElinaÜçünSusma https://t.co/0PoBTjsCdQ</t>
  </si>
  <si>
    <t>RT @rahimsaliyev: "Год назад я пожаловалась в государственные органы на администрацию школы. Если бы мои жалобы приняли во внимание, то сег…</t>
  </si>
  <si>
    <t>"Lezbiyen", "yollu", "orospu", "kaşar"...
14 yaşındaki genç bir kızı işte bu sözlerle intihara sürüklediler.
Kız, okulun penceresinden kendini atıyor. Tıbbi müdahale uygulamak yerine revire taşıyorlar ve orada can çekişip ölüyor. 
#elinaüçünsusma</t>
  </si>
  <si>
    <t>Kız okulun penceresinden intihar etmiş diyorum, eşcinselmiş diyor.
Kızı müdür ve arkadaşları taciz etmiş diyorum, onlarada bulaştırmış mı hastalığını diyor.
Kız öldü diyorum, öldü. Günahının bedelini cehennemde ödesin diyor.
Ve ben artık hiçbir şey diyemiyorum.
#Elinaüçünsusma https://t.co/AwGwbVkeZy</t>
  </si>
  <si>
    <t>Elina'nın intihar videosu. Pencereyi açar, dizlerini pencerenin kenarına koymadan önce dizleri acımasın diye çorabını dizlerinin üzerine çeker. Dizleri acımasın diye çorabını dizlerinin üzerine çeker, dizleri acımasın diye..
#ElinaÜçünSusma https://t.co/ffk6DoDM3G</t>
  </si>
  <si>
    <t>RT @alonedied: Elina'nın intihar videosu. Pencereyi açar, dizlerini pencerenin kenarına koymadan önce dizleri acımasın diye çorabını dizler…</t>
  </si>
  <si>
    <t>RT @arzugeybulla: #elinaüçünsusma #bullinqəson #ezizimelina with @Lamiya_Adilgizi (for non Azerbaijani speakers, this is part of campaign h…</t>
  </si>
  <si>
    <t>Nə dərəcədə axmaq olmaq lazımdır ki, intihar edən uşağa "Erməni" damğası yapışdırıb cinayəti ört bas etməyə çalışasan. O zaman bu beynəlxalq cinayət kimi hesab olunacaq. Ermənilər sabah durub beynəlxalq məhkəməyə verib deyəcək baxın Azərbaycan uşaq qatili ölkədir. #elinaüçünsusma</t>
  </si>
  <si>
    <t>14 yaşlı uşaq “pozğun”, “əxlaqsız” ola bilməz! Övladlarınıza mərhəmətli olmağı, dost olmağı öyrədin. Bulinq gələcəyi bulandırır! #ElinaÜçünSusma #UşaqlarımızıQoruyaq https://t.co/p0f2U6XEwh</t>
  </si>
  <si>
    <t>Bullinq nədir? #ElinaÜçünSusma https://t.co/qcsYTkjtWr</t>
  </si>
  <si>
    <t>RT @sismailzadeh: Bullinq nədir? #ElinaÜçünSusma https://t.co/qcsYTkjtWr</t>
  </si>
  <si>
    <t>#ElinaÜçünSusma https://t.co/W9YoJ4UsBJ</t>
  </si>
  <si>
    <t>RT @Arifsoy_: #ElinaÜçünSusma https://t.co/W9YoJ4UsBJ</t>
  </si>
  <si>
    <t>#elinaüçünsusma https://t.co/i4ZjDCeSKZ</t>
  </si>
  <si>
    <t>Prezidentin nəzarətə götürdüyü cinayətdən yalnız (!) direktor ev həbsi ilə canını qurtardısa, bu ölkədə ədalətdən danışmağa dəyməz. #Elinaüçünsusma</t>
  </si>
  <si>
    <t>RT @ramalmammadovsk: Prezidentin nəzarətə götürdüyü cinayətdən yalnız (!) direktor ev həbsi ilə canını qurtardısa, bu ölkədə ədalətdən danı…</t>
  </si>
  <si>
    <t>Anar, səni bu dünyada kim anar?
#elinaüçünsusma</t>
  </si>
  <si>
    <t>04.04.2019 şərəfsizlərə görə Elinan'n özünə qəsd etməsi günüdür. 
Unutma Unutdurma. 
#ElinaÜçünSusma</t>
  </si>
  <si>
    <t>Özünü 5 mərtəbəli evin 6cı mərtəbəsindən atma(q).....
#Elinaüçünsusma</t>
  </si>
  <si>
    <t>RT @huseynli_ilkin: Salam Cinema-da bullinq haqqında çəkilmiş "Sinif" filmi nümayiş ediləcək. Film estoncadır və Azərbaycan dilində altyazı…</t>
  </si>
  <si>
    <t>Elina Hacıyeva, Azerbaycan’da okulunda maruz kaldığı zorbalık yüzünden 14 yaşında intihar etti. #ElinaÜçünSusma</t>
  </si>
  <si>
    <t>RT @antonkuntin: Elina Hacıyeva, Azerbaycan’da okulunda maruz kaldığı zorbalık yüzünden 14 yaşında intihar etti. #ElinaÜçünSusma</t>
  </si>
  <si>
    <t>#Elinaüçünsusma Türkiyədə.
© Şöfqi Roman https://t.co/XZUhGPLqYa</t>
  </si>
  <si>
    <t>Orta məktəblərdə pəncərələrin dəstəyini çıxarır və ya pəncərələri müxtəlif yolla kilidləyirlər. (Bu addım həm də yanğından  qorunma qaydalarına ziddir).
#ElinaÜçünSusma
#BullinqəSon https://t.co/H5wsOZJpR2</t>
  </si>
  <si>
    <t>Elina Hacıyevanın ölümü ilə əlaqədar 162 saylı orta məktəbin qarşısında anım mərasimi keçirilib. #Bullinqəson #Elinaüçünsusma https://t.co/LyeRfTX5Hh</t>
  </si>
  <si>
    <t>Eston rejissoru Ä°lmar RaaqÄ±n â€œSinifâ€ (Class, 2007) filmi bir mÉ™ktÉ™bdÉ™ yaÅŸanmÄ±ÅŸ hadisÉ™lÉ™rÉ™ É™sasÉ™n Ã§É™kilib. 11-ci sinif ÅŸagirdi Yozep yoldaÅŸlarÄ± tÉ™rÉ™findÉ™n istehzalar, qÄ±naq vÉ™ ÅŸiddÉ™tÉ™ mÉ™ruz qalÄ±r. 
Event: https://t.co/F2QuvfVDgh
#elinaÃ¼Ã§Ã¼nsusma #bullinqÉ™son https://t.co/TitiuwAVbd</t>
  </si>
  <si>
    <t>#elinaÃ¼Ã§Ã¼nsusma #bullinqÉ™son #ezizimelina with @Lamiya_Adilgizi (for non Azerbaijani speakers, this is part of campaign highlighting death of 14y/o Elina who died as a result of negligence of her teachers and doctors who refused to help after attempted to suicide) https://t.co/1uPTlG43zE</t>
  </si>
  <si>
    <t>RT @arzugeybulla: #elinaÃ¼Ã§Ã¼nsusma #bullinqÉ™son #ezizimelina with @Lamiya_Adilgizi (for non Azerbaijani speakers, this is part of campaign hâ€¦</t>
  </si>
  <si>
    <t>PÉ™ncÉ™rÉ™lÉ™ri lÉ™ÄŸv etmÉ™k intiharÄ±n qarÅŸÄ±sÄ±nÄ± almaq yox, â€œGedin harada Ã¶lÃ¼rsÃ¼z Ã¶lÃ¼n, bizi zibilÉ™ salmayÄ±nâ€ demÉ™kdir. #ElinaÃœÃ§Ã¼nSusma #BullinqÉ™Son</t>
  </si>
  <si>
    <t>RT @jabiyevm: PÉ™ncÉ™rÉ™lÉ™ri lÉ™ÄŸv etmÉ™k intiharÄ±n qarÅŸÄ±sÄ±nÄ± almaq yox, â€œGedin harada Ã¶lÃ¼rsÃ¼z Ã¶lÃ¼n, bizi zibilÉ™ salmayÄ±nâ€ demÉ™kdir. #ElinaÃœÃ§Ã¼nSâ€¦</t>
  </si>
  <si>
    <t>RT @yoonkookologist: most of the people in the country ignore this or go so far into even saying that she was guilty. this whole society isâ€¦</t>
  </si>
  <si>
    <t>most of the people in the country ignore this or go so far into even saying that she was guilty. this whole society is guilty for killing an innocent child and yet, no one is still doing anything #JusticeForElina #ElinaÃ¼Ã§Ã¼nsusma please sign the petition https://t.co/s2eWsZurix</t>
  </si>
  <si>
    <t>#BullinqÉ™Son #ElinaÃœÃ§Ã¼nSusma #bullismo #scuola - La tragica morte di una adolescente alla scuola di #Baku dirige la rabbia verso il sistema scolastico dell'#Azerbaigian https://t.co/JBLabsPtAP</t>
  </si>
  <si>
    <t>RT @GlobalVoices_IT: #BullinqÉ™Son #ElinaÃœÃ§Ã¼nSusma #bullismo #scuola - La tragica morte di una adolescente alla scuola di #Baku dirige la raâ€¦</t>
  </si>
  <si>
    <t>#ElinaUcunSusma #ElinaÃœÃ§Ã¼nSusma  Elina Ã¼Ã§Ã¼n sÉ™slÉ™ndirdiyim ÅŸeir.
Videonun tam versiyasÄ±nÄ± YouTube - da izlÉ™yÉ™ bilÉ™rsiniz.
Link - https://t.co/IWItIhra1m https://t.co/kQUz8EnyZL</t>
  </si>
  <si>
    <t>RT @azizli_kenan: #ElinaUcunSusma #ElinaÃœÃ§Ã¼nSusma  Elina Ã¼Ã§Ã¼n sÉ™slÉ™ndirdiyim ÅŸeir.
Videonun tam versiyasÄ±nÄ± YouTube - da izlÉ™yÉ™ bilÉ™rsinizâ€¦</t>
  </si>
  <si>
    <t>#ElinaÃœÃ§Ã¼nSusma</t>
  </si>
  <si>
    <t>1 May saat 19:00-da "Salaam Cinema" ilÓ™ "BaÅŸla" birlikdÓ™ Estoniya istehsalÄ± olan, mÓ™ktÓ™blÓ™rdÓ™ki bullinq vÓ™ zorakÄ±lÄ±qlar haqqÄ±nda olan "Klassen" filmini azÓ™rbaycanca altyazÄ± ilÓ™ nÃ¼mayiÅŸ etdirÓ™cÓ™klÓ™r. FilmdÓ™n sonra mÃ¶vzu barÓ™sindÓ™ mÃ¼hazirÓ™ olacaq. GiriÅŸ pulsuzdur! #ElinaÃœÃ§Ã¼nSusma https://t.co/utazdR733G</t>
  </si>
  <si>
    <t>RT @huseynli_ilkin: Salam Cinema-da bullinq haqqÄ±nda Ã§É™kilmiÅŸ "Sinif" filmi nÃ¼mayiÅŸ edilÉ™cÉ™k. Film estoncadÄ±r vÉ™ AzÉ™rbaycan dilindÉ™ altyazÄ±â€¦</t>
  </si>
  <si>
    <t>#Elinaüçünsusma kampaniyasının təşkilatçılarını, iştrakçılarını təbrik edirəm. Hökümətin, müxalifətin, cəmiyyətin bilmədiyi bir məsələni, bullinqi geniş bir kütləyə izah etdilər, yaydılar. İssue-based, neytral və engaging bir tonda.</t>
  </si>
  <si>
    <t>RT @eminmilli: #Elinaüçünsusma kampaniyasının təşkilatçılarını, iştrakçılarını təbrik edirəm. Hökümətin, müxalifətin, cəmiyyətin bilmədiyi…</t>
  </si>
  <si>
    <t>Salam Cinema-da bullinq haqqında çəkilmiş "Sinif" filmi nümayiş ediləcək. Film estoncadır və Azərbaycan dilində altyazı ilə veriləcək. #elinaüçünsusma 
Salam Cinema, 1 may saat 19:00.
https://t.co/8d2ZTKs1r9 https://t.co/HABCPFF98e</t>
  </si>
  <si>
    <t>Minority jurnalÄ± â„– 11 #ElinaÃœÃ§Ã¼nSusma https://t.co/pSXcjiXkZb via â¦@issuuâ© https://t.co/kQPNDUX0PY</t>
  </si>
  <si>
    <t>Trágica muerte de adolescente en escuela de #Bakú provoca ira contra fallido sistema del #Azerbaiyán 
#elinaüçünsusma #ElinaHajiyeva 
https://t.co/0z2dFR0tis</t>
  </si>
  <si>
    <t>https://oc-media.org/teen-attacked-in-baku-for-commemorating-bullied-schoolgirl/</t>
  </si>
  <si>
    <t>http://qafqazinfo.az/news/detail/mehkeme-direktorla-bagli-qerar-verdi-249666</t>
  </si>
  <si>
    <t>https://www.facebook.com/raskolnikovrodion/posts/2311965922194475</t>
  </si>
  <si>
    <t>https://www.youtube.com/watch?v=dTzVTwolM58</t>
  </si>
  <si>
    <t>https://www.facebook.com/lgbti.org/photos/a.292121070995378/1087064648167679/</t>
  </si>
  <si>
    <t>https://twitter.com/currenttimetv/status/1120356839626104837</t>
  </si>
  <si>
    <t>https://twitter.com/CurrentTimeTv/status/1120356839626104837</t>
  </si>
  <si>
    <t>https://www.facebook.com/rahim.y.wali/posts/2020350061396634</t>
  </si>
  <si>
    <t>https://ru.globalvoices.org/2019/04/22/82813/</t>
  </si>
  <si>
    <t>https://www.facebook.com/events/607418313066451/</t>
  </si>
  <si>
    <t>https://www.change.org/p/Ð¿ÐµÑ€Ð²Ð¾Ð¹-Ð»ÐµÐ´Ð¸-Ð°Ð·ÐµÑ€Ð±Ð°Ð¹Ð´Ð¶Ð°Ð½ÑÐºÐ¾Ð¹-Ñ€ÐµÑÐ¿ÑƒÐ±Ð»Ð¸ÐºÐ¸-Ð¼ÐµÑ…Ñ€Ð¸Ð±Ð°Ð½-Ð°Ð»Ð¸ÐµÐ²Ð¾Ð¹-justice-for-elina-hajiyeva?recruiter=288082513&amp;utm_source=share_petition&amp;utm_campaign=petition_show&amp;utm_medium=whatsapp&amp;utm_content=washarecopy_14792367_ru-RU%3Av2&amp;recruited_by_id=11c65f28-a0dc-45c9-9ec7-58f9cabc3ea5</t>
  </si>
  <si>
    <t>https://it.globalvoices.org/2019/04/la-tragica-morte-di-una-adolescente-alla-scuola-di-baku-dirige-la-rabbia-verso-il-sistema-scolastico-dellazerbaigian/</t>
  </si>
  <si>
    <t>https://www.youtube.com/watch?v=yMxuvtm2czM&amp;feature=youtu.be</t>
  </si>
  <si>
    <t>https://issuu.com/minoritymagazine/docs/minority_jurnal__n10</t>
  </si>
  <si>
    <t>https://es.globalvoices.org/2019/05/01/tragica-muerte-de-adolescente-en-escuela-de-baku-provoca-ira-contra-fallido-sistema-del-azerbaiyan/</t>
  </si>
  <si>
    <t>oc-media.org</t>
  </si>
  <si>
    <t>qafqazinfo.az</t>
  </si>
  <si>
    <t>facebook.com</t>
  </si>
  <si>
    <t>youtube.com</t>
  </si>
  <si>
    <t>twitter.com</t>
  </si>
  <si>
    <t>globalvoices.org</t>
  </si>
  <si>
    <t>change.org</t>
  </si>
  <si>
    <t>issuu.com</t>
  </si>
  <si>
    <t>elinaüçünsusma</t>
  </si>
  <si>
    <t>baku azerbaijan elinaüçünsusma</t>
  </si>
  <si>
    <t>baku azerbaijan</t>
  </si>
  <si>
    <t>elinaüçünsusma elinaicinsusma</t>
  </si>
  <si>
    <t>bullinqəson</t>
  </si>
  <si>
    <t>elinaüçünsusma stopbullying</t>
  </si>
  <si>
    <t>elinaüçünsusma azerbaycan</t>
  </si>
  <si>
    <t>bullinqəson elinaüçünsusma</t>
  </si>
  <si>
    <t>elinaüçünsusma bullinqəson ezizimelina</t>
  </si>
  <si>
    <t>elinaüçünsusma uşaqlarımızıqoruyaq</t>
  </si>
  <si>
    <t>elinaüçünsusma bullinqəson</t>
  </si>
  <si>
    <t>elinaã¼ã§ã¼nsusma bullinqé™son</t>
  </si>
  <si>
    <t>elinaã¼ã§ã¼nsusma bullinqé™son ezizimelina</t>
  </si>
  <si>
    <t>elinaãœã§ã¼nsusma bullinqé™son</t>
  </si>
  <si>
    <t>justiceforelina elinaã¼ã§ã¼nsusma</t>
  </si>
  <si>
    <t>bullinqé™son elinaãœã§ã¼nsusma bullismo scuola baku azerbaigian</t>
  </si>
  <si>
    <t>bullinqé™son elinaãœã§ã¼nsusma bullismo scuola baku</t>
  </si>
  <si>
    <t>elinaucunsusma elinaãœã§ã¼nsusma</t>
  </si>
  <si>
    <t>elinaãœã§ã¼nsusma</t>
  </si>
  <si>
    <t>bakú azerbaiyán elinaüçünsusma elinahajiyeva</t>
  </si>
  <si>
    <t>https://pbs.twimg.com/media/D4kiS-8WkAAyEYN.jpg</t>
  </si>
  <si>
    <t>https://pbs.twimg.com/media/D4IaS7-W4AIs2OZ.jpg</t>
  </si>
  <si>
    <t>https://pbs.twimg.com/media/D4oJEVEWkAEgJrg.jpg</t>
  </si>
  <si>
    <t>https://pbs.twimg.com/ext_tw_video_thumb/1116339756336545792/pu/img/2v0vJ8QVapkhZdE2.jpg</t>
  </si>
  <si>
    <t>https://pbs.twimg.com/media/D39D4JuWAAIZPLT.jpg</t>
  </si>
  <si>
    <t>https://pbs.twimg.com/media/D355uo2WsAExcK9.jpg</t>
  </si>
  <si>
    <t>https://pbs.twimg.com/media/D376LWPU8AUb3-b.jpg</t>
  </si>
  <si>
    <t>https://pbs.twimg.com/media/D4EAaGqX4AENo4D.jpg</t>
  </si>
  <si>
    <t>https://pbs.twimg.com/media/D3wanx3WkAM58Pw.jpg</t>
  </si>
  <si>
    <t>https://pbs.twimg.com/media/D30LDeoU8AAqgzD.jpg</t>
  </si>
  <si>
    <t>https://pbs.twimg.com/media/D39fgRKWAAAk4I2.jpg</t>
  </si>
  <si>
    <t>https://pbs.twimg.com/media/D462AYzW0AEadck.jpg</t>
  </si>
  <si>
    <t>https://pbs.twimg.com/media/D33-SpwXkAEyF-d.jpg</t>
  </si>
  <si>
    <t>https://pbs.twimg.com/media/D38wARJXsAArrs_.jpg</t>
  </si>
  <si>
    <t>https://pbs.twimg.com/media/D5KDkhZWAAAu_Ek.jpg</t>
  </si>
  <si>
    <t>https://pbs.twimg.com/ext_tw_video_thumb/1118072127683538946/pu/img/0aihytd3Rpvb9XnW.jpg</t>
  </si>
  <si>
    <t>https://pbs.twimg.com/ext_tw_video_thumb/1117486688052367362/pu/img/ygdPZc1UkGpJlIHc.jpg</t>
  </si>
  <si>
    <t>https://pbs.twimg.com/media/D5a2FI6WwAYoRjI.jpg</t>
  </si>
  <si>
    <t>https://pbs.twimg.com/media/D5FoIlAUEAAFezv.jpg</t>
  </si>
  <si>
    <t>https://pbs.twimg.com/media/D5fF_ZyWsAE7GOf.jpg</t>
  </si>
  <si>
    <t>http://pbs.twimg.com/profile_images/829366459688218624/tY58dXPd_normal.jpg</t>
  </si>
  <si>
    <t>http://pbs.twimg.com/profile_images/1119138646177660931/Gj26zsyM_normal.jpg</t>
  </si>
  <si>
    <t>http://pbs.twimg.com/profile_images/1119575803073835008/Vj1_Dtkj_normal.jpg</t>
  </si>
  <si>
    <t>http://pbs.twimg.com/profile_images/721614179799535616/DuDR0NdU_normal.jpg</t>
  </si>
  <si>
    <t>http://pbs.twimg.com/profile_images/977879836298444800/wxdWTi-1_normal.jpg</t>
  </si>
  <si>
    <t>http://pbs.twimg.com/profile_images/1119873703259537408/R9qjBkuD_normal.jpg</t>
  </si>
  <si>
    <t>http://pbs.twimg.com/profile_images/595109740356599809/b1x50qms_normal.jpg</t>
  </si>
  <si>
    <t>http://pbs.twimg.com/profile_images/1117082190137962496/mPs7wLN0_normal.jpg</t>
  </si>
  <si>
    <t>http://pbs.twimg.com/profile_images/1109904102924926976/sKNYWwq0_normal.jpg</t>
  </si>
  <si>
    <t>http://pbs.twimg.com/profile_images/1117703972477861889/ddUX2e1l_normal.jpg</t>
  </si>
  <si>
    <t>http://pbs.twimg.com/profile_images/979136462271733760/KVr7Ev_N_normal.jpg</t>
  </si>
  <si>
    <t>http://pbs.twimg.com/profile_images/1108660613734125569/WXl1_cq7_normal.png</t>
  </si>
  <si>
    <t>http://pbs.twimg.com/profile_images/1090752684892786691/_8IPlNbi_normal.jpg</t>
  </si>
  <si>
    <t>http://pbs.twimg.com/profile_images/819529362416533504/iAGFfzZr_normal.jpg</t>
  </si>
  <si>
    <t>http://pbs.twimg.com/profile_images/1120011399978053632/s7Why-ms_normal.jpg</t>
  </si>
  <si>
    <t>http://pbs.twimg.com/profile_images/1113195176900616192/tzFfEC4g_normal.jpg</t>
  </si>
  <si>
    <t>http://pbs.twimg.com/profile_images/1082698618568626181/urQtOzxp_normal.jpg</t>
  </si>
  <si>
    <t>http://abs.twimg.com/sticky/default_profile_images/default_profile_normal.png</t>
  </si>
  <si>
    <t>http://pbs.twimg.com/profile_images/850478178988699650/k5IYmvuI_normal.jpg</t>
  </si>
  <si>
    <t>http://pbs.twimg.com/profile_images/1045421986049134592/1GMC4oIB_normal.jpg</t>
  </si>
  <si>
    <t>http://pbs.twimg.com/profile_images/1103731976723419136/8UnyJu2d_normal.jpg</t>
  </si>
  <si>
    <t>http://pbs.twimg.com/profile_images/1011003872222031875/DLbu6YSO_normal.jpg</t>
  </si>
  <si>
    <t>http://pbs.twimg.com/profile_images/1092157019937755136/CkQi6_w7_normal.jpg</t>
  </si>
  <si>
    <t>http://pbs.twimg.com/profile_images/1074300056491180032/-CDMhbgV_normal.jpg</t>
  </si>
  <si>
    <t>http://pbs.twimg.com/profile_images/1113364340474810368/rCMYp3n9_normal.jpg</t>
  </si>
  <si>
    <t>http://pbs.twimg.com/profile_images/917502091081502720/qkdjs0p3_normal.jpg</t>
  </si>
  <si>
    <t>http://pbs.twimg.com/profile_images/968144844613922816/FVU3HUzG_normal.jpg</t>
  </si>
  <si>
    <t>http://pbs.twimg.com/profile_images/1114517442179600385/6MPq3BVl_normal.jpg</t>
  </si>
  <si>
    <t>http://pbs.twimg.com/profile_images/1116707283814309888/9j0vIYRj_normal.jpg</t>
  </si>
  <si>
    <t>http://pbs.twimg.com/profile_images/663771181095526400/d_PWViPW_normal.jpg</t>
  </si>
  <si>
    <t>http://pbs.twimg.com/profile_images/908796379597819904/S0kUdV8W_normal.jpg</t>
  </si>
  <si>
    <t>http://pbs.twimg.com/profile_images/787368145644290048/WyarqhJh_normal.jpg</t>
  </si>
  <si>
    <t>http://pbs.twimg.com/profile_images/1117817952211021826/Y-kR_ImM_normal.jpg</t>
  </si>
  <si>
    <t>http://pbs.twimg.com/profile_images/1119856155948400640/7sVbNEJe_normal.jpg</t>
  </si>
  <si>
    <t>http://pbs.twimg.com/profile_images/1124157818968395776/bbQPCga3_normal.jpg</t>
  </si>
  <si>
    <t>http://pbs.twimg.com/profile_images/1122695416347279366/gq7FUafZ_normal.jpg</t>
  </si>
  <si>
    <t>http://pbs.twimg.com/profile_images/1123661688560070662/UjqFE85x_normal.jpg</t>
  </si>
  <si>
    <t>http://pbs.twimg.com/profile_images/1061401457117794304/basvMnNR_normal.jpg</t>
  </si>
  <si>
    <t>http://pbs.twimg.com/profile_images/1111813995827286016/SkCdM6h6_normal.jpg</t>
  </si>
  <si>
    <t>http://pbs.twimg.com/profile_images/1028941462350778369/CstKdjbe_normal.jpg</t>
  </si>
  <si>
    <t>http://pbs.twimg.com/profile_images/1123123419107733504/QNaVI-UC_normal.jpg</t>
  </si>
  <si>
    <t>http://pbs.twimg.com/profile_images/1114976286022275072/_MdKP3wy_normal.jpg</t>
  </si>
  <si>
    <t>http://pbs.twimg.com/profile_images/1120400544294756353/clb5P0TZ_normal.jpg</t>
  </si>
  <si>
    <t>http://pbs.twimg.com/profile_images/1120410871228960769/_uFy4D3e_normal.jpg</t>
  </si>
  <si>
    <t>http://pbs.twimg.com/profile_images/1119533746166947840/D5kHFNQ__normal.jpg</t>
  </si>
  <si>
    <t>http://pbs.twimg.com/profile_images/1110035001297403909/-qCrRozd_normal.jpg</t>
  </si>
  <si>
    <t>http://pbs.twimg.com/profile_images/937012770440077313/WZVHBjQT_normal.jpg</t>
  </si>
  <si>
    <t>http://pbs.twimg.com/profile_images/968888882891812864/bVhCP9-S_normal.jpg</t>
  </si>
  <si>
    <t>http://pbs.twimg.com/profile_images/1116300086022234112/JA4agYKe_normal.jpg</t>
  </si>
  <si>
    <t>http://pbs.twimg.com/profile_images/1121367570815254528/ldT1ulut_normal.jpg</t>
  </si>
  <si>
    <t>http://pbs.twimg.com/profile_images/1077276173024006152/34qkoBRL_normal.jpg</t>
  </si>
  <si>
    <t>http://pbs.twimg.com/profile_images/783111795502383105/3Lg8W7S3_normal.jpg</t>
  </si>
  <si>
    <t>http://pbs.twimg.com/profile_images/1095381419713544193/wlXcY-73_normal.jpg</t>
  </si>
  <si>
    <t>http://pbs.twimg.com/profile_images/15633482/Picture_1_normal.png</t>
  </si>
  <si>
    <t>https://twitter.com/#!/huseynzade22/status/1119463735972827136</t>
  </si>
  <si>
    <t>https://twitter.com/#!/azerbaijaninfos/status/1119262416083345411</t>
  </si>
  <si>
    <t>https://twitter.com/#!/1_sirun/status/1119507740735475712</t>
  </si>
  <si>
    <t>https://twitter.com/#!/kindforsell/status/1119556548752236555</t>
  </si>
  <si>
    <t>https://twitter.com/#!/samirkazimli/status/1119582915145412609</t>
  </si>
  <si>
    <t>https://twitter.com/#!/ayshanhajiyeva/status/1119588656287711232</t>
  </si>
  <si>
    <t>https://twitter.com/#!/elmanquliyev6/status/1116375615031128064</t>
  </si>
  <si>
    <t>https://twitter.com/#!/dogukanerrtas/status/1119650863650410496</t>
  </si>
  <si>
    <t>https://twitter.com/#!/dwatchnews_mena/status/1119660066485858304</t>
  </si>
  <si>
    <t>https://twitter.com/#!/evanjelina7/status/1118976015026524160</t>
  </si>
  <si>
    <t>https://twitter.com/#!/evanjelina7/status/1119665871310458885</t>
  </si>
  <si>
    <t>https://twitter.com/#!/evanjelina7/status/1119670808954195968</t>
  </si>
  <si>
    <t>https://twitter.com/#!/unuslu/status/1119694225447301120</t>
  </si>
  <si>
    <t>https://twitter.com/#!/di1an3/status/1119717438604611585</t>
  </si>
  <si>
    <t>https://twitter.com/#!/ssudenazunal/status/1119846133633822722</t>
  </si>
  <si>
    <t>https://twitter.com/#!/zaurs/status/1120077181013692416</t>
  </si>
  <si>
    <t>https://twitter.com/#!/ganbarovruslan/status/1120319746937954304</t>
  </si>
  <si>
    <t>https://twitter.com/#!/eyinsananla/status/1120334822415720449</t>
  </si>
  <si>
    <t>https://twitter.com/#!/ocmediaorg/status/1119241201683783682</t>
  </si>
  <si>
    <t>https://twitter.com/#!/dilarabrowns/status/1120012955221991426</t>
  </si>
  <si>
    <t>https://twitter.com/#!/xeyale9898/status/1116340387852038145</t>
  </si>
  <si>
    <t>https://twitter.com/#!/dilarabrowns/status/1120013132812947456</t>
  </si>
  <si>
    <t>https://twitter.com/#!/qumqum_s/status/1116357907279503360</t>
  </si>
  <si>
    <t>https://twitter.com/#!/dilarabrowns/status/1120015627262025728</t>
  </si>
  <si>
    <t>https://twitter.com/#!/nazname_/status/1116221406604296193</t>
  </si>
  <si>
    <t>https://twitter.com/#!/dilarabrowns/status/1120016416114130950</t>
  </si>
  <si>
    <t>https://twitter.com/#!/tagiyevragil/status/1119609735735644160</t>
  </si>
  <si>
    <t>https://twitter.com/#!/tagiyevragil/status/1119609893642752008</t>
  </si>
  <si>
    <t>https://twitter.com/#!/tagiyevragil/status/1119610591600050177</t>
  </si>
  <si>
    <t>https://twitter.com/#!/tagiyevragil/status/1119610626635116544</t>
  </si>
  <si>
    <t>https://twitter.com/#!/tagiyevragil/status/1119610808198148102</t>
  </si>
  <si>
    <t>https://twitter.com/#!/dilarabrowns/status/1120350760036970496</t>
  </si>
  <si>
    <t>https://twitter.com/#!/ismayilov_tunar/status/1116685880645824513</t>
  </si>
  <si>
    <t>https://twitter.com/#!/dilarabrowns/status/1120352627143905282</t>
  </si>
  <si>
    <t>https://twitter.com/#!/lgbtiorg/status/1116463720887140352</t>
  </si>
  <si>
    <t>https://twitter.com/#!/dilarabrowns/status/1120352808551833600</t>
  </si>
  <si>
    <t>https://twitter.com/#!/ayseliyeva_/status/1116604845434163201</t>
  </si>
  <si>
    <t>https://twitter.com/#!/dilarabrowns/status/1120352858719830016</t>
  </si>
  <si>
    <t>https://twitter.com/#!/dilarabrowns/status/1120350651832307712</t>
  </si>
  <si>
    <t>https://twitter.com/#!/dilarabrowns/status/1120351417833873408</t>
  </si>
  <si>
    <t>https://twitter.com/#!/dilarabrowns/status/1120352537167659008</t>
  </si>
  <si>
    <t>https://twitter.com/#!/dilarabrowns/status/1120352932325679104</t>
  </si>
  <si>
    <t>https://twitter.com/#!/anarm2013/status/1120361430501482497</t>
  </si>
  <si>
    <t>https://twitter.com/#!/sayka_aslanova/status/1120369268653215749</t>
  </si>
  <si>
    <t>https://twitter.com/#!/lamiya_bluefox/status/1120409721859641344</t>
  </si>
  <si>
    <t>https://twitter.com/#!/rahimsaliyev/status/1120432868193439744</t>
  </si>
  <si>
    <t>https://twitter.com/#!/rahimsaliyev/status/1120433257261170689</t>
  </si>
  <si>
    <t>https://twitter.com/#!/bahruz_samad/status/1120435066973446144</t>
  </si>
  <si>
    <t>https://twitter.com/#!/poyrazturq/status/1116742752526577665</t>
  </si>
  <si>
    <t>https://twitter.com/#!/sserenayss/status/1120648009451106304</t>
  </si>
  <si>
    <t>https://twitter.com/#!/alonedied/status/1117174637664854016</t>
  </si>
  <si>
    <t>https://twitter.com/#!/alonedied/status/1117176887938375686</t>
  </si>
  <si>
    <t>https://twitter.com/#!/sserenayss/status/1120648048357584904</t>
  </si>
  <si>
    <t>https://twitter.com/#!/aygungarayeva/status/1120664193592627200</t>
  </si>
  <si>
    <t>https://twitter.com/#!/gma028/status/1120671634401255425</t>
  </si>
  <si>
    <t>https://twitter.com/#!/sismailzadeh/status/1115796083089846273</t>
  </si>
  <si>
    <t>https://twitter.com/#!/sismailzadeh/status/1116060441715679233</t>
  </si>
  <si>
    <t>https://twitter.com/#!/therealorkhan/status/1120699355374202880</t>
  </si>
  <si>
    <t>https://twitter.com/#!/arifsoy_/status/1116716245276135424</t>
  </si>
  <si>
    <t>https://twitter.com/#!/repovidu/status/1121030568265900033</t>
  </si>
  <si>
    <t>https://twitter.com/#!/greendystopia/status/1121033484464742400</t>
  </si>
  <si>
    <t>https://twitter.com/#!/ramalmammadovsk/status/1118195599197782016</t>
  </si>
  <si>
    <t>https://twitter.com/#!/malriomenes/status/1121036820719050752</t>
  </si>
  <si>
    <t>https://twitter.com/#!/tamilla_qulami/status/1121443717146136577</t>
  </si>
  <si>
    <t>https://twitter.com/#!/nicat_pasa/status/1121466715362209793</t>
  </si>
  <si>
    <t>https://twitter.com/#!/safaraslanov/status/1121636507092000768</t>
  </si>
  <si>
    <t>https://twitter.com/#!/gular_abbasli/status/1121796790292865027</t>
  </si>
  <si>
    <t>https://twitter.com/#!/orujova_arzu/status/1121797824264278016</t>
  </si>
  <si>
    <t>https://twitter.com/#!/sadako_sasaki/status/1121798604736192516</t>
  </si>
  <si>
    <t>https://twitter.com/#!/arzufahrad/status/1121800527514415104</t>
  </si>
  <si>
    <t>https://twitter.com/#!/bobmeddin/status/1121834443579297793</t>
  </si>
  <si>
    <t>https://twitter.com/#!/mammadhajili/status/1121870409094320130</t>
  </si>
  <si>
    <t>https://twitter.com/#!/antonkuntin/status/1116403508033597440</t>
  </si>
  <si>
    <t>https://twitter.com/#!/gulnar_salman/status/1121872714346708992</t>
  </si>
  <si>
    <t>https://twitter.com/#!/ulviyyaali/status/1117484577730252800</t>
  </si>
  <si>
    <t>https://twitter.com/#!/ulviyyaali/status/1116327891401355264</t>
  </si>
  <si>
    <t>https://twitter.com/#!/ulviyyaali/status/1116664598655053830</t>
  </si>
  <si>
    <t>https://twitter.com/#!/ulviyyaali/status/1122104672393879553</t>
  </si>
  <si>
    <t>https://twitter.com/#!/arzugeybulla/status/1118072977793462272</t>
  </si>
  <si>
    <t>https://twitter.com/#!/mreynullabeyli/status/1122493781071343616</t>
  </si>
  <si>
    <t>https://twitter.com/#!/jabiyevm/status/1117134088295669760</t>
  </si>
  <si>
    <t>https://twitter.com/#!/beyonce_aze/status/1122591899372728325</t>
  </si>
  <si>
    <t>https://twitter.com/#!/belovedjinki/status/1122713608268414976</t>
  </si>
  <si>
    <t>https://twitter.com/#!/yoonkookologist/status/1116220895255781376</t>
  </si>
  <si>
    <t>https://twitter.com/#!/taeilzens/status/1122724841218400258</t>
  </si>
  <si>
    <t>https://twitter.com/#!/globalvoices_it/status/1122795157479469056</t>
  </si>
  <si>
    <t>https://twitter.com/#!/soothe888/status/1122797584957964288</t>
  </si>
  <si>
    <t>https://twitter.com/#!/azizli_kenan/status/1117487385502203905</t>
  </si>
  <si>
    <t>https://twitter.com/#!/thelivaa/status/1122940012226654212</t>
  </si>
  <si>
    <t>https://twitter.com/#!/fakebitchesx/status/1123200195422978055</t>
  </si>
  <si>
    <t>https://twitter.com/#!/filmaccc/status/1123285368764346369</t>
  </si>
  <si>
    <t>https://twitter.com/#!/nihadhuseynn/status/1123331196639952897</t>
  </si>
  <si>
    <t>https://twitter.com/#!/eminmilli/status/1118924211853123586</t>
  </si>
  <si>
    <t>https://twitter.com/#!/huseynli_ilkin/status/1119868257719193600</t>
  </si>
  <si>
    <t>https://twitter.com/#!/huseynli_ilkin/status/1121792321014468609</t>
  </si>
  <si>
    <t>https://twitter.com/#!/huseynli_ilkin/status/1122512797898891264</t>
  </si>
  <si>
    <t>https://twitter.com/#!/huseynli_ilkin/status/1123490518888058880</t>
  </si>
  <si>
    <t>https://twitter.com/#!/minorityaze/status/1123584329857294337</t>
  </si>
  <si>
    <t>https://twitter.com/#!/gvenespanol/status/1123732444522459146</t>
  </si>
  <si>
    <t>1119463735972827136</t>
  </si>
  <si>
    <t>1119262416083345411</t>
  </si>
  <si>
    <t>1119507740735475712</t>
  </si>
  <si>
    <t>1119556548752236555</t>
  </si>
  <si>
    <t>1119582915145412609</t>
  </si>
  <si>
    <t>1119588656287711232</t>
  </si>
  <si>
    <t>1116375615031128064</t>
  </si>
  <si>
    <t>1119650863650410496</t>
  </si>
  <si>
    <t>1119660066485858304</t>
  </si>
  <si>
    <t>1118976015026524160</t>
  </si>
  <si>
    <t>1119665871310458885</t>
  </si>
  <si>
    <t>1119670808954195968</t>
  </si>
  <si>
    <t>1119694225447301120</t>
  </si>
  <si>
    <t>1119717438604611585</t>
  </si>
  <si>
    <t>1119846133633822722</t>
  </si>
  <si>
    <t>1120077181013692416</t>
  </si>
  <si>
    <t>1120319746937954304</t>
  </si>
  <si>
    <t>1120334822415720449</t>
  </si>
  <si>
    <t>1119241201683783682</t>
  </si>
  <si>
    <t>1120012955221991426</t>
  </si>
  <si>
    <t>1116340387852038145</t>
  </si>
  <si>
    <t>1120013132812947456</t>
  </si>
  <si>
    <t>1116357907279503360</t>
  </si>
  <si>
    <t>1120015627262025728</t>
  </si>
  <si>
    <t>1116221406604296193</t>
  </si>
  <si>
    <t>1120016416114130950</t>
  </si>
  <si>
    <t>1119609735735644160</t>
  </si>
  <si>
    <t>1119609893642752008</t>
  </si>
  <si>
    <t>1119610591600050177</t>
  </si>
  <si>
    <t>1119610626635116544</t>
  </si>
  <si>
    <t>1119610808198148102</t>
  </si>
  <si>
    <t>1120350760036970496</t>
  </si>
  <si>
    <t>1116685880645824513</t>
  </si>
  <si>
    <t>1120352627143905282</t>
  </si>
  <si>
    <t>1116463720887140352</t>
  </si>
  <si>
    <t>1120352808551833600</t>
  </si>
  <si>
    <t>1116604845434163201</t>
  </si>
  <si>
    <t>1120352858719830016</t>
  </si>
  <si>
    <t>1120350651832307712</t>
  </si>
  <si>
    <t>1120351417833873408</t>
  </si>
  <si>
    <t>1120352537167659008</t>
  </si>
  <si>
    <t>1120352932325679104</t>
  </si>
  <si>
    <t>1120361430501482497</t>
  </si>
  <si>
    <t>1120369268653215749</t>
  </si>
  <si>
    <t>1120409721859641344</t>
  </si>
  <si>
    <t>1120432868193439744</t>
  </si>
  <si>
    <t>1120433257261170689</t>
  </si>
  <si>
    <t>1120435066973446144</t>
  </si>
  <si>
    <t>1116742752526577665</t>
  </si>
  <si>
    <t>1120648009451106304</t>
  </si>
  <si>
    <t>1117174637664854016</t>
  </si>
  <si>
    <t>1117176887938375686</t>
  </si>
  <si>
    <t>1120648048357584904</t>
  </si>
  <si>
    <t>1120664193592627200</t>
  </si>
  <si>
    <t>1120671634401255425</t>
  </si>
  <si>
    <t>1115796083089846273</t>
  </si>
  <si>
    <t>1116060441715679233</t>
  </si>
  <si>
    <t>1120699355374202880</t>
  </si>
  <si>
    <t>1116716245276135424</t>
  </si>
  <si>
    <t>1121030568265900033</t>
  </si>
  <si>
    <t>1121033484464742400</t>
  </si>
  <si>
    <t>1118195599197782016</t>
  </si>
  <si>
    <t>1121036820719050752</t>
  </si>
  <si>
    <t>1121443717146136577</t>
  </si>
  <si>
    <t>1121466715362209793</t>
  </si>
  <si>
    <t>1121636507092000768</t>
  </si>
  <si>
    <t>1121796790292865027</t>
  </si>
  <si>
    <t>1121797824264278016</t>
  </si>
  <si>
    <t>1121798604736192516</t>
  </si>
  <si>
    <t>1121800527514415104</t>
  </si>
  <si>
    <t>1121834443579297793</t>
  </si>
  <si>
    <t>1121870409094320130</t>
  </si>
  <si>
    <t>1116403508033597440</t>
  </si>
  <si>
    <t>1121872714346708992</t>
  </si>
  <si>
    <t>1117484577730252800</t>
  </si>
  <si>
    <t>1116327891401355264</t>
  </si>
  <si>
    <t>1116664598655053830</t>
  </si>
  <si>
    <t>1122104672393879553</t>
  </si>
  <si>
    <t>1118072977793462272</t>
  </si>
  <si>
    <t>1122493781071343616</t>
  </si>
  <si>
    <t>1117134088295669760</t>
  </si>
  <si>
    <t>1122591899372728325</t>
  </si>
  <si>
    <t>1122713608268414976</t>
  </si>
  <si>
    <t>1116220895255781376</t>
  </si>
  <si>
    <t>1122724841218400258</t>
  </si>
  <si>
    <t>1122795157479469056</t>
  </si>
  <si>
    <t>1122797584957964288</t>
  </si>
  <si>
    <t>1117487385502203905</t>
  </si>
  <si>
    <t>1122940012226654212</t>
  </si>
  <si>
    <t>1123200195422978055</t>
  </si>
  <si>
    <t>1123285368764346369</t>
  </si>
  <si>
    <t>1123331196639952897</t>
  </si>
  <si>
    <t>1118924211853123586</t>
  </si>
  <si>
    <t>1119868257719193600</t>
  </si>
  <si>
    <t>1121792321014468609</t>
  </si>
  <si>
    <t>1122512797898891264</t>
  </si>
  <si>
    <t>1123490518888058880</t>
  </si>
  <si>
    <t>1123584329857294337</t>
  </si>
  <si>
    <t>1123732444522459146</t>
  </si>
  <si>
    <t>1116220893011881984</t>
  </si>
  <si>
    <t/>
  </si>
  <si>
    <t>4317502156</t>
  </si>
  <si>
    <t>tr</t>
  </si>
  <si>
    <t>en</t>
  </si>
  <si>
    <t>und</t>
  </si>
  <si>
    <t>ru</t>
  </si>
  <si>
    <t>it</t>
  </si>
  <si>
    <t>ro</t>
  </si>
  <si>
    <t>es</t>
  </si>
  <si>
    <t>1120356839626104837</t>
  </si>
  <si>
    <t>Twitter for iPhone</t>
  </si>
  <si>
    <t>Twitter Web App</t>
  </si>
  <si>
    <t>Twitter for Android</t>
  </si>
  <si>
    <t>Facebook</t>
  </si>
  <si>
    <t>Twitter Web Client</t>
  </si>
  <si>
    <t>Mobile Web (M2)</t>
  </si>
  <si>
    <t>Retweet</t>
  </si>
  <si>
    <t>44.763113,38.3970566 
50.6078339,38.3970566 
50.6078339,41.9099084 
44.763113,41.9099084</t>
  </si>
  <si>
    <t>Azerbaijan</t>
  </si>
  <si>
    <t>AZ</t>
  </si>
  <si>
    <t>efc23cd34689b068</t>
  </si>
  <si>
    <t>country</t>
  </si>
  <si>
    <t>https://api.twitter.com/1.1/geo/id/efc23cd34689b068.json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</si>
  <si>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</si>
  <si>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</si>
  <si>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</si>
  <si>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</si>
  <si>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</si>
  <si>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</si>
  <si>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</si>
  <si>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</si>
  <si>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</si>
  <si>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</si>
  <si>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</si>
  <si>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</si>
  <si>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</si>
  <si>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</si>
  <si>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</si>
  <si>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</si>
  <si>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</si>
  <si>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</si>
  <si>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</si>
  <si>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</si>
  <si>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</si>
  <si>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Adil</t>
  </si>
  <si>
    <t>Real Azerbaijan</t>
  </si>
  <si>
    <t>sirun 1</t>
  </si>
  <si>
    <t>defne</t>
  </si>
  <si>
    <t>Samir Kazimli</t>
  </si>
  <si>
    <t>Ulviyya Ali</t>
  </si>
  <si>
    <t>Elman Quliyev</t>
  </si>
  <si>
    <t>Doğukan Ertaş</t>
  </si>
  <si>
    <t>DWatchNews Near East</t>
  </si>
  <si>
    <t>OC Media</t>
  </si>
  <si>
    <t>Evanjelina7</t>
  </si>
  <si>
    <t>Aynur Unuslu</t>
  </si>
  <si>
    <t>Di1an</t>
  </si>
  <si>
    <t>Sude Ama Yılan Değil</t>
  </si>
  <si>
    <t>Poyraz Türk</t>
  </si>
  <si>
    <t>zaur qurbanli</t>
  </si>
  <si>
    <t>RuslanGanbarov_xD83C__xDDFA__xD83C__xDDF8__xD83C__xDDE6__xD83C__xDDFF__xD83C__xDDEE__xD83C__xDDF1_</t>
  </si>
  <si>
    <t>PhotoLand _xD83C__xDFDE_</t>
  </si>
  <si>
    <t>jabiyev</t>
  </si>
  <si>
    <t>dilara ☁</t>
  </si>
  <si>
    <t>Xəyalə</t>
  </si>
  <si>
    <t>Qumru Sadıqlı♌</t>
  </si>
  <si>
    <t>ناض.</t>
  </si>
  <si>
    <t>Ragil Tagiyev</t>
  </si>
  <si>
    <t>Tunar İsmayılov _xD83C__xDDE6__xD83C__xDDFF_</t>
  </si>
  <si>
    <t>Türkiye LGBTİ Birliği</t>
  </si>
  <si>
    <t>Aysel Aliyeva</t>
  </si>
  <si>
    <t>Eρεβος ꕤ</t>
  </si>
  <si>
    <t>Samad Ismayilov</t>
  </si>
  <si>
    <t>Anar Mammadli</t>
  </si>
  <si>
    <t>Sahilə Aslanova</t>
  </si>
  <si>
    <t>LBlue-Fox</t>
  </si>
  <si>
    <t>Rahim Shaliyev</t>
  </si>
  <si>
    <t>Bahruz Samadov</t>
  </si>
  <si>
    <t>Serenay</t>
  </si>
  <si>
    <t>Aygun Garayeva</t>
  </si>
  <si>
    <t>Lamiya Adilgızı</t>
  </si>
  <si>
    <t>Arzu Geybulla</t>
  </si>
  <si>
    <t>Gasan Aghayev</t>
  </si>
  <si>
    <t>Orkhan | 叶车十</t>
  </si>
  <si>
    <t>Şahin.Hedərzadə</t>
  </si>
  <si>
    <t>Eileen Ashley</t>
  </si>
  <si>
    <t>Green dystopia_xD83C__xDF40_</t>
  </si>
  <si>
    <t>Ramal Mammadov</t>
  </si>
  <si>
    <t>Clara A. Piper</t>
  </si>
  <si>
    <t>Tamilla Qulami</t>
  </si>
  <si>
    <t>Nicat Paşa</t>
  </si>
  <si>
    <t>Safar Aslanov</t>
  </si>
  <si>
    <t>Gülər</t>
  </si>
  <si>
    <t>İlkin Mətdan</t>
  </si>
  <si>
    <t>Arzu Orujova</t>
  </si>
  <si>
    <t>Nura</t>
  </si>
  <si>
    <t>Arzu Fahrad</t>
  </si>
  <si>
    <t>individual meyxana xiridarı</t>
  </si>
  <si>
    <t>Mammad Hajili</t>
  </si>
  <si>
    <t>Yavuz</t>
  </si>
  <si>
    <t>Gulnar_xD83C__xDDE6__xD83C__xDDFF_</t>
  </si>
  <si>
    <t>Yusif Eynullabəyli_xD83C__xDF13_</t>
  </si>
  <si>
    <t>beyonce</t>
  </si>
  <si>
    <t>danny</t>
  </si>
  <si>
    <t>dyke with luv</t>
  </si>
  <si>
    <t>dennise</t>
  </si>
  <si>
    <t>Global Voices IT</t>
  </si>
  <si>
    <t>Marisa Petricca 玛萨</t>
  </si>
  <si>
    <t>Əzizli Kənan</t>
  </si>
  <si>
    <t>gönül</t>
  </si>
  <si>
    <t>avlanan avcı</t>
  </si>
  <si>
    <t>Film Aç</t>
  </si>
  <si>
    <t>e-activist</t>
  </si>
  <si>
    <t>Emin Milli</t>
  </si>
  <si>
    <t>Minority Azerbaijan</t>
  </si>
  <si>
    <t>GlobalVoices Español</t>
  </si>
  <si>
    <t>Huseynzade</t>
  </si>
  <si>
    <t>• Reality in Dictatorship of Azerbaijan !  #RealBaku #Azerbaijan #Azerbaidjan #Dictatorship #Aliyev #ShameAzerbaijan #KnowAzerbaijan #FakeKhojaly</t>
  </si>
  <si>
    <t>your love for us</t>
  </si>
  <si>
    <t>#Journalist and #HumanRights Defender (#Politicalprisoners), Deputy Chairperson Institute for #CitizensRights #Azerbaijan</t>
  </si>
  <si>
    <t>#Humanrights activist / Citizen #journalist / #Azerbaijan https://t.co/52fZpX0T0Z</t>
  </si>
  <si>
    <t>M.Ə.Rəsulzadə 
Müsavatçı</t>
  </si>
  <si>
    <t>#DemocracyWatch News Near East Curates and covers news for West Asia, North Africa &amp; Central Asia on #democracy #HumanRights #PressFreedom #environment #OpenGov</t>
  </si>
  <si>
    <t>Open Caucasus Media — The Caucasus with depth. Bringing you news, commentary, and multimedia from the North and South #Caucasus.</t>
  </si>
  <si>
    <t>eyni kağızın arxa və ön üzləri kimiyik, sonsuzadək bərabər, amma heç bir zaman bir-birini görməyən...</t>
  </si>
  <si>
    <t>Philocalist and eclectic who doesn't think anymore, but believes that the world will be better. [everywhere as @unuslu] #unus #azerbaijan</t>
  </si>
  <si>
    <t>Bu seni hiç alakadar etmez.</t>
  </si>
  <si>
    <t>ben mi öleyim yoksa ateş edecek misin?</t>
  </si>
  <si>
    <t>Economist and Law student | I also write about (social) gender equality; feminism &amp; masculism.</t>
  </si>
  <si>
    <t>_xD83C__xDDFA__xD83C__xDDF8__xD83C__xDDE6__xD83C__xDDFF__xD83C__xDDF9__xD83C__xDDF2__xD83C__xDDF9__xD83C__xDDF7__xD83C__xDDF7__xD83C__xDDFA_languages 
|Politician and Strategist | +380665243171 whatsapp</t>
  </si>
  <si>
    <t>#Azerbaijan _xD83C__xDDE6__xD83C__xDDFF_</t>
  </si>
  <si>
    <t>#Azerbaijan _xD83C__xDDE6__xD83C__xDDFF_ | unf=unf _xD83D__xDC7F_</t>
  </si>
  <si>
    <t>BirDoqquzDoqquzSəkkiz</t>
  </si>
  <si>
    <t>Həyat düzəlmir, sadəcə düz görünür alışdıqca..
#Host</t>
  </si>
  <si>
    <t>Günəşi görməyinizə manee olan bütün binaları partladın..</t>
  </si>
  <si>
    <t>Azerbaijan State Oil and Industry University_xD83C__xDF93_ Chelsea FC
Everything will be good, maybe not today but definetely one day_xD83E__xDD19_
herkesleşme herkes leş
#ConteOut</t>
  </si>
  <si>
    <t>Türkiye Lezbiyen, Gey, Biseksüel, Trans &amp; İnterseks Birliği. "LGBTİ Topluluk" Topluluğumuza ücretsiz üye olmak için: https://t.co/MIpiLe6HeS</t>
  </si>
  <si>
    <t>- _xD835__xDC6C__xD835__xDC8F__xD835__xDC87__xD835__xDC82__xD835__xDC8F__xD835__xDC95__xD835__xDC94_ _xD835__xDC94__xD835__xDC90__xD835__xDC96__xD835__xDC93__xD835__xDC8A__xD835__xDC82__xD835__xDC8F__xD835__xDC95__xD835__xDC94_ _xD835__xDC85__xD835__xDC86_ _xD835__xDC8D__xD835__xDC82_ _xD835__xDC8D__xD835__xDC96__xD835__xDC8F__xD835__xDC86_.._xD83C__xDF19_ [bts] [astro]</t>
  </si>
  <si>
    <t>LGBTQ Activist, Founder of @minorityaze</t>
  </si>
  <si>
    <t>#HumanRights, #Democracy, #Welfare, #PoliticalParticipation in #Azerbaijan and #Europe</t>
  </si>
  <si>
    <t>Journalist, Human Rights Defender</t>
  </si>
  <si>
    <t>Central European University | Critical Policy Researcher | Post-Structuralist Lacanian | Activist in NIDA Civic Movement | Democratic Socialist</t>
  </si>
  <si>
    <t>Fellow at Rondine Citadel of Peace| MA in Global Governance, Intercultural relations, Peace-process management at University of Siena|</t>
  </si>
  <si>
    <t>Freelance reporter based in Berlin, covering Turkey and Caucasus; Chevening Scholar; lamiya.adil.guliyeva@gmail.com</t>
  </si>
  <si>
    <t>Azerbaijan/Turkey; human rights; freedom of expression; reconciliation. All views my own. RTs are not endorsements.</t>
  </si>
  <si>
    <t>Azerbaijan Republik</t>
  </si>
  <si>
    <t>“To see the world, things dangerous to come to, to see behind walls, draw closer, to find each other, and to feel. That is the purpose of LIFE.”</t>
  </si>
  <si>
    <t>#Türkçü /
İnsanlıq sizdə qalsın biz Qurd'a döndük.</t>
  </si>
  <si>
    <t>_xD83D__xDC28_</t>
  </si>
  <si>
    <t>“Həmişə bu düşüncə ilə yaşamışam, bu fikirlə həmişə tək qalmışam, onun varlığı ilə donmuşam... ”</t>
  </si>
  <si>
    <t>_xD83D__xDE0F_</t>
  </si>
  <si>
    <t>1 0ctober 1983</t>
  </si>
  <si>
    <t>#nəşr</t>
  </si>
  <si>
    <t>Event and Marketing Specialist</t>
  </si>
  <si>
    <t>https://t.co/B9qYOve3hL</t>
  </si>
  <si>
    <t>Egoist anarchist, metalhead, https://t.co/wihgf74eCp Board Member at Baku Research Institute</t>
  </si>
  <si>
    <t>Mən sənəm.</t>
  </si>
  <si>
    <t>social worker to be•cooking lover•travel buff•photography•gardener•nature freak•cynophilist•italian soul</t>
  </si>
  <si>
    <t>Ehmedin anasi! ya da mamuliki. Bilmirem,  ozunuz qerar verin</t>
  </si>
  <si>
    <t>qızların sevimlisi.yorğun demokrat.evdar solçu</t>
  </si>
  <si>
    <t>MSc @icepfl, research assistant @ Machine Learning and Optimization lab/NLP group | Travelling Salesman</t>
  </si>
  <si>
    <t>tanımlı boşluk üreticisi / cad operatörü / #takipedenitakdirederim / !!!1!1!</t>
  </si>
  <si>
    <t>_xD83C__xDF41__xD83C__xDF42_ #azerbaijan _xD83C__xDDE6__xD83C__xDDFF__xD83C__xDDE6__xD83C__xDDFF_ #turkiye</t>
  </si>
  <si>
    <t>18,5 y.o Researcher and Programmer :) _xD83C__xDDE6__xD83C__xDDFF__xD83C__xDDF9__xD83C__xDDF7_</t>
  </si>
  <si>
    <t>Beyonce Azerbaijan Fan Page ðŸ‡¦ðŸ‡¿</t>
  </si>
  <si>
    <t>gays r us</t>
  </si>
  <si>
    <t>on Min Yoonji’s strap like, sitting _xD83E__xDDD8__xD83C__xDFFC_‍♀️</t>
  </si>
  <si>
    <t>♡° ( ᵔ ᵕ ᵔ ) ✧₊ #박지민_xD83C__xDFF9_ #최찬희_xD83D__xDDDD_️ #문태일_xD83D__xDC8C_ #黃旭熙_xD83D__xDCCE_ #이제노_xD83C__xDF76_ #해찬_xD83C__xDF3B_ &amp; #박지성</t>
  </si>
  <si>
    <t>Versione italiana di @globalvoices la prima redazione globale comunitaria. Le nostre notizie per creare ponti di conoscenza. Editors: @soothe888 @alice_bonfatti</t>
  </si>
  <si>
    <t>Italy editor @globalvoices @globalvoices_IT _xD83D__xDCF0__xD83D__xDC49_translator @firstdraftnews, research @qz, words @chinafiles | #Rome_xD83C__xDDEE__xD83C__xDDF9__xD83D__xDCCD_#Beijing #Shanghai_xD83C__xDDE8__xD83C__xDDF3_ 记者关于中国,亚洲和意大利的新闻</t>
  </si>
  <si>
    <t>_xD83C__xDDE6__xD83C__xDDFF_
Realist.
İnstagram - azizli_kenan</t>
  </si>
  <si>
    <t>ne demek ne belli</t>
  </si>
  <si>
    <t>çatılardan düşmekte kediler,kediler,kediler</t>
  </si>
  <si>
    <t>Filmlәr haqqında analizlәr, tövsiyәlәr vә xәbәrlәr.</t>
  </si>
  <si>
    <t>Director at Meydan TV https://t.co/6tEDqHmuoM</t>
  </si>
  <si>
    <t>Biz Azərbaycanda fəaliyyət göstərən LGBTQ təşkilat və media portalıyıq. 
We are LGBTQ organization &amp; Media in Azerbaijan. _xD83C__xDFF3_️‍_xD83C__xDF08_</t>
  </si>
  <si>
    <t>Global Voices en castellano. Historias de medios ciudadanos de todo el mundo.</t>
  </si>
  <si>
    <t>Baku</t>
  </si>
  <si>
    <t>hogwarts</t>
  </si>
  <si>
    <t>Azerbaijan, Baku</t>
  </si>
  <si>
    <t>Baku, Azerbaijan</t>
  </si>
  <si>
    <t>North Africa,West/Central Asia</t>
  </si>
  <si>
    <t>The Caucasus</t>
  </si>
  <si>
    <t>The Netherlands</t>
  </si>
  <si>
    <t>Glasgow, Scotland</t>
  </si>
  <si>
    <t>Baku.Azerbaijan</t>
  </si>
  <si>
    <t xml:space="preserve">Razin </t>
  </si>
  <si>
    <t>Badu Kube</t>
  </si>
  <si>
    <t xml:space="preserve">Baku, Azerbaijan </t>
  </si>
  <si>
    <t>İstanbul, Türkiye</t>
  </si>
  <si>
    <t>Washington DC</t>
  </si>
  <si>
    <t>Syracuse, NY</t>
  </si>
  <si>
    <t>Baku,Azerbaijan</t>
  </si>
  <si>
    <t>Georgia</t>
  </si>
  <si>
    <t>Budapest, Magyarország</t>
  </si>
  <si>
    <t>Bursa/Aydın</t>
  </si>
  <si>
    <t>Arezzo, Tuscany</t>
  </si>
  <si>
    <t>Berlin, Germany</t>
  </si>
  <si>
    <t>Wiesbaden, Germany</t>
  </si>
  <si>
    <t>Dyswonderland</t>
  </si>
  <si>
    <t>Baku Azerbaijan</t>
  </si>
  <si>
    <t>İstanbul</t>
  </si>
  <si>
    <t>St Louis, MO</t>
  </si>
  <si>
    <t>Michigan, USA</t>
  </si>
  <si>
    <t>Lausanne, Switzerland</t>
  </si>
  <si>
    <t>Ankara - Rigel IV</t>
  </si>
  <si>
    <t>Turkey</t>
  </si>
  <si>
    <t>she/her</t>
  </si>
  <si>
    <t>blacklivesmatter</t>
  </si>
  <si>
    <t>evelyn prabhjot zana sham amel</t>
  </si>
  <si>
    <t>Italy _xD83C__xDDEE__xD83C__xDDF9_</t>
  </si>
  <si>
    <t>Rome, Italy ~ Shanghai, China</t>
  </si>
  <si>
    <t>Azerbaijan, Sumgait</t>
  </si>
  <si>
    <t>United States</t>
  </si>
  <si>
    <t>Global</t>
  </si>
  <si>
    <t>https://t.co/PvSEAYcDvS</t>
  </si>
  <si>
    <t>https://t.co/TezIEqafzG</t>
  </si>
  <si>
    <t>https://t.co/ZBxnL7ry82</t>
  </si>
  <si>
    <t>https://t.co/zNEHMWHSog</t>
  </si>
  <si>
    <t>https://t.co/hDs6hPqLJu</t>
  </si>
  <si>
    <t>https://t.co/onT6UvqDvn</t>
  </si>
  <si>
    <t>https://t.co/1yNHZWIGaj</t>
  </si>
  <si>
    <t>https://t.co/udd096XWeQ</t>
  </si>
  <si>
    <t>https://t.co/OgJzykVUvy</t>
  </si>
  <si>
    <t>https://t.co/zFgJcoqBYQ</t>
  </si>
  <si>
    <t>https://t.co/Bw0Gjd3TAQ</t>
  </si>
  <si>
    <t>http://t.co/qaNBKLvPSM</t>
  </si>
  <si>
    <t>https://t.co/fyO2VAxdxf</t>
  </si>
  <si>
    <t>https://t.co/rGqsVcr6BR</t>
  </si>
  <si>
    <t>https://t.co/WWFq9XKjCS</t>
  </si>
  <si>
    <t>https://t.co/ToMekdSXGq</t>
  </si>
  <si>
    <t>https://t.co/5cLIzZpT7p</t>
  </si>
  <si>
    <t>https://t.co/wJOOAn8v01</t>
  </si>
  <si>
    <t>https://t.co/w5JeyRtj7B</t>
  </si>
  <si>
    <t>https://t.co/OF8mjdq241</t>
  </si>
  <si>
    <t>https://t.co/LyJwrhfHmM</t>
  </si>
  <si>
    <t>https://t.co/JlTGITBlc5</t>
  </si>
  <si>
    <t>https://t.co/oI5wug3k7K</t>
  </si>
  <si>
    <t>https://curiouscat.me/guysbeingdudes</t>
  </si>
  <si>
    <t>https://t.co/26c8dBSZnY</t>
  </si>
  <si>
    <t>https://t.co/64aLthAo80</t>
  </si>
  <si>
    <t>https://t.co/zeLUbEIPLV</t>
  </si>
  <si>
    <t>https://t.co/nMdvZxpND4</t>
  </si>
  <si>
    <t>https://t.co/9C3Ita1Uly</t>
  </si>
  <si>
    <t>https://t.co/bbeET2ocOU</t>
  </si>
  <si>
    <t>https://pbs.twimg.com/profile_banners/255106547/1555703341</t>
  </si>
  <si>
    <t>https://pbs.twimg.com/profile_banners/4562715388/1455366185</t>
  </si>
  <si>
    <t>https://pbs.twimg.com/profile_banners/1084389806271066112/1555762700</t>
  </si>
  <si>
    <t>https://pbs.twimg.com/profile_banners/713819012/1482095415</t>
  </si>
  <si>
    <t>https://pbs.twimg.com/profile_banners/814914824/1553175197</t>
  </si>
  <si>
    <t>https://pbs.twimg.com/profile_banners/853245722/1466280181</t>
  </si>
  <si>
    <t>https://pbs.twimg.com/profile_banners/976428306114412544/1547469428</t>
  </si>
  <si>
    <t>https://pbs.twimg.com/profile_banners/993550832145698818/1529721095</t>
  </si>
  <si>
    <t>https://pbs.twimg.com/profile_banners/3170408384/1430720268</t>
  </si>
  <si>
    <t>https://pbs.twimg.com/profile_banners/819528339534843906/1506588751</t>
  </si>
  <si>
    <t>https://pbs.twimg.com/profile_banners/2784188029/1555263188</t>
  </si>
  <si>
    <t>https://pbs.twimg.com/profile_banners/367919774/1541381508</t>
  </si>
  <si>
    <t>https://pbs.twimg.com/profile_banners/1113847556893757440/1554823600</t>
  </si>
  <si>
    <t>https://pbs.twimg.com/profile_banners/1027915170469879808/1545984684</t>
  </si>
  <si>
    <t>https://pbs.twimg.com/profile_banners/937577317219602432/1512371692</t>
  </si>
  <si>
    <t>https://pbs.twimg.com/profile_banners/78826711/1427500283</t>
  </si>
  <si>
    <t>https://pbs.twimg.com/profile_banners/1028318493349953537/1552854998</t>
  </si>
  <si>
    <t>https://pbs.twimg.com/profile_banners/2157175681/1548890682</t>
  </si>
  <si>
    <t>https://pbs.twimg.com/profile_banners/1311362275/1554414321</t>
  </si>
  <si>
    <t>https://pbs.twimg.com/profile_banners/1120009209678983169/1555866501</t>
  </si>
  <si>
    <t>https://pbs.twimg.com/profile_banners/1080909785820741633/1554718349</t>
  </si>
  <si>
    <t>https://pbs.twimg.com/profile_banners/972911015087280128/1547194326</t>
  </si>
  <si>
    <t>https://pbs.twimg.com/profile_banners/881805205456789504/1552472242</t>
  </si>
  <si>
    <t>https://pbs.twimg.com/profile_banners/947881509574336513/1551614017</t>
  </si>
  <si>
    <t>https://pbs.twimg.com/profile_banners/2213536730/1484009831</t>
  </si>
  <si>
    <t>https://pbs.twimg.com/profile_banners/958671008394772480/1540348180</t>
  </si>
  <si>
    <t>https://pbs.twimg.com/profile_banners/1037784652621209602/1555116639</t>
  </si>
  <si>
    <t>https://pbs.twimg.com/profile_banners/490285847/1547957157</t>
  </si>
  <si>
    <t>https://pbs.twimg.com/profile_banners/1284694292/1542772715</t>
  </si>
  <si>
    <t>https://pbs.twimg.com/profile_banners/96178975/1503241785</t>
  </si>
  <si>
    <t>https://pbs.twimg.com/profile_banners/68638172/1548963513</t>
  </si>
  <si>
    <t>https://pbs.twimg.com/profile_banners/1863425922/1553473308</t>
  </si>
  <si>
    <t>https://pbs.twimg.com/profile_banners/1093466652174372864/1549540469</t>
  </si>
  <si>
    <t>https://pbs.twimg.com/profile_banners/40309296/1430050979</t>
  </si>
  <si>
    <t>https://pbs.twimg.com/profile_banners/719846308631031808/1479707883</t>
  </si>
  <si>
    <t>https://pbs.twimg.com/profile_banners/719230871400792064/1555043302</t>
  </si>
  <si>
    <t>https://pbs.twimg.com/profile_banners/1098117614293929984/1550647471</t>
  </si>
  <si>
    <t>https://pbs.twimg.com/profile_banners/1114008767098699777/1555076824</t>
  </si>
  <si>
    <t>https://pbs.twimg.com/profile_banners/858403928622366723/1555272954</t>
  </si>
  <si>
    <t>https://pbs.twimg.com/profile_banners/1115806241064931328/1555078831</t>
  </si>
  <si>
    <t>https://pbs.twimg.com/profile_banners/4149760582/1447090403</t>
  </si>
  <si>
    <t>https://pbs.twimg.com/profile_banners/793589914612957184/1556231748</t>
  </si>
  <si>
    <t>https://pbs.twimg.com/profile_banners/68187861/1459624453</t>
  </si>
  <si>
    <t>https://pbs.twimg.com/profile_banners/368793151/1451492720</t>
  </si>
  <si>
    <t>https://pbs.twimg.com/profile_banners/2249290075/1477562050</t>
  </si>
  <si>
    <t>https://pbs.twimg.com/profile_banners/336627943/1549956956</t>
  </si>
  <si>
    <t>https://pbs.twimg.com/profile_banners/718452517/1556506390</t>
  </si>
  <si>
    <t>https://pbs.twimg.com/profile_banners/2933865062/1556711400</t>
  </si>
  <si>
    <t>https://pbs.twimg.com/profile_banners/3315867992/1553161778</t>
  </si>
  <si>
    <t>https://pbs.twimg.com/profile_banners/292338368/1547686194</t>
  </si>
  <si>
    <t>https://pbs.twimg.com/profile_banners/738990612352016384/1533552058</t>
  </si>
  <si>
    <t>https://pbs.twimg.com/profile_banners/2698927644/1556628184</t>
  </si>
  <si>
    <t>https://pbs.twimg.com/profile_banners/936180616483176449/1555959282</t>
  </si>
  <si>
    <t>https://pbs.twimg.com/profile_banners/929045210423791617/1555961911</t>
  </si>
  <si>
    <t>https://pbs.twimg.com/profile_banners/4317502156/1554650585</t>
  </si>
  <si>
    <t>https://pbs.twimg.com/profile_banners/813581103399215105/1547319216</t>
  </si>
  <si>
    <t>https://pbs.twimg.com/profile_banners/19408728/1544968252</t>
  </si>
  <si>
    <t>https://pbs.twimg.com/profile_banners/102127789/1505751203</t>
  </si>
  <si>
    <t>https://pbs.twimg.com/profile_banners/776765661527891968/1549106592</t>
  </si>
  <si>
    <t>https://pbs.twimg.com/profile_banners/1029051757165531136/1556882317</t>
  </si>
  <si>
    <t>https://pbs.twimg.com/profile_banners/924594981419061248/1556101833</t>
  </si>
  <si>
    <t>https://pbs.twimg.com/profile_banners/1092492238008041472/1550218617</t>
  </si>
  <si>
    <t>https://pbs.twimg.com/profile_banners/30192795/1475543297</t>
  </si>
  <si>
    <t>https://pbs.twimg.com/profile_banners/4530787337/1553224923</t>
  </si>
  <si>
    <t>https://pbs.twimg.com/profile_banners/3262791/1487084024</t>
  </si>
  <si>
    <t>nl</t>
  </si>
  <si>
    <t>en-gb</t>
  </si>
  <si>
    <t>http://abs.twimg.com/images/themes/theme1/bg.png</t>
  </si>
  <si>
    <t>http://abs.twimg.com/images/themes/theme14/bg.gif</t>
  </si>
  <si>
    <t>http://abs.twimg.com/images/themes/theme7/bg.gif</t>
  </si>
  <si>
    <t>http://abs.twimg.com/images/themes/theme3/bg.gif</t>
  </si>
  <si>
    <t>http://abs.twimg.com/images/themes/theme9/bg.gif</t>
  </si>
  <si>
    <t>http://abs.twimg.com/images/themes/theme18/bg.gif</t>
  </si>
  <si>
    <t>http://abs.twimg.com/images/themes/theme12/bg.gif</t>
  </si>
  <si>
    <t>http://abs.twimg.com/images/themes/theme15/bg.png</t>
  </si>
  <si>
    <t>http://abs.twimg.com/images/themes/theme16/bg.gif</t>
  </si>
  <si>
    <t>http://abs.twimg.com/images/themes/theme11/bg.gif</t>
  </si>
  <si>
    <t>http://abs.twimg.com/images/themes/theme6/bg.gif</t>
  </si>
  <si>
    <t>http://pbs.twimg.com/profile_images/843070927722176516/pZolpXBW_normal.jpg</t>
  </si>
  <si>
    <t>http://pbs.twimg.com/profile_images/810592701288771584/AthJMesZ_normal.jpg</t>
  </si>
  <si>
    <t>http://pbs.twimg.com/profile_images/1122414367209816070/5J3GjDpq_normal.jpg</t>
  </si>
  <si>
    <t>http://pbs.twimg.com/profile_images/1113847691451228165/4ZFPRjXc_normal.jpg</t>
  </si>
  <si>
    <t>http://pbs.twimg.com/profile_images/1116459551400910848/Z1FmYMfq_normal.jpg</t>
  </si>
  <si>
    <t>http://pbs.twimg.com/profile_images/1116685913533370369/_eOx77Be_normal.jpg</t>
  </si>
  <si>
    <t>http://pbs.twimg.com/profile_images/589542620126322688/lSHGe94x_normal.png</t>
  </si>
  <si>
    <t>http://pbs.twimg.com/profile_images/964262343092981767/eQx-Q0xR_normal.jpg</t>
  </si>
  <si>
    <t>http://pbs.twimg.com/profile_images/1116860498904059904/CiFl92qm_normal.jpg</t>
  </si>
  <si>
    <t>http://pbs.twimg.com/profile_images/1086836335242104838/h2_D9zQc_normal.jpg</t>
  </si>
  <si>
    <t>http://pbs.twimg.com/profile_images/3192894858/0d4056eba4cb62fdfda79fabd63eb63c_normal.jpeg</t>
  </si>
  <si>
    <t>http://pbs.twimg.com/profile_images/690669518516023296/URCxcTKL_normal.jpg</t>
  </si>
  <si>
    <t>http://pbs.twimg.com/profile_images/1096476714518089729/aQ7Dd-0l_normal.jpg</t>
  </si>
  <si>
    <t>http://pbs.twimg.com/profile_images/1098121208363737088/S9LujZTx_normal.jpg</t>
  </si>
  <si>
    <t>http://pbs.twimg.com/profile_images/1116699224391995392/5dUTE7qc_normal.jpg</t>
  </si>
  <si>
    <t>http://pbs.twimg.com/profile_images/1114859915250737152/LdGs80gZ_normal.jpg</t>
  </si>
  <si>
    <t>http://pbs.twimg.com/profile_images/1070687706987020288/avECZ-i4_normal.jpg</t>
  </si>
  <si>
    <t>http://pbs.twimg.com/profile_images/1096322913773514752/Gkhm4SRl_normal.png</t>
  </si>
  <si>
    <t>http://pbs.twimg.com/profile_images/890580755834949632/n0___yxt_normal.jpg</t>
  </si>
  <si>
    <t>Open Twitter Page for This Person</t>
  </si>
  <si>
    <t>https://twitter.com/huseynzade22</t>
  </si>
  <si>
    <t>https://twitter.com/azerbaijaninfos</t>
  </si>
  <si>
    <t>https://twitter.com/1_sirun</t>
  </si>
  <si>
    <t>https://twitter.com/kindforsell</t>
  </si>
  <si>
    <t>https://twitter.com/samirkazimli</t>
  </si>
  <si>
    <t>https://twitter.com/ulviyyaali</t>
  </si>
  <si>
    <t>https://twitter.com/ayshanhajiyeva</t>
  </si>
  <si>
    <t>https://twitter.com/elmanquliyev6</t>
  </si>
  <si>
    <t>https://twitter.com/dogukanerrtas</t>
  </si>
  <si>
    <t>https://twitter.com/dwatchnews_mena</t>
  </si>
  <si>
    <t>https://twitter.com/ocmediaorg</t>
  </si>
  <si>
    <t>https://twitter.com/evanjelina7</t>
  </si>
  <si>
    <t>https://twitter.com/unuslu</t>
  </si>
  <si>
    <t>https://twitter.com/di1an3</t>
  </si>
  <si>
    <t>https://twitter.com/ssudenazunal</t>
  </si>
  <si>
    <t>https://twitter.com/poyrazturq</t>
  </si>
  <si>
    <t>https://twitter.com/zaurs</t>
  </si>
  <si>
    <t>https://twitter.com/ganbarovruslan</t>
  </si>
  <si>
    <t>https://twitter.com/eyinsananla</t>
  </si>
  <si>
    <t>https://twitter.com/jabiyevm</t>
  </si>
  <si>
    <t>https://twitter.com/dilarabrowns</t>
  </si>
  <si>
    <t>https://twitter.com/xeyale9898</t>
  </si>
  <si>
    <t>https://twitter.com/qumqum_s</t>
  </si>
  <si>
    <t>https://twitter.com/nazname_</t>
  </si>
  <si>
    <t>https://twitter.com/tagiyevragil</t>
  </si>
  <si>
    <t>https://twitter.com/ismayilov_tunar</t>
  </si>
  <si>
    <t>https://twitter.com/lgbtiorg</t>
  </si>
  <si>
    <t>https://twitter.com/ayseliyeva_</t>
  </si>
  <si>
    <t>https://twitter.com/alonedied</t>
  </si>
  <si>
    <t>https://twitter.com/sismailzadeh</t>
  </si>
  <si>
    <t>https://twitter.com/anarm2013</t>
  </si>
  <si>
    <t>https://twitter.com/sayka_aslanova</t>
  </si>
  <si>
    <t>https://twitter.com/lamiya_bluefox</t>
  </si>
  <si>
    <t>https://twitter.com/rahimsaliyev</t>
  </si>
  <si>
    <t>https://twitter.com/bahruz_samad</t>
  </si>
  <si>
    <t>https://twitter.com/sserenayss</t>
  </si>
  <si>
    <t>https://twitter.com/aygungarayeva</t>
  </si>
  <si>
    <t>https://twitter.com/lamiya_adilgizi</t>
  </si>
  <si>
    <t>https://twitter.com/arzugeybulla</t>
  </si>
  <si>
    <t>https://twitter.com/gma028</t>
  </si>
  <si>
    <t>https://twitter.com/therealorkhan</t>
  </si>
  <si>
    <t>https://twitter.com/arifsoy_</t>
  </si>
  <si>
    <t>https://twitter.com/repovidu</t>
  </si>
  <si>
    <t>https://twitter.com/greendystopia</t>
  </si>
  <si>
    <t>https://twitter.com/ramalmammadovsk</t>
  </si>
  <si>
    <t>https://twitter.com/malriomenes</t>
  </si>
  <si>
    <t>https://twitter.com/tamilla_qulami</t>
  </si>
  <si>
    <t>https://twitter.com/nicat_pasa</t>
  </si>
  <si>
    <t>https://twitter.com/safaraslanov</t>
  </si>
  <si>
    <t>https://twitter.com/gular_abbasli</t>
  </si>
  <si>
    <t>https://twitter.com/huseynli_ilkin</t>
  </si>
  <si>
    <t>https://twitter.com/orujova_arzu</t>
  </si>
  <si>
    <t>https://twitter.com/sadako_sasaki</t>
  </si>
  <si>
    <t>https://twitter.com/arzufahrad</t>
  </si>
  <si>
    <t>https://twitter.com/bobmeddin</t>
  </si>
  <si>
    <t>https://twitter.com/mammadhajili</t>
  </si>
  <si>
    <t>https://twitter.com/antonkuntin</t>
  </si>
  <si>
    <t>https://twitter.com/gulnar_salman</t>
  </si>
  <si>
    <t>https://twitter.com/mreynullabeyli</t>
  </si>
  <si>
    <t>https://twitter.com/beyonce_aze</t>
  </si>
  <si>
    <t>https://twitter.com/belovedjinki</t>
  </si>
  <si>
    <t>https://twitter.com/yoonkookologist</t>
  </si>
  <si>
    <t>https://twitter.com/taeilzens</t>
  </si>
  <si>
    <t>https://twitter.com/globalvoices_it</t>
  </si>
  <si>
    <t>https://twitter.com/soothe888</t>
  </si>
  <si>
    <t>https://twitter.com/azizli_kenan</t>
  </si>
  <si>
    <t>https://twitter.com/thelivaa</t>
  </si>
  <si>
    <t>https://twitter.com/fakebitchesx</t>
  </si>
  <si>
    <t>https://twitter.com/filmaccc</t>
  </si>
  <si>
    <t>https://twitter.com/nihadhuseynn</t>
  </si>
  <si>
    <t>https://twitter.com/eminmilli</t>
  </si>
  <si>
    <t>https://twitter.com/minorityaze</t>
  </si>
  <si>
    <t>https://twitter.com/gvenespanol</t>
  </si>
  <si>
    <t>huseynzade22
Pəncərəsinnən qaçmağı fikirləşdiyim
əziz 162 n-li məktəbim, artıq səni
yalnız xoş xatirələrlə deyil #elinaüçünsusma
ilə də xatırlayacağam. Çox təsiredici
hadisədir. https://t.co/8bGAc4Pq9v</t>
  </si>
  <si>
    <t>azerbaijaninfos
A 14-year-old girl has been attacked
in #Baku #Azerbaijan after organising
a commemoration ceremony for Elina
Hajiyeva, a schoolgirl who committed
suicide two weeks ago after being
bullied at school. #Elinaüçünsusma
https://t.co/UeGwKLWOQa</t>
  </si>
  <si>
    <t>1_sirun
RT @AzerbaijanInfos: A 14-year-old
girl has been attacked in #Baku
#Azerbaijan after organising a
commemoration ceremony for Elina
Hajiyeva…</t>
  </si>
  <si>
    <t>kindforsell
azerbaycanda elina isimli bir kiz
cinsel tercihi yuzunden zorbaliga,
tacize maruz kalmis ve bu yuzden
de intahar etmis.... ustelik kurtulma
sansi varmis ama kiza tibbi mudahale
yapmak yerine mudur odasina goturup
bildigin olmesini beklemisler elim
ayagin titriyor #ElinaÜçünSusma</t>
  </si>
  <si>
    <t>samirkazimli
RT @UlviyyaAli: #Elinaüçünsusma
Türkiyədə. © Şöfqi Roman https://t.co/XZUhGPLqYa</t>
  </si>
  <si>
    <t>ulviyyaali
Eston rejissoru Ä°lmar RaaqÄ±n
â€œSinifâ€ (Class, 2007) filmi
bir mÉ™ktÉ™bdÉ™ yaÅŸanmÄ±ÅŸ hadisÉ™lÉ™rÉ™
É™sasÉ™n Ã§É™kilib. 11-ci sinif
ÅŸagirdi Yozep yoldaÅŸlarÄ± tÉ™rÉ™findÉ™n
istehzalar, qÄ±naq vÉ™ ÅŸiddÉ™tÉ™
mÉ™ruz qalÄ±r. Event: https://t.co/F2QuvfVDgh
#elinaÃ¼Ã§Ã¼nsusma #bullinqÉ™son
https://t.co/TitiuwAVbd</t>
  </si>
  <si>
    <t>ayshanhajiyeva
Hech ne, ele hesab edek ki hech
bir ceza verilməyib. İndiki veziyyetde
ev dustaqligi cennetdi bu heyasizdan
otru. Edalet yoxdu, Azerbaycanda
hech yoxdu #Elinaüçünsusma https://t.co/v7kSCvW2BE</t>
  </si>
  <si>
    <t>elmanquliyev6
Sən Elinanin özünü pəncərədən atdığı
o videoya baxdınmı? Pəncərəni açır,
dizlərini pəncərənin qabağına qoymazdan
əvvəl dizləri ağrımasın deyə corablarını
dizlərinin üstünə çəkir. Dizləri
ağrımasın deyə corablarını dizlərinin
üstünə çəkir.Dizləri ağrımasın
deyə.. #ElinaÜçünSusma</t>
  </si>
  <si>
    <t>dogukanerrtas
RT @ElmanQuliyev6: Sən Elinanin
özünü pəncərədən atdığı o videoya
baxdınmı? Pəncərəni açır, dizlərini
pəncərənin qabağına qoymazdan əvvəl
d…</t>
  </si>
  <si>
    <t>dwatchnews_mena
RT @OCMediaorg: A 14-year-old girl
has been attacked in #Baku #Azerbaijan
after organising a commemoration
ceremony for Elina Hajiyeva, a
s…</t>
  </si>
  <si>
    <t>ocmediaorg
A 14-year-old girl has been attacked
in #Baku #Azerbaijan after organising
a commemoration ceremony for Elina
Hajiyeva, a schoolgirl who committed
suicide two weeks ago after being
bullied at school. #Elinaüçünsusma
https://t.co/pBRztSqPXc</t>
  </si>
  <si>
    <t>evanjelina7
Bu işi detektiv araşdırmalıdır
məncə. Çünki çox qaranlıq detalları
var #Elinaüçünsusma</t>
  </si>
  <si>
    <t>unuslu
RT @OCMediaorg: A 14-year-old girl
has been attacked in #Baku #Azerbaijan
after organising a commemoration
ceremony for Elina Hajiyeva, a
s…</t>
  </si>
  <si>
    <t>di1an3
_xD83C__xDFF3_‍_xD83C__xDF08__xD83C__xDFF3_‍_xD83C__xDF08__xD83C__xDFF3_‍_xD83C__xDF08__xD83C__xDFF3_‍_xD83C__xDF08_ #elinaüçünsusma
https://t.co/unzs9I8Q72</t>
  </si>
  <si>
    <t>ssudenazunal
RT @poyrazturq: "Lezbiyen", "yollu",
"orospu", "kaşar"... 14 yaşındaki
genç bir kızı işte bu sözlerle
intihara sürüklediler. Kız, okulun…</t>
  </si>
  <si>
    <t>poyrazturq
"Lezbiyen", "yollu", "orospu",
"kaşar"... 14 yaşındaki genç bir
kızı işte bu sözlerle intihara
sürüklediler. Kız, okulun penceresinden
kendini atıyor. Tıbbi müdahale
uygulamak yerine revire taşıyorlar
ve orada can çekişip ölüyor. #elinaüçünsusma</t>
  </si>
  <si>
    <t>zaurs
#Elinaüçünsusma https://t.co/IvQ5JtOpNZ</t>
  </si>
  <si>
    <t>ganbarovruslan
#elinaüçünsusma #elinaicinsusma
https://t.co/0b3asuIpLR</t>
  </si>
  <si>
    <t>eyinsananla
RT @jabiyevm: Pəncərələri ləğv
etmək intiharın qarşısını almaq
yox, “Gedin harada ölürsüz ölün,
bizi zibilə salmayın” deməkdir.
#ElinaÜçünS…</t>
  </si>
  <si>
    <t>jabiyevm
PÉ™ncÉ™rÉ™lÉ™ri lÉ™ÄŸv etmÉ™k intiharÄ±n
qarÅŸÄ±sÄ±nÄ± almaq yox, â€œGedin
harada Ã¶lÃ¼rsÃ¼z Ã¶lÃ¼n, bizi
zibilÉ™ salmayÄ±nâ€ demÉ™kdir.
#ElinaÃœÃ§Ã¼nSusma #BullinqÉ™Son</t>
  </si>
  <si>
    <t>dilarabrowns
RT @sismailzadeh: 14 yaşlı uşaq
“pozğun”, “əxlaqsız” ola bilməz!
Övladlarınıza mərhəmətli olmağı,
dost olmağı öyrədin. Bulinq gələcəyi
bula…</t>
  </si>
  <si>
    <t>xeyale9898
Şərəfsizlər! #Elinaüçünsusma https://t.co/ZdFLEKxATb</t>
  </si>
  <si>
    <t>qumqum_s
Niyə insanlar bir-birilərinin şəxsi
həyatlarına müdaxilə edirlər? Lap
deyək ki, tərbiyəsizdi. Sənə nə?
Onun səhvlərinin cəzasını o dünyada
sən çəkəcəksən? Bəsdirin! Lezbiyan
olmaq tərbiyəsizlik deyil. O boş
beyninizə yeridin bunu! #ElinaÜçünSusma</t>
  </si>
  <si>
    <t>nazname_
Olur ki, yüzlərlə adam ölür, heç
nə hiss etmirsən; olur ki, bir
nəfər ölür, səni onunla çox şey
bağlamasa da, sanki minlərlə insanı
itirmisən. #ElinaÜçünSusma</t>
  </si>
  <si>
    <t>tagiyevragil
RT @UlviyyaAli: Elina Hacıyevanın
ölümü ilə əlaqədar 162 saylı orta
məktəbin qarşısında anım mərasimi
keçirilib. #Bullinqəson #Elinaüçünsus…</t>
  </si>
  <si>
    <t>ismayilov_tunar
"Sən Elinanın özünü pəncərədən
atdığı o videoya baxdınmı? Pəncərəni
açır, dizlərini pəncərənin qabağına
qoymazdan əvvəl dizləri ağrımasın
deyə corablarını dizlərinin üstünə
çəkir. Dizləri ağrımasın deyə..."
#ElinaÜçünSusma #StopBullying https://t.co/0BYVBGNoUE</t>
  </si>
  <si>
    <t>lgbtiorg
Bu tarz haberleri artık hiç duymamak
ümidiyle, yakınlarına ve sevenlerine
sabır diliyoruz. #Elinaüçünsusma
#Azerbaycan https://t.co/xfWJx0FPN7
https://t.co/kSGU2Qp2JC</t>
  </si>
  <si>
    <t>ayseliyeva_
Dövlətimizin başqa Elinaları qoruma
üsulu! #Elinaüçünsusma https://t.co/ee52ggcdbp</t>
  </si>
  <si>
    <t>alonedied
Elina'nın intihar videosu. Pencereyi
açar, dizlerini pencerenin kenarına
koymadan önce dizleri acımasın
diye çorabını dizlerinin üzerine
çeker. Dizleri acımasın diye çorabını
dizlerinin üzerine çeker, dizleri
acımasın diye.. #ElinaÜçünSusma
https://t.co/ffk6DoDM3G</t>
  </si>
  <si>
    <t>sismailzadeh
Bullinq nədir? #ElinaÜçünSusma
https://t.co/qcsYTkjtWr</t>
  </si>
  <si>
    <t>anarm2013
#Elinaüçünsusma https://t.co/YgOZsoX9PT</t>
  </si>
  <si>
    <t>sayka_aslanova
#ElinaÜçünSusma https://t.co/5CwA5TZC74</t>
  </si>
  <si>
    <t>lamiya_bluefox
RT @sayka_aslanova: #ElinaÜçünSusma
https://t.co/5CwA5TZC74</t>
  </si>
  <si>
    <t>rahimsaliyev
"Год назад я пожаловалась в государственные
органы на администрацию школы.
Если бы мои жалобы приняли во внимание,
то сегодня Элина могла бы жить".
#BullinqəSon #ElinaÜçünSusma https://t.co/0PoBTjsCdQ</t>
  </si>
  <si>
    <t>bahruz_samad
RT @rahimsaliyev: "Год назад я
пожаловалась в государственные
органы на администрацию школы.
Если бы мои жалобы приняли во внимание,
то сег…</t>
  </si>
  <si>
    <t>sserenayss
RT @alonedied: Elina'nın intihar
videosu. Pencereyi açar, dizlerini
pencerenin kenarına koymadan önce
dizleri acımasın diye çorabını
dizler…</t>
  </si>
  <si>
    <t>aygungarayeva
RT @arzugeybulla: #elinaüçünsusma
#bullinqəson #ezizimelina with
@Lamiya_Adilgizi (for non Azerbaijani
speakers, this is part of campaign
h…</t>
  </si>
  <si>
    <t xml:space="preserve">lamiya_adilgizi
</t>
  </si>
  <si>
    <t>arzugeybulla
#elinaÃ¼Ã§Ã¼nsusma #bullinqÉ™son
#ezizimelina with @Lamiya_Adilgizi
(for non Azerbaijani speakers,
this is part of campaign highlighting
death of 14y/o Elina who died as
a result of negligence of her teachers
and doctors who refused to help
after attempted to suicide) https://t.co/1uPTlG43zE</t>
  </si>
  <si>
    <t>gma028
Nə dərəcədə axmaq olmaq lazımdır
ki, intihar edən uşağa "Erməni"
damğası yapışdırıb cinayəti ört
bas etməyə çalışasan. O zaman bu
beynəlxalq cinayət kimi hesab olunacaq.
Ermənilər sabah durub beynəlxalq
məhkəməyə verib deyəcək baxın Azərbaycan
uşaq qatili ölkədir. #elinaüçünsusma</t>
  </si>
  <si>
    <t>therealorkhan
RT @sismailzadeh: Bullinq nədir?
#ElinaÜçünSusma https://t.co/qcsYTkjtWr</t>
  </si>
  <si>
    <t>arifsoy_
#ElinaÜçünSusma https://t.co/W9YoJ4UsBJ</t>
  </si>
  <si>
    <t>repovidu
RT @Arifsoy_: #ElinaÜçünSusma https://t.co/W9YoJ4UsBJ</t>
  </si>
  <si>
    <t>greendystopia
#elinaüçünsusma https://t.co/i4ZjDCeSKZ</t>
  </si>
  <si>
    <t>ramalmammadovsk
Prezidentin nəzarətə götürdüyü
cinayətdən yalnız (!) direktor
ev həbsi ilə canını qurtardısa,
bu ölkədə ədalətdən danışmağa dəyməz.
#Elinaüçünsusma</t>
  </si>
  <si>
    <t>malriomenes
RT @ramalmammadovsk: Prezidentin
nəzarətə götürdüyü cinayətdən yalnız
(!) direktor ev həbsi ilə canını
qurtardısa, bu ölkədə ədalətdən
danı…</t>
  </si>
  <si>
    <t>tamilla_qulami
Anar, səni bu dünyada kim anar?
#elinaüçünsusma</t>
  </si>
  <si>
    <t>nicat_pasa
04.04.2019 şərəfsizlərə görə Elinan'n
özünə qəsd etməsi günüdür. Unutma
Unutdurma. #ElinaÜçünSusma</t>
  </si>
  <si>
    <t>safaraslanov
Özünü 5 mərtəbəli evin 6cı mərtəbəsindən
atma(q)..... #Elinaüçünsusma</t>
  </si>
  <si>
    <t>gular_abbasli
RT @huseynli_ilkin: Salam Cinema-da
bullinq haqqında çəkilmiş "Sinif"
filmi nümayiş ediləcək. Film estoncadır
və Azərbaycan dilində altyazı…</t>
  </si>
  <si>
    <t>huseynli_ilkin
RT @huseynli_ilkin: Salam Cinema-da
bullinq haqqÄ±nda Ã§É™kilmiÅŸ "Sinif"
filmi nÃ¼mayiÅŸ edilÉ™cÉ™k. Film
estoncadÄ±r vÉ™ AzÉ™rbaycan dilindÉ™
altyazÄ±â€¦</t>
  </si>
  <si>
    <t>orujova_arzu
RT @huseynli_ilkin: Salam Cinema-da
bullinq haqqında çəkilmiş "Sinif"
filmi nümayiş ediləcək. Film estoncadır
və Azərbaycan dilində altyazı…</t>
  </si>
  <si>
    <t>sadako_sasaki
RT @huseynli_ilkin: Salam Cinema-da
bullinq haqqında çəkilmiş "Sinif"
filmi nümayiş ediləcək. Film estoncadır
və Azərbaycan dilində altyazı…</t>
  </si>
  <si>
    <t>arzufahrad
RT @huseynli_ilkin: Salam Cinema-da
bullinq haqqında çəkilmiş "Sinif"
filmi nümayiş ediləcək. Film estoncadır
və Azərbaycan dilində altyazı…</t>
  </si>
  <si>
    <t>bobmeddin
RT @huseynli_ilkin: Salam Cinema-da
bullinq haqqında çəkilmiş "Sinif"
filmi nümayiş ediləcək. Film estoncadır
və Azərbaycan dilində altyazı…</t>
  </si>
  <si>
    <t>mammadhajili
RT @huseynli_ilkin: Salam Cinema-da
bullinq haqqında çəkilmiş "Sinif"
filmi nümayiş ediləcək. Film estoncadır
və Azərbaycan dilində altyazı…</t>
  </si>
  <si>
    <t>antonkuntin
Elina Hacıyeva, Azerbaycan’da okulunda
maruz kaldığı zorbalık yüzünden
14 yaşında intihar etti. #ElinaÜçünSusma</t>
  </si>
  <si>
    <t>gulnar_salman
RT @antonkuntin: Elina Hacıyeva,
Azerbaycan’da okulunda maruz kaldığı
zorbalık yüzünden 14 yaşında intihar
etti. #ElinaÜçünSusma</t>
  </si>
  <si>
    <t>mreynullabeyli
RT @arzugeybulla: #elinaÃ¼Ã§Ã¼nsusma
#bullinqÉ™son #ezizimelina with
@Lamiya_Adilgizi (for non Azerbaijani
speakers, this is part of campaign
hâ€¦</t>
  </si>
  <si>
    <t>beyonce_aze
RT @jabiyevm: PÉ™ncÉ™rÉ™lÉ™ri lÉ™ÄŸv
etmÉ™k intiharÄ±n qarÅŸÄ±sÄ±nÄ±
almaq yox, â€œGedin harada Ã¶lÃ¼rsÃ¼z
Ã¶lÃ¼n, bizi zibilÉ™ salmayÄ±nâ€
demÉ™kdir. #ElinaÃœÃ§Ã¼nSâ€¦</t>
  </si>
  <si>
    <t>belovedjinki
RT @yoonkookologist: most of the
people in the country ignore this
or go so far into even saying that
she was guilty. this whole society
isâ€¦</t>
  </si>
  <si>
    <t>yoonkookologist
most of the people in the country
ignore this or go so far into even
saying that she was guilty. this
whole society is guilty for killing
an innocent child and yet, no one
is still doing anything #JusticeForElina
#ElinaÃ¼Ã§Ã¼nsusma please sign
the petition https://t.co/s2eWsZurix</t>
  </si>
  <si>
    <t>taeilzens
RT @yoonkookologist: most of the
people in the country ignore this
or go so far into even saying that
she was guilty. this whole society
isâ€¦</t>
  </si>
  <si>
    <t>globalvoices_it
#BullinqÉ™Son #ElinaÃœÃ§Ã¼nSusma
#bullismo #scuola - La tragica
morte di una adolescente alla scuola
di #Baku dirige la rabbia verso
il sistema scolastico dell'#Azerbaigian
https://t.co/JBLabsPtAP</t>
  </si>
  <si>
    <t>soothe888
RT @GlobalVoices_IT: #BullinqÉ™Son
#ElinaÃœÃ§Ã¼nSusma #bullismo #scuola
- La tragica morte di una adolescente
alla scuola di #Baku dirige la
raâ€¦</t>
  </si>
  <si>
    <t>azizli_kenan
#ElinaUcunSusma #ElinaÃœÃ§Ã¼nSusma
Elina Ã¼Ã§Ã¼n sÉ™slÉ™ndirdiyim
ÅŸeir. Videonun tam versiyasÄ±nÄ±
YouTube - da izlÉ™yÉ™ bilÉ™rsiniz.
Link - https://t.co/IWItIhra1m
https://t.co/kQUz8EnyZL</t>
  </si>
  <si>
    <t>thelivaa
RT @azizli_kenan: #ElinaUcunSusma
#ElinaÃœÃ§Ã¼nSusma Elina Ã¼Ã§Ã¼n
sÉ™slÉ™ndirdiyim ÅŸeir. Videonun
tam versiyasÄ±nÄ± YouTube - da
izlÉ™yÉ™ bilÉ™rsinizâ€¦</t>
  </si>
  <si>
    <t>fakebitchesx
#ElinaÃœÃ§Ã¼nSusma</t>
  </si>
  <si>
    <t>filmaccc
1 May saat 19:00-da "Salaam Cinema"
ilÓ™ "BaÅŸla" birlikdÓ™ Estoniya
istehsalÄ± olan, mÓ™ktÓ™blÓ™rdÓ™ki
bullinq vÓ™ zorakÄ±lÄ±qlar haqqÄ±nda
olan "Klassen" filmini azÓ™rbaycanca
altyazÄ± ilÓ™ nÃ¼mayiÅŸ etdirÓ™cÓ™klÓ™r.
FilmdÓ™n sonra mÃ¶vzu barÓ™sindÓ™
mÃ¼hazirÓ™ olacaq. GiriÅŸ pulsuzdur!
#ElinaÃœÃ§Ã¼nSusma https://t.co/utazdR733G</t>
  </si>
  <si>
    <t>nihadhuseynn
RT @huseynli_ilkin: Salam Cinema-da
bullinq haqqÄ±nda Ã§É™kilmiÅŸ "Sinif"
filmi nÃ¼mayiÅŸ edilÉ™cÉ™k. Film
estoncadÄ±r vÉ™ AzÉ™rbaycan dilindÉ™
altyazÄ±â€¦</t>
  </si>
  <si>
    <t>eminmilli
#Elinaüçünsusma kampaniyasının
təşkilatçılarını, iştrakçılarını
təbrik edirəm. Hökümətin, müxalifətin,
cəmiyyətin bilmədiyi bir məsələni,
bullinqi geniş bir kütləyə izah
etdilər, yaydılar. İssue-based,
neytral və engaging bir tonda.</t>
  </si>
  <si>
    <t>minorityaze
Minority jurnalÄ± â„– 11 #ElinaÃœÃ§Ã¼nSusma
https://t.co/pSXcjiXkZb via â¦@issuuâ©
https://t.co/kQPNDUX0PY</t>
  </si>
  <si>
    <t>gvenespanol
Trágica muerte de adolescente en
escuela de #Bakú provoca ira contra
fallido sistema del #Azerbaiyán
#elinaüçünsusma #ElinaHajiyeva
https://t.co/0z2dFR0tis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</si>
  <si>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</si>
  <si>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</si>
  <si>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</si>
  <si>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</si>
  <si>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</si>
  <si>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</si>
  <si>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</si>
  <si>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</si>
  <si>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</si>
  <si>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</si>
  <si>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</si>
  <si>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</si>
  <si>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</si>
  <si>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</si>
  <si>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</si>
  <si>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</si>
  <si>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</si>
  <si>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</si>
  <si>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</si>
  <si>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</si>
  <si>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</si>
  <si>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</si>
  <si>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</si>
  <si>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</si>
  <si>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</si>
  <si>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</si>
  <si>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</si>
  <si>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</si>
  <si>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</si>
  <si>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</si>
  <si>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</si>
  <si>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</si>
  <si>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</si>
  <si>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</si>
  <si>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</si>
  <si>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</si>
  <si>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</si>
  <si>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</si>
  <si>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</si>
  <si>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</si>
  <si>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</si>
  <si>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</si>
  <si>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</si>
  <si>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</si>
  <si>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</si>
  <si>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</si>
  <si>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</si>
  <si>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</si>
  <si>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</si>
  <si>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</si>
  <si>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</si>
  <si>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</si>
  <si>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</si>
  <si>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</si>
  <si>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</si>
  <si>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</si>
  <si>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</si>
  <si>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</si>
  <si>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</si>
  <si>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</si>
  <si>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</si>
  <si>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</si>
  <si>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</si>
  <si>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</si>
  <si>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</si>
  <si>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</si>
  <si>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</si>
  <si>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</si>
  <si>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</si>
  <si>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</si>
  <si>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</si>
  <si>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</si>
  <si>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</si>
  <si>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</si>
  <si>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</si>
  <si>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</si>
  <si>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</si>
  <si>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</si>
  <si>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</si>
  <si>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</si>
  <si>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</si>
  <si>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</si>
  <si>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</si>
  <si>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</si>
  <si>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</si>
  <si>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</si>
  <si>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</si>
  <si>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</si>
  <si>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</si>
  <si>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</si>
  <si>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</si>
  <si>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</si>
  <si>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</si>
  <si>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</si>
  <si>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</si>
  <si>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</si>
  <si>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</si>
  <si>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</si>
  <si>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</si>
  <si>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</si>
  <si>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</si>
  <si>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</si>
  <si>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http://qafqazinfo.az/news/detail/mehkeme-direktorla-bagli-qerar-verdi-249666 https://www.facebook.com/raskolnikovrodion/posts/2311965922194475 https://www.youtube.com/watch?v=dTzVTwolM58 https://twitter.com/currenttimetv/status/1120356839626104837 https://issuu.com/minoritymagazine/docs/minority_jurnal__n10 https://es.globalvoices.org/2019/05/01/tragica-muerte-de-adolescente-en-escuela-de-baku-provoca-ira-contra-fallido-sistema-del-azerbaiyan/</t>
  </si>
  <si>
    <t>https://www.facebook.com/lgbti.org/photos/a.292121070995378/1087064648167679/ https://www.facebook.com/events/607418313066451/</t>
  </si>
  <si>
    <t>https://ru.globalvoices.org/2019/04/22/82813/ https://www.facebook.com/rahim.y.wali/posts/2020350061396634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</si>
  <si>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</si>
  <si>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</si>
  <si>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</si>
  <si>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</si>
  <si>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</si>
  <si>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</si>
  <si>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</si>
  <si>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</si>
  <si>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</si>
  <si>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</si>
  <si>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</si>
  <si>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</si>
  <si>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qafqazinfo.az facebook.com youtube.com twitter.com issuu.com globalvoices.org</t>
  </si>
  <si>
    <t>globalvoices.org facebook.com</t>
  </si>
  <si>
    <t>Top Hashtags in Tweet in Entire Graph</t>
  </si>
  <si>
    <t>baku</t>
  </si>
  <si>
    <t>bullinqé™son</t>
  </si>
  <si>
    <t>azerbaijan</t>
  </si>
  <si>
    <t>elinaã¼ã§ã¼nsusma</t>
  </si>
  <si>
    <t>ezizimelina</t>
  </si>
  <si>
    <t>elinaucunsusma</t>
  </si>
  <si>
    <t>bullismo</t>
  </si>
  <si>
    <t>Top Hashtags in Tweet in G1</t>
  </si>
  <si>
    <t>elinaicinsusma</t>
  </si>
  <si>
    <t>bakú</t>
  </si>
  <si>
    <t>azerbaiyán</t>
  </si>
  <si>
    <t>elinahajiyeva</t>
  </si>
  <si>
    <t>Top Hashtags in Tweet in G2</t>
  </si>
  <si>
    <t>azerbaycan</t>
  </si>
  <si>
    <t>uşaqlarımızıqoruyaq</t>
  </si>
  <si>
    <t>stopbullying</t>
  </si>
  <si>
    <t>Top Hashtags in Tweet in G3</t>
  </si>
  <si>
    <t>Top Hashtags in Tweet in G4</t>
  </si>
  <si>
    <t>Top Hashtags in Tweet in G5</t>
  </si>
  <si>
    <t>Top Hashtags in Tweet in G6</t>
  </si>
  <si>
    <t>justiceforelina</t>
  </si>
  <si>
    <t>Top Hashtags in Tweet in G7</t>
  </si>
  <si>
    <t>Top Hashtags in Tweet in G8</t>
  </si>
  <si>
    <t>Top Hashtags in Tweet in G9</t>
  </si>
  <si>
    <t>Top Hashtags in Tweet in G10</t>
  </si>
  <si>
    <t>scuola</t>
  </si>
  <si>
    <t>azerbaigian</t>
  </si>
  <si>
    <t>Top Hashtags in Tweet</t>
  </si>
  <si>
    <t>elinaüçünsusma elinaãœã§ã¼nsusma elinaicinsusma bakú azerbaiyán elinahajiyeva</t>
  </si>
  <si>
    <t>elinaüçünsusma bullinqəson azerbaycan uşaqlarımızıqoruyaq baku azerbaijan stopbullying elinaicinsusma elinaã¼ã§ã¼nsusma bullinqé™son</t>
  </si>
  <si>
    <t>ezizimelina elinaã¼ã§ã¼nsusma bullinqé™son elinaüçünsusma bullinqəson</t>
  </si>
  <si>
    <t>Top Words in Tweet in Entire Graph</t>
  </si>
  <si>
    <t>Words in Sentiment List#1: Positive</t>
  </si>
  <si>
    <t>Words in Sentiment List#2: Negative</t>
  </si>
  <si>
    <t>Words in Sentiment List#3: Angry/Violent</t>
  </si>
  <si>
    <t>Non-categorized Words</t>
  </si>
  <si>
    <t>Total Words</t>
  </si>
  <si>
    <t>#elinaüçünsusma</t>
  </si>
  <si>
    <t>ã</t>
  </si>
  <si>
    <t>bir</t>
  </si>
  <si>
    <t>elina</t>
  </si>
  <si>
    <t>da</t>
  </si>
  <si>
    <t>Top Words in Tweet in G1</t>
  </si>
  <si>
    <t>aç</t>
  </si>
  <si>
    <t>olayım</t>
  </si>
  <si>
    <t>bu</t>
  </si>
  <si>
    <t>hech</t>
  </si>
  <si>
    <t>ki</t>
  </si>
  <si>
    <t>kardelen</t>
  </si>
  <si>
    <t>#elinaãœã</t>
  </si>
  <si>
    <t>nsusma</t>
  </si>
  <si>
    <t>Top Words in Tweet in G2</t>
  </si>
  <si>
    <t>14</t>
  </si>
  <si>
    <t>orta</t>
  </si>
  <si>
    <t>olmağı</t>
  </si>
  <si>
    <t>#bullinqəson</t>
  </si>
  <si>
    <t>Top Words in Tweet in G3</t>
  </si>
  <si>
    <t>salam</t>
  </si>
  <si>
    <t>cinema</t>
  </si>
  <si>
    <t>bullinq</t>
  </si>
  <si>
    <t>sinif</t>
  </si>
  <si>
    <t>filmi</t>
  </si>
  <si>
    <t>film</t>
  </si>
  <si>
    <t>və</t>
  </si>
  <si>
    <t>haqqında</t>
  </si>
  <si>
    <t>Top Words in Tweet in G4</t>
  </si>
  <si>
    <t>#ezizimelina</t>
  </si>
  <si>
    <t>non</t>
  </si>
  <si>
    <t>azerbaijani</t>
  </si>
  <si>
    <t>speakers</t>
  </si>
  <si>
    <t>part</t>
  </si>
  <si>
    <t>campaign</t>
  </si>
  <si>
    <t>#elinaã</t>
  </si>
  <si>
    <t>Top Words in Tweet in G5</t>
  </si>
  <si>
    <t>kız</t>
  </si>
  <si>
    <t>dizleri</t>
  </si>
  <si>
    <t>acımasın</t>
  </si>
  <si>
    <t>diye</t>
  </si>
  <si>
    <t>kızı</t>
  </si>
  <si>
    <t>okulun</t>
  </si>
  <si>
    <t>intihar</t>
  </si>
  <si>
    <t>çorabını</t>
  </si>
  <si>
    <t>lezbiyen</t>
  </si>
  <si>
    <t>yollu</t>
  </si>
  <si>
    <t>Top Words in Tweet in G6</t>
  </si>
  <si>
    <t>guilty</t>
  </si>
  <si>
    <t>people</t>
  </si>
  <si>
    <t>ignore</t>
  </si>
  <si>
    <t>go</t>
  </si>
  <si>
    <t>far</t>
  </si>
  <si>
    <t>even</t>
  </si>
  <si>
    <t>saying</t>
  </si>
  <si>
    <t>whole</t>
  </si>
  <si>
    <t>society</t>
  </si>
  <si>
    <t>Top Words in Tweet in G7</t>
  </si>
  <si>
    <t>lé</t>
  </si>
  <si>
    <t>n</t>
  </si>
  <si>
    <t>lã</t>
  </si>
  <si>
    <t>almaq</t>
  </si>
  <si>
    <t>yox</t>
  </si>
  <si>
    <t>harada</t>
  </si>
  <si>
    <t>bizi</t>
  </si>
  <si>
    <t>pé</t>
  </si>
  <si>
    <t>Top Words in Tweet in G8</t>
  </si>
  <si>
    <t>year</t>
  </si>
  <si>
    <t>old</t>
  </si>
  <si>
    <t>girl</t>
  </si>
  <si>
    <t>attacked</t>
  </si>
  <si>
    <t>#baku</t>
  </si>
  <si>
    <t>#azerbaijan</t>
  </si>
  <si>
    <t>organising</t>
  </si>
  <si>
    <t>commemoration</t>
  </si>
  <si>
    <t>ceremony</t>
  </si>
  <si>
    <t>Top Words in Tweet in G9</t>
  </si>
  <si>
    <t>#elinaucunsusma</t>
  </si>
  <si>
    <t>sé</t>
  </si>
  <si>
    <t>slé</t>
  </si>
  <si>
    <t>ndirdiyim</t>
  </si>
  <si>
    <t>åÿeir</t>
  </si>
  <si>
    <t>Top Words in Tweet in G10</t>
  </si>
  <si>
    <t>di</t>
  </si>
  <si>
    <t>#bullinqé</t>
  </si>
  <si>
    <t>#bullismo</t>
  </si>
  <si>
    <t>#scuola</t>
  </si>
  <si>
    <t>tragica</t>
  </si>
  <si>
    <t>morte</t>
  </si>
  <si>
    <t>adolescente</t>
  </si>
  <si>
    <t>Top Words in Tweet</t>
  </si>
  <si>
    <t>#elinaüçünsusma aç olayım bu hech ki kardelen #elinaãœã ã nsusma</t>
  </si>
  <si>
    <t>#elinaüçünsusma bir elina 14 ki orta bu olmağı ulviyyaali #bullinqəson</t>
  </si>
  <si>
    <t>salam cinema da bullinq sinif filmi film huseynli_ilkin və haqqında</t>
  </si>
  <si>
    <t>ã #ezizimelina lamiya_adilgizi non azerbaijani speakers part campaign arzugeybulla #elinaã</t>
  </si>
  <si>
    <t>kız dizleri acımasın diye kızı okulun intihar çorabını lezbiyen yollu</t>
  </si>
  <si>
    <t>guilty people country ignore go far even saying whole society</t>
  </si>
  <si>
    <t>ã lé n lã almaq yox harada bizi jabiyevm pé</t>
  </si>
  <si>
    <t>14 year old girl attacked #baku #azerbaijan organising commemoration ceremony</t>
  </si>
  <si>
    <t>ã #elinaucunsusma #elinaãœã nsusma elina n sé slé ndirdiyim åÿeir</t>
  </si>
  <si>
    <t>di #bullinqé #elinaãœã ã nsusma #bullismo #scuola tragica morte adolescente</t>
  </si>
  <si>
    <t>elina hacıyeva azerbaycan da okulunda maruz kaldığı zorbalık yüzünden 14</t>
  </si>
  <si>
    <t>prezidentin nəzarətə götürdüyü cinayətdən yalnız direktor ev həbsi ilə canını</t>
  </si>
  <si>
    <t>бы год назад я пожаловалась в государственные органы на администрацию</t>
  </si>
  <si>
    <t>dizləri ağrımasın deyə sən elinanin özünü pəncərədən atdığı videoya baxdınmı</t>
  </si>
  <si>
    <t>Top Word Pairs in Tweet in Entire Graph</t>
  </si>
  <si>
    <t>ã,nsusma</t>
  </si>
  <si>
    <t>salam,cinema</t>
  </si>
  <si>
    <t>cinema,da</t>
  </si>
  <si>
    <t>da,bullinq</t>
  </si>
  <si>
    <t>sinif,filmi</t>
  </si>
  <si>
    <t>#elinaãœã,ã</t>
  </si>
  <si>
    <t>huseynli_ilkin,salam</t>
  </si>
  <si>
    <t>ã,ã</t>
  </si>
  <si>
    <t>bullinq,haqqında</t>
  </si>
  <si>
    <t>haqqında,çəkilmiş</t>
  </si>
  <si>
    <t>Top Word Pairs in Tweet in G1</t>
  </si>
  <si>
    <t>sabahın,çırpınışları</t>
  </si>
  <si>
    <t>çırpınışları,duyulur</t>
  </si>
  <si>
    <t>duyulur,sezenin</t>
  </si>
  <si>
    <t>sezenin,avazıyla</t>
  </si>
  <si>
    <t>avazıyla,aç</t>
  </si>
  <si>
    <t>aç,kardelen</t>
  </si>
  <si>
    <t>kardelen,aç</t>
  </si>
  <si>
    <t>aç,dağın</t>
  </si>
  <si>
    <t>Top Word Pairs in Tweet in G2</t>
  </si>
  <si>
    <t>olur,ki</t>
  </si>
  <si>
    <t>elina,hacıyevanın</t>
  </si>
  <si>
    <t>hacıyevanın,ölümü</t>
  </si>
  <si>
    <t>ölümü,ilə</t>
  </si>
  <si>
    <t>ilə,əlaqədar</t>
  </si>
  <si>
    <t>əlaqədar,162</t>
  </si>
  <si>
    <t>162,saylı</t>
  </si>
  <si>
    <t>saylı,orta</t>
  </si>
  <si>
    <t>orta,məktəbin</t>
  </si>
  <si>
    <t>məktəbin,qarşısında</t>
  </si>
  <si>
    <t>Top Word Pairs in Tweet in G3</t>
  </si>
  <si>
    <t>çəkilmiş,sinif</t>
  </si>
  <si>
    <t>filmi,nümayiş</t>
  </si>
  <si>
    <t>nümayiş,ediləcək</t>
  </si>
  <si>
    <t>Top Word Pairs in Tweet in G4</t>
  </si>
  <si>
    <t>#ezizimelina,lamiya_adilgizi</t>
  </si>
  <si>
    <t>lamiya_adilgizi,non</t>
  </si>
  <si>
    <t>non,azerbaijani</t>
  </si>
  <si>
    <t>azerbaijani,speakers</t>
  </si>
  <si>
    <t>speakers,part</t>
  </si>
  <si>
    <t>part,campaign</t>
  </si>
  <si>
    <t>#elinaã,ã</t>
  </si>
  <si>
    <t>nsusma,#bullinqé</t>
  </si>
  <si>
    <t>Top Word Pairs in Tweet in G5</t>
  </si>
  <si>
    <t>dizleri,acımasın</t>
  </si>
  <si>
    <t>acımasın,diye</t>
  </si>
  <si>
    <t>kız,okulun</t>
  </si>
  <si>
    <t>diye,çorabını</t>
  </si>
  <si>
    <t>lezbiyen,yollu</t>
  </si>
  <si>
    <t>yollu,orospu</t>
  </si>
  <si>
    <t>orospu,kaşar</t>
  </si>
  <si>
    <t>kaşar,14</t>
  </si>
  <si>
    <t>14,yaşındaki</t>
  </si>
  <si>
    <t>yaşındaki,genç</t>
  </si>
  <si>
    <t>Top Word Pairs in Tweet in G6</t>
  </si>
  <si>
    <t>people,country</t>
  </si>
  <si>
    <t>country,ignore</t>
  </si>
  <si>
    <t>ignore,go</t>
  </si>
  <si>
    <t>go,far</t>
  </si>
  <si>
    <t>far,even</t>
  </si>
  <si>
    <t>even,saying</t>
  </si>
  <si>
    <t>saying,guilty</t>
  </si>
  <si>
    <t>guilty,whole</t>
  </si>
  <si>
    <t>whole,society</t>
  </si>
  <si>
    <t>yoonkookologist,people</t>
  </si>
  <si>
    <t>Top Word Pairs in Tweet in G7</t>
  </si>
  <si>
    <t>ã,lã</t>
  </si>
  <si>
    <t>almaq,yox</t>
  </si>
  <si>
    <t>pé,ncé</t>
  </si>
  <si>
    <t>ncé,ré</t>
  </si>
  <si>
    <t>ré,lé</t>
  </si>
  <si>
    <t>lé,ri</t>
  </si>
  <si>
    <t>ri,lé</t>
  </si>
  <si>
    <t>lé,äÿv</t>
  </si>
  <si>
    <t>äÿv,etmé</t>
  </si>
  <si>
    <t>etmé,k</t>
  </si>
  <si>
    <t>Top Word Pairs in Tweet in G8</t>
  </si>
  <si>
    <t>14,year</t>
  </si>
  <si>
    <t>year,old</t>
  </si>
  <si>
    <t>old,girl</t>
  </si>
  <si>
    <t>girl,attacked</t>
  </si>
  <si>
    <t>attacked,#baku</t>
  </si>
  <si>
    <t>#baku,#azerbaijan</t>
  </si>
  <si>
    <t>#azerbaijan,organising</t>
  </si>
  <si>
    <t>organising,commemoration</t>
  </si>
  <si>
    <t>commemoration,ceremony</t>
  </si>
  <si>
    <t>ceremony,elina</t>
  </si>
  <si>
    <t>Top Word Pairs in Tweet in G9</t>
  </si>
  <si>
    <t>#elinaucunsusma,#elinaãœã</t>
  </si>
  <si>
    <t>nsusma,elina</t>
  </si>
  <si>
    <t>elina,ã</t>
  </si>
  <si>
    <t>ã,n</t>
  </si>
  <si>
    <t>n,sé</t>
  </si>
  <si>
    <t>sé,slé</t>
  </si>
  <si>
    <t>slé,ndirdiyim</t>
  </si>
  <si>
    <t>Top Word Pairs in Tweet in G10</t>
  </si>
  <si>
    <t>#bullinqé,#elinaãœã</t>
  </si>
  <si>
    <t>nsusma,#bullismo</t>
  </si>
  <si>
    <t>#bullismo,#scuola</t>
  </si>
  <si>
    <t>#scuola,tragica</t>
  </si>
  <si>
    <t>tragica,morte</t>
  </si>
  <si>
    <t>morte,di</t>
  </si>
  <si>
    <t>di,adolescente</t>
  </si>
  <si>
    <t>adolescente,alla</t>
  </si>
  <si>
    <t>Top Word Pairs in Tweet</t>
  </si>
  <si>
    <t>#elinaãœã,ã  ã,nsusma  sabahın,çırpınışları  çırpınışları,duyulur  duyulur,sezenin  sezenin,avazıyla  avazıyla,aç  aç,kardelen  kardelen,aç  aç,dağın</t>
  </si>
  <si>
    <t>olur,ki  elina,hacıyevanın  hacıyevanın,ölümü  ölümü,ilə  ilə,əlaqədar  əlaqədar,162  162,saylı  saylı,orta  orta,məktəbin  məktəbin,qarşısında</t>
  </si>
  <si>
    <t>salam,cinema  cinema,da  da,bullinq  sinif,filmi  huseynli_ilkin,salam  bullinq,haqqında  haqqında,çəkilmiş  çəkilmiş,sinif  filmi,nümayiş  nümayiş,ediləcək</t>
  </si>
  <si>
    <t>#ezizimelina,lamiya_adilgizi  lamiya_adilgizi,non  non,azerbaijani  azerbaijani,speakers  speakers,part  part,campaign  #elinaã,ã  ã,ã  ã,nsusma  nsusma,#bullinqé</t>
  </si>
  <si>
    <t>dizleri,acımasın  acımasın,diye  kız,okulun  diye,çorabını  lezbiyen,yollu  yollu,orospu  orospu,kaşar  kaşar,14  14,yaşındaki  yaşındaki,genç</t>
  </si>
  <si>
    <t>people,country  country,ignore  ignore,go  go,far  far,even  even,saying  saying,guilty  guilty,whole  whole,society  yoonkookologist,people</t>
  </si>
  <si>
    <t>ã,lã  almaq,yox  pé,ncé  ncé,ré  ré,lé  lé,ri  ri,lé  lé,äÿv  äÿv,etmé  etmé,k</t>
  </si>
  <si>
    <t>14,year  year,old  old,girl  girl,attacked  attacked,#baku  #baku,#azerbaijan  #azerbaijan,organising  organising,commemoration  commemoration,ceremony  ceremony,elina</t>
  </si>
  <si>
    <t>ã,ã  #elinaucunsusma,#elinaãœã  #elinaãœã,ã  ã,nsusma  nsusma,elina  elina,ã  ã,n  n,sé  sé,slé  slé,ndirdiyim</t>
  </si>
  <si>
    <t>#bullinqé,#elinaãœã  #elinaãœã,ã  ã,nsusma  nsusma,#bullismo  #bullismo,#scuola  #scuola,tragica  tragica,morte  morte,di  di,adolescente  adolescente,alla</t>
  </si>
  <si>
    <t>elina,hacıyeva  hacıyeva,azerbaycan  azerbaycan,da  da,okulunda  okulunda,maruz  maruz,kaldığı  kaldığı,zorbalık  zorbalık,yüzünden  yüzünden,14  14,yaşında</t>
  </si>
  <si>
    <t>prezidentin,nəzarətə  nəzarətə,götürdüyü  götürdüyü,cinayətdən  cinayətdən,yalnız  yalnız,direktor  direktor,ev  ev,həbsi  həbsi,ilə  ilə,canını  canını,qurtardısa</t>
  </si>
  <si>
    <t>год,назад  назад,я  я,пожаловалась  пожаловалась,в  в,государственные  государственные,органы  органы,на  на,администрацию  администрацию,школы  школы,если</t>
  </si>
  <si>
    <t>dizləri,ağrımasın  ağrımasın,deyə  sən,elinanin  elinanin,özünü  özünü,pəncərədən  pəncərədən,atdığı  atdığı,videoya  videoya,baxdınmı  baxdınmı,pəncərəni  pəncərəni,açır</t>
  </si>
  <si>
    <t>Top Replied-To in Entire Graph</t>
  </si>
  <si>
    <t>Top Mentioned in Entire Graph</t>
  </si>
  <si>
    <t>Top Replied-To in G1</t>
  </si>
  <si>
    <t>Top Replied-To in G2</t>
  </si>
  <si>
    <t>Top Mentioned in G1</t>
  </si>
  <si>
    <t>issuuâ</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</si>
  <si>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</si>
  <si>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</si>
  <si>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</si>
  <si>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</si>
  <si>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</si>
  <si>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</si>
  <si>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</si>
  <si>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</si>
  <si>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</si>
  <si>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</si>
  <si>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</si>
  <si>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</si>
  <si>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</si>
  <si>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</si>
  <si>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</si>
  <si>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</si>
  <si>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</si>
  <si>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</si>
  <si>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</si>
  <si>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evanjelina7 issuuâ</t>
  </si>
  <si>
    <t>ulviyyaali sismailzadeh ocmediaorg xeyale9898 qumqum_s nazname_ tagiyevragil ismayilov_tunar lgbtiorg ayseliyeva_</t>
  </si>
  <si>
    <t>huseynli_ilkin eminmilli</t>
  </si>
  <si>
    <t>lamiya_adilgizi arzugeybulla</t>
  </si>
  <si>
    <t>poyrazturq alonedied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</si>
  <si>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</si>
  <si>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</si>
  <si>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</si>
  <si>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</si>
  <si>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</si>
  <si>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</si>
  <si>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</si>
  <si>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</si>
  <si>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</si>
  <si>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</si>
  <si>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</si>
  <si>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</si>
  <si>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gvenespanol zaurs nicat_pasa anarm2013 ayshanhajiyeva safaraslanov tamilla_qulami kindforsell fakebitchesx ganbarovruslan</t>
  </si>
  <si>
    <t>ulviyyaali samirkazimli nazname_ qumqum_s lgbtiorg ismayilov_tunar xeyale9898 therealorkhan sismailzadeh ayseliyeva_</t>
  </si>
  <si>
    <t>sadako_sasaki huseynli_ilkin arzufahrad orujova_arzu bobmeddin eminmilli nihadhuseynn gular_abbasli mammadhajili</t>
  </si>
  <si>
    <t>arzugeybulla lamiya_adilgizi mreynullabeyli aygungarayeva</t>
  </si>
  <si>
    <t>alonedied poyrazturq sserenayss ssudenazunal</t>
  </si>
  <si>
    <t>yoonkookologist taeilzens belovedjinki</t>
  </si>
  <si>
    <t>jabiyevm beyonce_aze eyinsananla</t>
  </si>
  <si>
    <t>unuslu dwatchnews_mena ocmediaorg</t>
  </si>
  <si>
    <t>thelivaa azizli_kenan</t>
  </si>
  <si>
    <t>soothe888 globalvoices_it</t>
  </si>
  <si>
    <t>antonkuntin gulnar_salman</t>
  </si>
  <si>
    <t>ramalmammadovsk malriomenes</t>
  </si>
  <si>
    <t>repovidu arifsoy_</t>
  </si>
  <si>
    <t>bahruz_samad rahimsaliyev</t>
  </si>
  <si>
    <t>sayka_aslanova lamiya_bluefox</t>
  </si>
  <si>
    <t>dogukanerrtas elmanquliyev6</t>
  </si>
  <si>
    <t>azerbaijaninfos 1_sirun</t>
  </si>
  <si>
    <t>Top URLs in Tweet by Count</t>
  </si>
  <si>
    <t>Top URLs in Tweet by Salience</t>
  </si>
  <si>
    <t>Top Domains in Tweet by Count</t>
  </si>
  <si>
    <t>Top Domains in Tweet by Salience</t>
  </si>
  <si>
    <t>Top Hashtags in Tweet by Count</t>
  </si>
  <si>
    <t>elinaüçünsusma bullinqəson elinaã¼ã§ã¼nsusma bullinqé™son</t>
  </si>
  <si>
    <t>elinaüçünsusma azerbaycan bullinqəson baku azerbaijan</t>
  </si>
  <si>
    <t>elinaüçünsusma bullinqəson elinaicinsusma</t>
  </si>
  <si>
    <t>Top Hashtags in Tweet by Salience</t>
  </si>
  <si>
    <t>bullinqəson elinaã¼ã§ã¼nsusma bullinqé™son elinaüçünsusma</t>
  </si>
  <si>
    <t>azerbaycan bullinqəson baku azerbaijan elinaüçünsusma</t>
  </si>
  <si>
    <t>bullinqəson elinaicinsusma elinaüçünsusma</t>
  </si>
  <si>
    <t>uşaqlarımızıqoruyaq elinaüçünsusma</t>
  </si>
  <si>
    <t>Top Words in Tweet by Count</t>
  </si>
  <si>
    <t>pəncərəsinnən qaçmağı fikirləşdiyim əziz 162 n li məktəbim artıq səni</t>
  </si>
  <si>
    <t>azerbaijaninfos 14 year old girl attacked #baku #azerbaijan organising commemoration</t>
  </si>
  <si>
    <t>azerbaycanda elina isimli bir kiz cinsel tercihi yuzunden zorbaliga tacize</t>
  </si>
  <si>
    <t>ulviyyaali #elinaüçünsusma türkiyədə şöfqi roman</t>
  </si>
  <si>
    <t>n ã #elinaüçünsusma mé ré é té orta #bullinqəson eston</t>
  </si>
  <si>
    <t>hech yoxdu ne ele hesab edek ki bir ceza verilməyib</t>
  </si>
  <si>
    <t>dizləri ağrımasın deyə corablarını dizlərinin üstünə çəkir sən elinanin özünü</t>
  </si>
  <si>
    <t>elmanquliyev6 sən elinanin özünü pəncərədən atdığı o videoya baxdınmı pəncərəni</t>
  </si>
  <si>
    <t>ocmediaorg 14 year old girl attacked #baku #azerbaijan organising commemoration</t>
  </si>
  <si>
    <t>aç olayım kardelen #elinaüçünsusma sabahın çırpınışları duyulur sezenin avazıyla dağın</t>
  </si>
  <si>
    <t>poyrazturq lezbiyen yollu orospu kaşar 14 yaşındaki genç bir kızı</t>
  </si>
  <si>
    <t>lezbiyen yollu orospu kaşar 14 yaşındaki genç bir kızı işte</t>
  </si>
  <si>
    <t>jabiyevm pəncərələri ləğv etmək intiharın qarşısını almaq yox gedin harada</t>
  </si>
  <si>
    <t>ã lé n lã pé ncé ré ri äÿv etmé</t>
  </si>
  <si>
    <t>14 #elinaüçünsusma elina bir ki olmağı kız etmiş diyorum ve</t>
  </si>
  <si>
    <t>şərəfsizlər #elinaüçünsusma</t>
  </si>
  <si>
    <t>o niyə insanlar bir birilərinin şəxsi həyatlarına müdaxilə edirlər lap</t>
  </si>
  <si>
    <t>olur ki ölür yüzlərlə adam heç nə hiss etmirsən bir</t>
  </si>
  <si>
    <t>bir #elinaüçünsusma elina çocuk okul ne onu 14 kız çocuğu</t>
  </si>
  <si>
    <t>dizləri ağrımasın deyə sən elinanın özünü pəncərədən atdığı o videoya</t>
  </si>
  <si>
    <t>bu tarz haberleri artık hiç duymamak ümidiyle yakınlarına ve sevenlerine</t>
  </si>
  <si>
    <t>dövlətimizin başqa elinaları qoruma üsulu #elinaüçünsusma</t>
  </si>
  <si>
    <t>dizleri acımasın diye diyorum diyor intihar çorabını dizlerinin üzerine çeker</t>
  </si>
  <si>
    <t>#elinaüçünsusma olmağı bullinq nədir 14 yaşlı uşaq pozğun əxlaqsız ola</t>
  </si>
  <si>
    <t>sayka_aslanova #elinaüçünsusma</t>
  </si>
  <si>
    <t>бы #bullinqəson #elinaüçünsusma год назад я пожаловалась в государственные органы</t>
  </si>
  <si>
    <t>rahimsaliyev год назад я пожаловалась в государственные органы на администрацию</t>
  </si>
  <si>
    <t>alonedied elina'nın intihar videosu pencereyi açar dizlerini pencerenin kenarına koymadan</t>
  </si>
  <si>
    <t>arzugeybulla #elinaüçünsusma #bullinqəson #ezizimelina lamiya_adilgizi non azerbaijani speakers part campaign</t>
  </si>
  <si>
    <t>ã #elinaã nsusma #bullinqé son #ezizimelina lamiya_adilgizi non azerbaijani speakers</t>
  </si>
  <si>
    <t>beynəlxalq nə dərəcədə axmaq olmaq lazımdır ki intihar edən uşağa</t>
  </si>
  <si>
    <t>sismailzadeh bullinq nədir #elinaüçünsusma</t>
  </si>
  <si>
    <t>arifsoy_ #elinaüçünsusma</t>
  </si>
  <si>
    <t>ramalmammadovsk prezidentin nəzarətə götürdüyü cinayətdən yalnız direktor ev həbsi ilə</t>
  </si>
  <si>
    <t>anar səni bu dünyada kim #elinaüçünsusma</t>
  </si>
  <si>
    <t>04 2019 şərəfsizlərə görə elinan'n özünə qəsd etməsi günüdür unutma</t>
  </si>
  <si>
    <t>özünü 5 mərtəbəli evin 6cı mərtəbəsindən atma q #elinaüçünsusma</t>
  </si>
  <si>
    <t>huseynli_ilkin salam cinema da bullinq haqqında çəkilmiş sinif filmi nümayiş</t>
  </si>
  <si>
    <t>salam cinema da bullinq sinif filmi film #elinaüçünsusma huseynli_ilkin haqqä</t>
  </si>
  <si>
    <t>antonkuntin elina hacıyeva azerbaycan da okulunda maruz kaldığı zorbalık yüzünden</t>
  </si>
  <si>
    <t>ã arzugeybulla #elinaã nsusma #bullinqé son #ezizimelina lamiya_adilgizi non azerbaijani</t>
  </si>
  <si>
    <t>ã lé n lã jabiyevm pé ncé ré ri äÿv</t>
  </si>
  <si>
    <t>yoonkookologist people country ignore go far even saying guilty whole</t>
  </si>
  <si>
    <t>guilty ã people country ignore go far even saying whole</t>
  </si>
  <si>
    <t>la di #bullinqé son #elinaãœã ã nsusma #bullismo #scuola tragica</t>
  </si>
  <si>
    <t>la di globalvoices_it #bullinqé son #elinaãœã ã nsusma #bullismo #scuola</t>
  </si>
  <si>
    <t>ã azizli_kenan #elinaucunsusma #elinaãœã nsusma elina n sé slé ndirdiyim</t>
  </si>
  <si>
    <t>#elinaãœã ã nsusma</t>
  </si>
  <si>
    <t>iló olan mã 1 saat 19 00 da salaam cinema</t>
  </si>
  <si>
    <t>huseynli_ilkin salam cinema da bullinq haqqä nda ã é kilmiåÿ</t>
  </si>
  <si>
    <t>bir #elinaüçünsusma kampaniyasının təşkilatçılarını iştrakçılarını təbrik edirəm hökümətin müxalifətin cəmiyyətin</t>
  </si>
  <si>
    <t>â minority jurnalä 11 #elinaãœã ã nsusma via issuuâ</t>
  </si>
  <si>
    <t>de trágica muerte adolescente en escuela #bakú provoca ira contra</t>
  </si>
  <si>
    <t>Top Words in Tweet by Salience</t>
  </si>
  <si>
    <t>n ã mé ré é té orta #bullinqəson eston rejissoru</t>
  </si>
  <si>
    <t>aç olayım kardelen bu işi detektiv araşdırmalıdır məncə çünki çox</t>
  </si>
  <si>
    <t>ki olmağı etmiş diyorum olur ölür 14 #elinaüçünsusma elina bir</t>
  </si>
  <si>
    <t>ne de intihar müdahale elina çocuk okul bir onu 14</t>
  </si>
  <si>
    <t>dizleri acımasın diye diyorum diyor çorabını dizlerinin üzerine çeker kız</t>
  </si>
  <si>
    <t>olmağı bullinq nədir 14 yaşlı uşaq pozğun əxlaqsız ola bilməz</t>
  </si>
  <si>
    <t>#elinaüçünsusma huseynli_ilkin haqqä nda ã é kilmiåÿ nã mayiåÿ edilé</t>
  </si>
  <si>
    <t>Top Word Pairs in Tweet by Count</t>
  </si>
  <si>
    <t>pəncərəsinnən,qaçmağı  qaçmağı,fikirləşdiyim  fikirləşdiyim,əziz  əziz,162  162,n  n,li  li,məktəbim  məktəbim,artıq  artıq,səni  səni,yalnız</t>
  </si>
  <si>
    <t>azerbaijaninfos,14  14,year  year,old  old,girl  girl,attacked  attacked,#baku  #baku,#azerbaijan  #azerbaijan,organising  organising,commemoration  commemoration,ceremony</t>
  </si>
  <si>
    <t>azerbaycanda,elina  elina,isimli  isimli,bir  bir,kiz  kiz,cinsel  cinsel,tercihi  tercihi,yuzunden  yuzunden,zorbaliga  zorbaliga,tacize  tacize,maruz</t>
  </si>
  <si>
    <t>ulviyyaali,#elinaüçünsusma  #elinaüçünsusma,türkiyədə  türkiyədə,şöfqi  şöfqi,roman</t>
  </si>
  <si>
    <t>eston,rejissoru  rejissoru,ä  ä,lmar  lmar,raaqä  raaqä,n  n,â  â,œsinifâ  œsinifâ,class  class,2007  2007,filmi</t>
  </si>
  <si>
    <t>hech,ne  ne,ele  ele,hesab  hesab,edek  edek,ki  ki,hech  hech,bir  bir,ceza  ceza,verilməyib  verilməyib,indiki</t>
  </si>
  <si>
    <t>dizləri,ağrımasın  ağrımasın,deyə  deyə,corablarını  corablarını,dizlərinin  dizlərinin,üstünə  üstünə,çəkir  çəkir,dizləri  sən,elinanin  elinanin,özünü  özünü,pəncərədən</t>
  </si>
  <si>
    <t>elmanquliyev6,sən  sən,elinanin  elinanin,özünü  özünü,pəncərədən  pəncərədən,atdığı  atdığı,o  o,videoya  videoya,baxdınmı  baxdınmı,pəncərəni  pəncərəni,açır</t>
  </si>
  <si>
    <t>ocmediaorg,14  14,year  year,old  old,girl  girl,attacked  attacked,#baku  #baku,#azerbaijan  #azerbaijan,organising  organising,commemoration  commemoration,ceremony</t>
  </si>
  <si>
    <t>sabahın,çırpınışları  çırpınışları,duyulur  duyulur,sezenin  sezenin,avazıyla  avazıyla,aç  aç,kardelen  kardelen,aç  aç,dağın  dağın,olayım  olayım,suyun</t>
  </si>
  <si>
    <t>poyrazturq,lezbiyen  lezbiyen,yollu  yollu,orospu  orospu,kaşar  kaşar,14  14,yaşındaki  yaşındaki,genç  genç,bir  bir,kızı  kızı,işte</t>
  </si>
  <si>
    <t>lezbiyen,yollu  yollu,orospu  orospu,kaşar  kaşar,14  14,yaşındaki  yaşındaki,genç  genç,bir  bir,kızı  kızı,işte  işte,bu</t>
  </si>
  <si>
    <t>#elinaüçünsusma,#elinaicinsusma</t>
  </si>
  <si>
    <t>jabiyevm,pəncərələri  pəncərələri,ləğv  ləğv,etmək  etmək,intiharın  intiharın,qarşısını  qarşısını,almaq  almaq,yox  yox,gedin  gedin,harada  harada,ölürsüz</t>
  </si>
  <si>
    <t>ã,lã  pé,ncé  ncé,ré  ré,lé  lé,ri  ri,lé  lé,äÿv  äÿv,etmé  etmé,k  k,intiharä</t>
  </si>
  <si>
    <t>etmiş,diyorum  olur,ki  sismailzadeh,14  14,yaşlı  yaşlı,uşaq  uşaq,pozğun  pozğun,əxlaqsız  əxlaqsız,ola  ola,bilməz  bilməz,övladlarınıza</t>
  </si>
  <si>
    <t>şərəfsizlər,#elinaüçünsusma</t>
  </si>
  <si>
    <t>niyə,insanlar  insanlar,bir  bir,birilərinin  birilərinin,şəxsi  şəxsi,həyatlarına  həyatlarına,müdaxilə  müdaxilə,edirlər  edirlər,lap  lap,deyək  deyək,ki</t>
  </si>
  <si>
    <t>olur,ki  ki,yüzlərlə  yüzlərlə,adam  adam,ölür  ölür,heç  heç,nə  nə,hiss  hiss,etmirsən  etmirsən,olur  ki,bir</t>
  </si>
  <si>
    <t>bir,kız  kız,çocuğu  ulviyyaali,elina  elina,hacıyevanın  hacıyevanın,ölümü  ölümü,ilə  ilə,əlaqədar  əlaqədar,162  162,saylı  saylı,orta</t>
  </si>
  <si>
    <t>dizləri,ağrımasın  ağrımasın,deyə  sən,elinanın  elinanın,özünü  özünü,pəncərədən  pəncərədən,atdığı  atdığı,o  o,videoya  videoya,baxdınmı  baxdınmı,pəncərəni</t>
  </si>
  <si>
    <t>bu,tarz  tarz,haberleri  haberleri,artık  artık,hiç  hiç,duymamak  duymamak,ümidiyle  ümidiyle,yakınlarına  yakınlarına,ve  ve,sevenlerine  sevenlerine,sabır</t>
  </si>
  <si>
    <t>dövlətimizin,başqa  başqa,elinaları  elinaları,qoruma  qoruma,üsulu  üsulu,#elinaüçünsusma</t>
  </si>
  <si>
    <t>dizleri,acımasın  acımasın,diye  diye,çorabını  çorabını,dizlerinin  dizlerinin,üzerine  üzerine,çeker  çeker,dizleri  etmiş,diyorum  elina'nın,intihar  intihar,videosu</t>
  </si>
  <si>
    <t>bullinq,nədir  nədir,#elinaüçünsusma  14,yaşlı  yaşlı,uşaq  uşaq,pozğun  pozğun,əxlaqsız  əxlaqsız,ola  ola,bilməz  bilməz,övladlarınıza  övladlarınıza,mərhəmətli</t>
  </si>
  <si>
    <t>sayka_aslanova,#elinaüçünsusma</t>
  </si>
  <si>
    <t>#bullinqəson,#elinaüçünsusma  год,назад  назад,я  я,пожаловалась  пожаловалась,в  в,государственные  государственные,органы  органы,на  на,администрацию  администрацию,школы</t>
  </si>
  <si>
    <t>rahimsaliyev,год  год,назад  назад,я  я,пожаловалась  пожаловалась,в  в,государственные  государственные,органы  органы,на  на,администрацию  администрацию,школы</t>
  </si>
  <si>
    <t>alonedied,elina'nın  elina'nın,intihar  intihar,videosu  videosu,pencereyi  pencereyi,açar  açar,dizlerini  dizlerini,pencerenin  pencerenin,kenarına  kenarına,koymadan  koymadan,önce</t>
  </si>
  <si>
    <t>arzugeybulla,#elinaüçünsusma  #elinaüçünsusma,#bullinqəson  #bullinqəson,#ezizimelina  #ezizimelina,lamiya_adilgizi  lamiya_adilgizi,non  non,azerbaijani  azerbaijani,speakers  speakers,part  part,campaign  campaign,h</t>
  </si>
  <si>
    <t>#elinaã,ã  ã,ã  ã,nsusma  nsusma,#bullinqé  #bullinqé,son  son,#ezizimelina  #ezizimelina,lamiya_adilgizi  lamiya_adilgizi,non  non,azerbaijani  azerbaijani,speakers</t>
  </si>
  <si>
    <t>nə,dərəcədə  dərəcədə,axmaq  axmaq,olmaq  olmaq,lazımdır  lazımdır,ki  ki,intihar  intihar,edən  edən,uşağa  uşağa,erməni  erməni,damğası</t>
  </si>
  <si>
    <t>sismailzadeh,bullinq  bullinq,nədir  nədir,#elinaüçünsusma</t>
  </si>
  <si>
    <t>arifsoy_,#elinaüçünsusma</t>
  </si>
  <si>
    <t>ramalmammadovsk,prezidentin  prezidentin,nəzarətə  nəzarətə,götürdüyü  götürdüyü,cinayətdən  cinayətdən,yalnız  yalnız,direktor  direktor,ev  ev,həbsi  həbsi,ilə  ilə,canını</t>
  </si>
  <si>
    <t>anar,səni  səni,bu  bu,dünyada  dünyada,kim  kim,anar  anar,#elinaüçünsusma</t>
  </si>
  <si>
    <t>04,04  04,2019  2019,şərəfsizlərə  şərəfsizlərə,görə  görə,elinan'n  elinan'n,özünə  özünə,qəsd  qəsd,etməsi  etməsi,günüdür  günüdür,unutma</t>
  </si>
  <si>
    <t>özünü,5  5,mərtəbəli  mərtəbəli,evin  evin,6cı  6cı,mərtəbəsindən  mərtəbəsindən,atma  atma,q  q,#elinaüçünsusma</t>
  </si>
  <si>
    <t>huseynli_ilkin,salam  salam,cinema  cinema,da  da,bullinq  bullinq,haqqında  haqqında,çəkilmiş  çəkilmiş,sinif  sinif,filmi  filmi,nümayiş  nümayiş,ediləcək</t>
  </si>
  <si>
    <t>salam,cinema  cinema,da  da,bullinq  sinif,filmi  huseynli_ilkin,salam  bullinq,haqqä  haqqä,nda  nda,ã  ã,é  é,kilmiåÿ</t>
  </si>
  <si>
    <t>antonkuntin,elina  elina,hacıyeva  hacıyeva,azerbaycan  azerbaycan,da  da,okulunda  okulunda,maruz  maruz,kaldığı  kaldığı,zorbalık  zorbalık,yüzünden  yüzünden,14</t>
  </si>
  <si>
    <t>arzugeybulla,#elinaã  #elinaã,ã  ã,ã  ã,nsusma  nsusma,#bullinqé  #bullinqé,son  son,#ezizimelina  #ezizimelina,lamiya_adilgizi  lamiya_adilgizi,non  non,azerbaijani</t>
  </si>
  <si>
    <t>ã,lã  jabiyevm,pé  pé,ncé  ncé,ré  ré,lé  lé,ri  ri,lé  lé,äÿv  äÿv,etmé  etmé,k</t>
  </si>
  <si>
    <t>yoonkookologist,people  people,country  country,ignore  ignore,go  go,far  far,even  even,saying  saying,guilty  guilty,whole  whole,society</t>
  </si>
  <si>
    <t>people,country  country,ignore  ignore,go  go,far  far,even  even,saying  saying,guilty  guilty,whole  whole,society  society,guilty</t>
  </si>
  <si>
    <t>#bullinqé,son  son,#elinaãœã  #elinaãœã,ã  ã,nsusma  nsusma,#bullismo  #bullismo,#scuola  #scuola,la  la,tragica  tragica,morte  morte,di</t>
  </si>
  <si>
    <t>globalvoices_it,#bullinqé  #bullinqé,son  son,#elinaãœã  #elinaãœã,ã  ã,nsusma  nsusma,#bullismo  #bullismo,#scuola  #scuola,la  la,tragica  tragica,morte</t>
  </si>
  <si>
    <t>ã,ã  azizli_kenan,#elinaucunsusma  #elinaucunsusma,#elinaãœã  #elinaãœã,ã  ã,nsusma  nsusma,elina  elina,ã  ã,n  n,sé  sé,slé</t>
  </si>
  <si>
    <t>#elinaãœã,ã  ã,nsusma</t>
  </si>
  <si>
    <t>1,saat  saat,19  19,00  00,da  da,salaam  salaam,cinema  cinema,iló  iló,baåÿla  baåÿla,birlikdó  birlikdó,estoniya</t>
  </si>
  <si>
    <t>huseynli_ilkin,salam  salam,cinema  cinema,da  da,bullinq  bullinq,haqqä  haqqä,nda  nda,ã  ã,é  é,kilmiåÿ  kilmiåÿ,sinif</t>
  </si>
  <si>
    <t>#elinaüçünsusma,kampaniyasının  kampaniyasının,təşkilatçılarını  təşkilatçılarını,iştrakçılarını  iştrakçılarını,təbrik  təbrik,edirəm  edirəm,hökümətin  hökümətin,müxalifətin  müxalifətin,cəmiyyətin  cəmiyyətin,bilmədiyi  bilmədiyi,bir</t>
  </si>
  <si>
    <t>minority,jurnalä  jurnalä,â  â,11  11,#elinaãœã  #elinaãœã,ã  ã,nsusma  nsusma,via  via,â  â,issuuâ</t>
  </si>
  <si>
    <t>trágica,muerte  muerte,de  de,adolescente  adolescente,en  en,escuela  escuela,de  de,#bakú  #bakú,provoca  provoca,ira  ira,contra</t>
  </si>
  <si>
    <t>Top Word Pairs in Tweet by Salience</t>
  </si>
  <si>
    <t>bu,işi  işi,detektiv  detektiv,araşdırmalıdır  araşdırmalıdır,məncə  məncə,çünki  çünki,çox  çox,qaranlıq  qaranlıq,detalları  detalları,var  var,#elinaüçünsusma</t>
  </si>
  <si>
    <t>huseynli_ilkin,salam  bullinq,haqqä  haqqä,nda  nda,ã  ã,é  é,kilmiåÿ  kilmiåÿ,sinif  filmi,nã  nã,mayiåÿ  mayiåÿ,edilé</t>
  </si>
  <si>
    <t>Word</t>
  </si>
  <si>
    <t>â</t>
  </si>
  <si>
    <t>azərbaycan</t>
  </si>
  <si>
    <t>ve</t>
  </si>
  <si>
    <t>çəkilmiş</t>
  </si>
  <si>
    <t>nümayiş</t>
  </si>
  <si>
    <t>ediləcək</t>
  </si>
  <si>
    <t>estoncadır</t>
  </si>
  <si>
    <t>dilində</t>
  </si>
  <si>
    <t>altyazı</t>
  </si>
  <si>
    <t>ilə</t>
  </si>
  <si>
    <t>hajiyeva</t>
  </si>
  <si>
    <t>é</t>
  </si>
  <si>
    <t>k</t>
  </si>
  <si>
    <t>r</t>
  </si>
  <si>
    <t>özünü</t>
  </si>
  <si>
    <t>nə</t>
  </si>
  <si>
    <t>diyorum</t>
  </si>
  <si>
    <t>sən</t>
  </si>
  <si>
    <t>dizləri</t>
  </si>
  <si>
    <t>ağrımasın</t>
  </si>
  <si>
    <t>deyə</t>
  </si>
  <si>
    <t>ne</t>
  </si>
  <si>
    <t>haqqä</t>
  </si>
  <si>
    <t>nda</t>
  </si>
  <si>
    <t>nã</t>
  </si>
  <si>
    <t>mayiåÿ</t>
  </si>
  <si>
    <t>vé</t>
  </si>
  <si>
    <t>altyazä</t>
  </si>
  <si>
    <t>nä</t>
  </si>
  <si>
    <t>ré</t>
  </si>
  <si>
    <t>hacıyeva</t>
  </si>
  <si>
    <t>yaşında</t>
  </si>
  <si>
    <t>səni</t>
  </si>
  <si>
    <t>yaşındaki</t>
  </si>
  <si>
    <t>etmiş</t>
  </si>
  <si>
    <t>diyor</t>
  </si>
  <si>
    <t>pəncərədən</t>
  </si>
  <si>
    <t>atdığı</t>
  </si>
  <si>
    <t>videoya</t>
  </si>
  <si>
    <t>baxdınmı</t>
  </si>
  <si>
    <t>pəncərəni</t>
  </si>
  <si>
    <t>açır</t>
  </si>
  <si>
    <t>dizlərini</t>
  </si>
  <si>
    <t>pəncərənin</t>
  </si>
  <si>
    <t>qabağına</t>
  </si>
  <si>
    <t>qoymazdan</t>
  </si>
  <si>
    <t>çocuk</t>
  </si>
  <si>
    <t>162</t>
  </si>
  <si>
    <t>olur</t>
  </si>
  <si>
    <t>ölür</t>
  </si>
  <si>
    <t>çox</t>
  </si>
  <si>
    <t>kilmiåÿ</t>
  </si>
  <si>
    <t>edilé</t>
  </si>
  <si>
    <t>cé</t>
  </si>
  <si>
    <t>estoncadä</t>
  </si>
  <si>
    <t>azé</t>
  </si>
  <si>
    <t>rbaycan</t>
  </si>
  <si>
    <t>dilindé</t>
  </si>
  <si>
    <t>maruz</t>
  </si>
  <si>
    <t>yalnız</t>
  </si>
  <si>
    <t>ev</t>
  </si>
  <si>
    <t>uşaq</t>
  </si>
  <si>
    <t>suicide</t>
  </si>
  <si>
    <t>orospu</t>
  </si>
  <si>
    <t>kaşar</t>
  </si>
  <si>
    <t>genç</t>
  </si>
  <si>
    <t>işte</t>
  </si>
  <si>
    <t>sözlerle</t>
  </si>
  <si>
    <t>intihara</t>
  </si>
  <si>
    <t>sürüklediler</t>
  </si>
  <si>
    <t>бы</t>
  </si>
  <si>
    <t>penceresinden</t>
  </si>
  <si>
    <t>müdür</t>
  </si>
  <si>
    <t>arkadaşları</t>
  </si>
  <si>
    <t>taciz</t>
  </si>
  <si>
    <t>artık</t>
  </si>
  <si>
    <t>şey</t>
  </si>
  <si>
    <t>əvvəl</t>
  </si>
  <si>
    <t>corablarını</t>
  </si>
  <si>
    <t>dizlərinin</t>
  </si>
  <si>
    <t>üstünə</t>
  </si>
  <si>
    <t>çəkir</t>
  </si>
  <si>
    <t>çocuğu</t>
  </si>
  <si>
    <t>cinsel</t>
  </si>
  <si>
    <t>hacıyevanın</t>
  </si>
  <si>
    <t>ölümü</t>
  </si>
  <si>
    <t>əlaqədar</t>
  </si>
  <si>
    <t>saylı</t>
  </si>
  <si>
    <t>məktəbin</t>
  </si>
  <si>
    <t>qarşısında</t>
  </si>
  <si>
    <t>anım</t>
  </si>
  <si>
    <t>mərasimi</t>
  </si>
  <si>
    <t>keçirilib</t>
  </si>
  <si>
    <t>okul</t>
  </si>
  <si>
    <t>müdahale</t>
  </si>
  <si>
    <t>pəncərələri</t>
  </si>
  <si>
    <t>də</t>
  </si>
  <si>
    <t>s</t>
  </si>
  <si>
    <t>sistema</t>
  </si>
  <si>
    <t>11</t>
  </si>
  <si>
    <t>kampaniyasının</t>
  </si>
  <si>
    <t>təşkilatçılarını</t>
  </si>
  <si>
    <t>iştrakçılarını</t>
  </si>
  <si>
    <t>təbrik</t>
  </si>
  <si>
    <t>edirəm</t>
  </si>
  <si>
    <t>hökümətin</t>
  </si>
  <si>
    <t>müxalifətin</t>
  </si>
  <si>
    <t>cəmiyyətin</t>
  </si>
  <si>
    <t>bilmədiyi</t>
  </si>
  <si>
    <t>1</t>
  </si>
  <si>
    <t>saat</t>
  </si>
  <si>
    <t>19</t>
  </si>
  <si>
    <t>00</t>
  </si>
  <si>
    <t>iló</t>
  </si>
  <si>
    <t>olan</t>
  </si>
  <si>
    <t>sonra</t>
  </si>
  <si>
    <t>mã</t>
  </si>
  <si>
    <t>videonun</t>
  </si>
  <si>
    <t>tam</t>
  </si>
  <si>
    <t>versiyasä</t>
  </si>
  <si>
    <t>youtube</t>
  </si>
  <si>
    <t>izlé</t>
  </si>
  <si>
    <t>yé</t>
  </si>
  <si>
    <t>bilé</t>
  </si>
  <si>
    <t>alla</t>
  </si>
  <si>
    <t>dirige</t>
  </si>
  <si>
    <t>isâ</t>
  </si>
  <si>
    <t>ncé</t>
  </si>
  <si>
    <t>ri</t>
  </si>
  <si>
    <t>äÿv</t>
  </si>
  <si>
    <t>etmé</t>
  </si>
  <si>
    <t>intiharä</t>
  </si>
  <si>
    <t>qaråÿä</t>
  </si>
  <si>
    <t>sä</t>
  </si>
  <si>
    <t>œgedin</t>
  </si>
  <si>
    <t>rsã</t>
  </si>
  <si>
    <t>z</t>
  </si>
  <si>
    <t>zibilé</t>
  </si>
  <si>
    <t>salmayä</t>
  </si>
  <si>
    <t>nâ</t>
  </si>
  <si>
    <t>demé</t>
  </si>
  <si>
    <t>kdir</t>
  </si>
  <si>
    <t>okulunda</t>
  </si>
  <si>
    <t>kaldığı</t>
  </si>
  <si>
    <t>zorbalık</t>
  </si>
  <si>
    <t>yüzünden</t>
  </si>
  <si>
    <t>etti</t>
  </si>
  <si>
    <t>04</t>
  </si>
  <si>
    <t>anar</t>
  </si>
  <si>
    <t>dünyada</t>
  </si>
  <si>
    <t>prezidentin</t>
  </si>
  <si>
    <t>nəzarətə</t>
  </si>
  <si>
    <t>götürdüyü</t>
  </si>
  <si>
    <t>cinayətdən</t>
  </si>
  <si>
    <t>direktor</t>
  </si>
  <si>
    <t>həbsi</t>
  </si>
  <si>
    <t>canını</t>
  </si>
  <si>
    <t>qurtardısa</t>
  </si>
  <si>
    <t>ölkədə</t>
  </si>
  <si>
    <t>ədalətdən</t>
  </si>
  <si>
    <t>nədir</t>
  </si>
  <si>
    <t>olmaq</t>
  </si>
  <si>
    <t>beynəlxalq</t>
  </si>
  <si>
    <t>hesab</t>
  </si>
  <si>
    <t>elina'nın</t>
  </si>
  <si>
    <t>videosu</t>
  </si>
  <si>
    <t>pencereyi</t>
  </si>
  <si>
    <t>açar</t>
  </si>
  <si>
    <t>dizlerini</t>
  </si>
  <si>
    <t>pencerenin</t>
  </si>
  <si>
    <t>kenarına</t>
  </si>
  <si>
    <t>koymadan</t>
  </si>
  <si>
    <t>önce</t>
  </si>
  <si>
    <t>год</t>
  </si>
  <si>
    <t>назад</t>
  </si>
  <si>
    <t>я</t>
  </si>
  <si>
    <t>пожаловалась</t>
  </si>
  <si>
    <t>в</t>
  </si>
  <si>
    <t>государственные</t>
  </si>
  <si>
    <t>органы</t>
  </si>
  <si>
    <t>на</t>
  </si>
  <si>
    <t>администрацию</t>
  </si>
  <si>
    <t>школы</t>
  </si>
  <si>
    <t>если</t>
  </si>
  <si>
    <t>мои</t>
  </si>
  <si>
    <t>жалобы</t>
  </si>
  <si>
    <t>приняли</t>
  </si>
  <si>
    <t>во</t>
  </si>
  <si>
    <t>внимание</t>
  </si>
  <si>
    <t>то</t>
  </si>
  <si>
    <t>yaşlı</t>
  </si>
  <si>
    <t>pozğun</t>
  </si>
  <si>
    <t>əxlaqsız</t>
  </si>
  <si>
    <t>ola</t>
  </si>
  <si>
    <t>bilməz</t>
  </si>
  <si>
    <t>övladlarınıza</t>
  </si>
  <si>
    <t>mərhəmətli</t>
  </si>
  <si>
    <t>dost</t>
  </si>
  <si>
    <t>öyrədin</t>
  </si>
  <si>
    <t>bulinq</t>
  </si>
  <si>
    <t>gələcəyi</t>
  </si>
  <si>
    <t>dizlerinin</t>
  </si>
  <si>
    <t>üzerine</t>
  </si>
  <si>
    <t>çeker</t>
  </si>
  <si>
    <t>eşcinselmiş</t>
  </si>
  <si>
    <t>onlarada</t>
  </si>
  <si>
    <t>öldü</t>
  </si>
  <si>
    <t>b</t>
  </si>
  <si>
    <t>dövlətimizin</t>
  </si>
  <si>
    <t>başqa</t>
  </si>
  <si>
    <t>elinaları</t>
  </si>
  <si>
    <t>qoruma</t>
  </si>
  <si>
    <t>üsulu</t>
  </si>
  <si>
    <t>tarz</t>
  </si>
  <si>
    <t>haberleri</t>
  </si>
  <si>
    <t>hiç</t>
  </si>
  <si>
    <t>duymamak</t>
  </si>
  <si>
    <t>ümidiyle</t>
  </si>
  <si>
    <t>yakınlarına</t>
  </si>
  <si>
    <t>sevenlerine</t>
  </si>
  <si>
    <t>sabır</t>
  </si>
  <si>
    <t>diliyoruz</t>
  </si>
  <si>
    <t>#azerbaycan</t>
  </si>
  <si>
    <t>elinanın</t>
  </si>
  <si>
    <t>uzun</t>
  </si>
  <si>
    <t>zamandır</t>
  </si>
  <si>
    <t>akran</t>
  </si>
  <si>
    <t>zorbalığına</t>
  </si>
  <si>
    <t>maruzmuş</t>
  </si>
  <si>
    <t>erkek</t>
  </si>
  <si>
    <t>öğrencilerin</t>
  </si>
  <si>
    <t>#elinaüçünsus</t>
  </si>
  <si>
    <t>onu</t>
  </si>
  <si>
    <t>tacize</t>
  </si>
  <si>
    <t>bunu</t>
  </si>
  <si>
    <t>#elinaicinsusma</t>
  </si>
  <si>
    <t>yüzlərlə</t>
  </si>
  <si>
    <t>adam</t>
  </si>
  <si>
    <t>heç</t>
  </si>
  <si>
    <t>hiss</t>
  </si>
  <si>
    <t>etmirsən</t>
  </si>
  <si>
    <t>nəfər</t>
  </si>
  <si>
    <t>onunla</t>
  </si>
  <si>
    <t>bağlamasa</t>
  </si>
  <si>
    <t>sanki</t>
  </si>
  <si>
    <t>minlərlə</t>
  </si>
  <si>
    <t>niyə</t>
  </si>
  <si>
    <t>insanlar</t>
  </si>
  <si>
    <t>birilərinin</t>
  </si>
  <si>
    <t>şəxsi</t>
  </si>
  <si>
    <t>həyatlarına</t>
  </si>
  <si>
    <t>müdaxilə</t>
  </si>
  <si>
    <t>edirlər</t>
  </si>
  <si>
    <t>lap</t>
  </si>
  <si>
    <t>deyək</t>
  </si>
  <si>
    <t>tərbiyəsizdi</t>
  </si>
  <si>
    <t>sənə</t>
  </si>
  <si>
    <t>onun</t>
  </si>
  <si>
    <t>səhvlərinin</t>
  </si>
  <si>
    <t>deyil</t>
  </si>
  <si>
    <t>şərəfsizlər</t>
  </si>
  <si>
    <t>məktəblərdə</t>
  </si>
  <si>
    <t>pəncərələrin</t>
  </si>
  <si>
    <t>dəstəyini</t>
  </si>
  <si>
    <t>çıxarır</t>
  </si>
  <si>
    <t>müxtəlif</t>
  </si>
  <si>
    <t>yolla</t>
  </si>
  <si>
    <t>kilidləyirlər</t>
  </si>
  <si>
    <t>addım</t>
  </si>
  <si>
    <t>həm</t>
  </si>
  <si>
    <t>yanğından</t>
  </si>
  <si>
    <t>yerine</t>
  </si>
  <si>
    <t>sabahın</t>
  </si>
  <si>
    <t>çırpınışları</t>
  </si>
  <si>
    <t>duyulur</t>
  </si>
  <si>
    <t>sezenin</t>
  </si>
  <si>
    <t>avazıyla</t>
  </si>
  <si>
    <t>dağın</t>
  </si>
  <si>
    <t>suyun</t>
  </si>
  <si>
    <t>göğün</t>
  </si>
  <si>
    <t>schoolgirl</t>
  </si>
  <si>
    <t>committed</t>
  </si>
  <si>
    <t>two</t>
  </si>
  <si>
    <t>weeks</t>
  </si>
  <si>
    <t>ago</t>
  </si>
  <si>
    <t>being</t>
  </si>
  <si>
    <t>bullied</t>
  </si>
  <si>
    <t>school</t>
  </si>
  <si>
    <t>elinanin</t>
  </si>
  <si>
    <t>yoxdu</t>
  </si>
  <si>
    <t>azerbaycanda</t>
  </si>
  <si>
    <t>mé</t>
  </si>
  <si>
    <t>té</t>
  </si>
  <si>
    <t>türkiyədə</t>
  </si>
  <si>
    <t>şöfqi</t>
  </si>
  <si>
    <t>roman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</si>
  <si>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</si>
  <si>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</si>
  <si>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</si>
  <si>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</si>
  <si>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</si>
  <si>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</si>
  <si>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</si>
  <si>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</si>
  <si>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</si>
  <si>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</si>
  <si>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</si>
  <si>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</si>
  <si>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</si>
  <si>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</si>
  <si>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</si>
  <si>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</si>
  <si>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</si>
  <si>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</si>
  <si>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</si>
  <si>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</si>
  <si>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</si>
  <si>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</si>
  <si>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</si>
  <si>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</si>
  <si>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</si>
  <si>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</si>
  <si>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</si>
  <si>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</si>
  <si>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</si>
  <si>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</si>
  <si>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</si>
  <si>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</si>
  <si>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Apr</t>
  </si>
  <si>
    <t>10-Apr</t>
  </si>
  <si>
    <t>1 AM</t>
  </si>
  <si>
    <t>7 PM</t>
  </si>
  <si>
    <t>11-Apr</t>
  </si>
  <si>
    <t>6 AM</t>
  </si>
  <si>
    <t>1 PM</t>
  </si>
  <si>
    <t>2 PM</t>
  </si>
  <si>
    <t>3 PM</t>
  </si>
  <si>
    <t>4 PM</t>
  </si>
  <si>
    <t>6 PM</t>
  </si>
  <si>
    <t>10 PM</t>
  </si>
  <si>
    <t>12-Apr</t>
  </si>
  <si>
    <t>7 AM</t>
  </si>
  <si>
    <t>11 AM</t>
  </si>
  <si>
    <t>12 PM</t>
  </si>
  <si>
    <t>13-Apr</t>
  </si>
  <si>
    <t>9 PM</t>
  </si>
  <si>
    <t>14-Apr</t>
  </si>
  <si>
    <t>5 PM</t>
  </si>
  <si>
    <t>16-Apr</t>
  </si>
  <si>
    <t>8 AM</t>
  </si>
  <si>
    <t>18-Apr</t>
  </si>
  <si>
    <t>8 PM</t>
  </si>
  <si>
    <t>19-Apr</t>
  </si>
  <si>
    <t>20-Apr</t>
  </si>
  <si>
    <t>4 AM</t>
  </si>
  <si>
    <t>21-Apr</t>
  </si>
  <si>
    <t>22-Apr</t>
  </si>
  <si>
    <t>23-Apr</t>
  </si>
  <si>
    <t>24-Apr</t>
  </si>
  <si>
    <t>25-Apr</t>
  </si>
  <si>
    <t>26-Apr</t>
  </si>
  <si>
    <t>27-Apr</t>
  </si>
  <si>
    <t>28-Apr</t>
  </si>
  <si>
    <t>29-Apr</t>
  </si>
  <si>
    <t>9 AM</t>
  </si>
  <si>
    <t>30-Apr</t>
  </si>
  <si>
    <t>May</t>
  </si>
  <si>
    <t>1-May</t>
  </si>
  <si>
    <t>11 PM</t>
  </si>
  <si>
    <t>128, 128, 128</t>
  </si>
  <si>
    <t>Red</t>
  </si>
  <si>
    <t>G1: #elinaüçünsusma aç olayım bu hech ki kardelen #elinaãœã ã nsusma</t>
  </si>
  <si>
    <t>G2: #elinaüçünsusma bir elina 14 ki orta bu olmağı ulviyyaali #bullinqəson</t>
  </si>
  <si>
    <t>G3: salam cinema da bullinq sinif filmi film huseynli_ilkin və haqqında</t>
  </si>
  <si>
    <t>G4: ã #ezizimelina lamiya_adilgizi non azerbaijani speakers part campaign arzugeybulla #elinaã</t>
  </si>
  <si>
    <t>G5: kız dizleri acımasın diye kızı okulun intihar çorabını lezbiyen yollu</t>
  </si>
  <si>
    <t>G6: guilty people country ignore go far even saying whole society</t>
  </si>
  <si>
    <t>G7: ã lé n lã almaq yox harada bizi jabiyevm pé</t>
  </si>
  <si>
    <t>G8: 14 year old girl attacked #baku #azerbaijan organising commemoration ceremony</t>
  </si>
  <si>
    <t>G9: ã #elinaucunsusma #elinaãœã nsusma elina n sé slé ndirdiyim åÿeir</t>
  </si>
  <si>
    <t>G10: di #bullinqé #elinaãœã ã nsusma #bullismo #scuola tragica morte adolescente</t>
  </si>
  <si>
    <t>G11: elina hacıyeva azerbaycan da okulunda maruz kaldığı zorbalık yüzünden 14</t>
  </si>
  <si>
    <t>G12: prezidentin nəzarətə götürdüyü cinayətdən yalnız direktor ev həbsi ilə canını</t>
  </si>
  <si>
    <t>G13: #elinaüçünsusma</t>
  </si>
  <si>
    <t>G14: бы год назад я пожаловалась в государственные органы на администрацию</t>
  </si>
  <si>
    <t>G15: #elinaüçünsusma</t>
  </si>
  <si>
    <t>G16: dizləri ağrımasın deyə sən elinanin özünü pəncərədən atdığı videoya baxdınmı</t>
  </si>
  <si>
    <t>G17: 14 year old girl attacked #baku #azerbaijan organising commemoration ceremony</t>
  </si>
  <si>
    <t>Autofill Workbook Results</t>
  </si>
  <si>
    <t>Edge Weight▓1▓2▓0▓True▓Gray▓Red▓▓Edge Weight▓1▓2▓0▓3▓10▓False▓Edge Weight▓1▓2▓0▓35▓12▓False▓▓0▓0▓0▓True▓Black▓Black▓▓Followers▓0▓6586▓0▓162▓1000▓False▓▓0▓0▓0▓0▓0▓False▓▓0▓0▓0▓0▓0▓False▓▓0▓0▓0▓0▓0▓False</t>
  </si>
  <si>
    <t>GraphSource░GraphServerTwitterSearch▓GraphTerm░%23Elina%C3%BC%C3%A7%C3%BCnsusma▓ImportDescription░The graph represents a network of 73 Twitter users whose tweets in the requested range contained "%23Elina%C3%BC%C3%A7%C3%BCnsusma", or who were replied to or mentioned in those tweets.  The network was obtained from the NodeXL Graph Server on Saturday, 04 May 2019 at 21:11 UTC.
The requested start date was Saturday, 04 May 2019 at 00:01 UTC and the maximum number of days (going backward) was 14.
The maximum number of tweets collected was 5,000.
The tweets in the network were tweeted over the 11-day, 18-hour, 42-minute period from Saturday, 20 April 2019 at 04:52 UTC to Wednesday, 01 May 2019 at 23:34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</si>
</sst>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564370"/>
        <c:axId val="9970467"/>
      </c:barChart>
      <c:catAx>
        <c:axId val="85643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970467"/>
        <c:crosses val="autoZero"/>
        <c:auto val="1"/>
        <c:lblOffset val="100"/>
        <c:noMultiLvlLbl val="0"/>
      </c:catAx>
      <c:valAx>
        <c:axId val="9970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64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%23Elina%C3%BC%C3%A7%C3%BCnsusma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67"/>
                <c:pt idx="0">
                  <c:v>1 AM
10-Apr
Apr
2019</c:v>
                </c:pt>
                <c:pt idx="1">
                  <c:v>7 PM</c:v>
                </c:pt>
                <c:pt idx="2">
                  <c:v>6 AM
11-Apr</c:v>
                </c:pt>
                <c:pt idx="3">
                  <c:v>1 PM</c:v>
                </c:pt>
                <c:pt idx="4">
                  <c:v>2 PM</c:v>
                </c:pt>
                <c:pt idx="5">
                  <c:v>3 PM</c:v>
                </c:pt>
                <c:pt idx="6">
                  <c:v>4 PM</c:v>
                </c:pt>
                <c:pt idx="7">
                  <c:v>6 PM</c:v>
                </c:pt>
                <c:pt idx="8">
                  <c:v>10 PM</c:v>
                </c:pt>
                <c:pt idx="9">
                  <c:v>7 AM
12-Apr</c:v>
                </c:pt>
                <c:pt idx="10">
                  <c:v>11 AM</c:v>
                </c:pt>
                <c:pt idx="11">
                  <c:v>12 PM</c:v>
                </c:pt>
                <c:pt idx="12">
                  <c:v>2 PM</c:v>
                </c:pt>
                <c:pt idx="13">
                  <c:v>4 PM</c:v>
                </c:pt>
                <c:pt idx="14">
                  <c:v>6 PM
13-Apr</c:v>
                </c:pt>
                <c:pt idx="15">
                  <c:v>9 PM</c:v>
                </c:pt>
                <c:pt idx="16">
                  <c:v>5 PM
14-Apr</c:v>
                </c:pt>
                <c:pt idx="17">
                  <c:v>8 AM
16-Apr</c:v>
                </c:pt>
                <c:pt idx="18">
                  <c:v>4 PM</c:v>
                </c:pt>
                <c:pt idx="19">
                  <c:v>5 PM
18-Apr</c:v>
                </c:pt>
                <c:pt idx="20">
                  <c:v>8 PM</c:v>
                </c:pt>
                <c:pt idx="21">
                  <c:v>2 PM
19-Apr</c:v>
                </c:pt>
                <c:pt idx="22">
                  <c:v>3 PM</c:v>
                </c:pt>
                <c:pt idx="23">
                  <c:v>4 AM
20-Apr</c:v>
                </c:pt>
                <c:pt idx="24">
                  <c:v>7 AM</c:v>
                </c:pt>
                <c:pt idx="25">
                  <c:v>11 AM</c:v>
                </c:pt>
                <c:pt idx="26">
                  <c:v>12 PM</c:v>
                </c:pt>
                <c:pt idx="27">
                  <c:v>1 PM</c:v>
                </c:pt>
                <c:pt idx="28">
                  <c:v>2 PM</c:v>
                </c:pt>
                <c:pt idx="29">
                  <c:v>5 PM</c:v>
                </c:pt>
                <c:pt idx="30">
                  <c:v>6 PM</c:v>
                </c:pt>
                <c:pt idx="31">
                  <c:v>8 PM</c:v>
                </c:pt>
                <c:pt idx="32">
                  <c:v>9 PM</c:v>
                </c:pt>
                <c:pt idx="33">
                  <c:v>6 AM
21-Apr</c:v>
                </c:pt>
                <c:pt idx="34">
                  <c:v>7 AM</c:v>
                </c:pt>
                <c:pt idx="35">
                  <c:v>5 PM</c:v>
                </c:pt>
                <c:pt idx="36">
                  <c:v>9 PM</c:v>
                </c:pt>
                <c:pt idx="37">
                  <c:v>1 PM
22-Apr</c:v>
                </c:pt>
                <c:pt idx="38">
                  <c:v>2 PM</c:v>
                </c:pt>
                <c:pt idx="39">
                  <c:v>3 PM</c:v>
                </c:pt>
                <c:pt idx="40">
                  <c:v>4 PM</c:v>
                </c:pt>
                <c:pt idx="41">
                  <c:v>7 PM</c:v>
                </c:pt>
                <c:pt idx="42">
                  <c:v>9 PM</c:v>
                </c:pt>
                <c:pt idx="43">
                  <c:v>11 AM
23-Apr</c:v>
                </c:pt>
                <c:pt idx="44">
                  <c:v>12 PM</c:v>
                </c:pt>
                <c:pt idx="45">
                  <c:v>2 PM</c:v>
                </c:pt>
                <c:pt idx="46">
                  <c:v>12 PM
24-Apr</c:v>
                </c:pt>
                <c:pt idx="47">
                  <c:v>1 PM</c:v>
                </c:pt>
                <c:pt idx="48">
                  <c:v>3 PM
25-Apr</c:v>
                </c:pt>
                <c:pt idx="49">
                  <c:v>5 PM</c:v>
                </c:pt>
                <c:pt idx="50">
                  <c:v>4 AM
26-Apr</c:v>
                </c:pt>
                <c:pt idx="51">
                  <c:v>3 PM</c:v>
                </c:pt>
                <c:pt idx="52">
                  <c:v>5 PM</c:v>
                </c:pt>
                <c:pt idx="53">
                  <c:v>8 PM</c:v>
                </c:pt>
                <c:pt idx="54">
                  <c:v>11 AM
27-Apr</c:v>
                </c:pt>
                <c:pt idx="55">
                  <c:v>1 PM
28-Apr</c:v>
                </c:pt>
                <c:pt idx="56">
                  <c:v>2 PM</c:v>
                </c:pt>
                <c:pt idx="57">
                  <c:v>8 PM</c:v>
                </c:pt>
                <c:pt idx="58">
                  <c:v>4 AM
29-Apr</c:v>
                </c:pt>
                <c:pt idx="59">
                  <c:v>9 AM</c:v>
                </c:pt>
                <c:pt idx="60">
                  <c:v>7 PM</c:v>
                </c:pt>
                <c:pt idx="61">
                  <c:v>12 PM
30-Apr</c:v>
                </c:pt>
                <c:pt idx="62">
                  <c:v>5 PM</c:v>
                </c:pt>
                <c:pt idx="63">
                  <c:v>9 PM</c:v>
                </c:pt>
                <c:pt idx="64">
                  <c:v>7 AM
1-May
May</c:v>
                </c:pt>
                <c:pt idx="65">
                  <c:v>1 PM</c:v>
                </c:pt>
                <c:pt idx="66">
                  <c:v>11 PM</c:v>
                </c:pt>
              </c:strCache>
            </c:strRef>
          </c:cat>
          <c:val>
            <c:numRef>
              <c:f>'Time Series'!$B$26:$B$116</c:f>
              <c:numCache>
                <c:formatCode>General</c:formatCode>
                <c:ptCount val="67"/>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2</c:v>
                </c:pt>
                <c:pt idx="16">
                  <c:v>2</c:v>
                </c:pt>
                <c:pt idx="17">
                  <c:v>1</c:v>
                </c:pt>
                <c:pt idx="18">
                  <c:v>1</c:v>
                </c:pt>
                <c:pt idx="19">
                  <c:v>1</c:v>
                </c:pt>
                <c:pt idx="20">
                  <c:v>1</c:v>
                </c:pt>
                <c:pt idx="21">
                  <c:v>1</c:v>
                </c:pt>
                <c:pt idx="22">
                  <c:v>1</c:v>
                </c:pt>
                <c:pt idx="23">
                  <c:v>1</c:v>
                </c:pt>
                <c:pt idx="24">
                  <c:v>1</c:v>
                </c:pt>
                <c:pt idx="25">
                  <c:v>1</c:v>
                </c:pt>
                <c:pt idx="26">
                  <c:v>1</c:v>
                </c:pt>
                <c:pt idx="27">
                  <c:v>1</c:v>
                </c:pt>
                <c:pt idx="28">
                  <c:v>5</c:v>
                </c:pt>
                <c:pt idx="29">
                  <c:v>2</c:v>
                </c:pt>
                <c:pt idx="30">
                  <c:v>2</c:v>
                </c:pt>
                <c:pt idx="31">
                  <c:v>1</c:v>
                </c:pt>
                <c:pt idx="32">
                  <c:v>1</c:v>
                </c:pt>
                <c:pt idx="33">
                  <c:v>1</c:v>
                </c:pt>
                <c:pt idx="34">
                  <c:v>1</c:v>
                </c:pt>
                <c:pt idx="35">
                  <c:v>4</c:v>
                </c:pt>
                <c:pt idx="36">
                  <c:v>1</c:v>
                </c:pt>
                <c:pt idx="37">
                  <c:v>1</c:v>
                </c:pt>
                <c:pt idx="38">
                  <c:v>1</c:v>
                </c:pt>
                <c:pt idx="39">
                  <c:v>8</c:v>
                </c:pt>
                <c:pt idx="40">
                  <c:v>2</c:v>
                </c:pt>
                <c:pt idx="41">
                  <c:v>1</c:v>
                </c:pt>
                <c:pt idx="42">
                  <c:v>3</c:v>
                </c:pt>
                <c:pt idx="43">
                  <c:v>2</c:v>
                </c:pt>
                <c:pt idx="44">
                  <c:v>2</c:v>
                </c:pt>
                <c:pt idx="45">
                  <c:v>1</c:v>
                </c:pt>
                <c:pt idx="46">
                  <c:v>2</c:v>
                </c:pt>
                <c:pt idx="47">
                  <c:v>1</c:v>
                </c:pt>
                <c:pt idx="48">
                  <c:v>1</c:v>
                </c:pt>
                <c:pt idx="49">
                  <c:v>1</c:v>
                </c:pt>
                <c:pt idx="50">
                  <c:v>1</c:v>
                </c:pt>
                <c:pt idx="51">
                  <c:v>5</c:v>
                </c:pt>
                <c:pt idx="52">
                  <c:v>1</c:v>
                </c:pt>
                <c:pt idx="53">
                  <c:v>2</c:v>
                </c:pt>
                <c:pt idx="54">
                  <c:v>1</c:v>
                </c:pt>
                <c:pt idx="55">
                  <c:v>1</c:v>
                </c:pt>
                <c:pt idx="56">
                  <c:v>1</c:v>
                </c:pt>
                <c:pt idx="57">
                  <c:v>1</c:v>
                </c:pt>
                <c:pt idx="58">
                  <c:v>2</c:v>
                </c:pt>
                <c:pt idx="59">
                  <c:v>2</c:v>
                </c:pt>
                <c:pt idx="60">
                  <c:v>1</c:v>
                </c:pt>
                <c:pt idx="61">
                  <c:v>1</c:v>
                </c:pt>
                <c:pt idx="62">
                  <c:v>1</c:v>
                </c:pt>
                <c:pt idx="63">
                  <c:v>1</c:v>
                </c:pt>
                <c:pt idx="64">
                  <c:v>1</c:v>
                </c:pt>
                <c:pt idx="65">
                  <c:v>1</c:v>
                </c:pt>
                <c:pt idx="66">
                  <c:v>1</c:v>
                </c:pt>
              </c:numCache>
            </c:numRef>
          </c:val>
        </c:ser>
        <c:axId val="31042060"/>
        <c:axId val="10943085"/>
      </c:barChart>
      <c:catAx>
        <c:axId val="31042060"/>
        <c:scaling>
          <c:orientation val="minMax"/>
        </c:scaling>
        <c:axPos val="b"/>
        <c:delete val="0"/>
        <c:numFmt formatCode="General" sourceLinked="1"/>
        <c:majorTickMark val="out"/>
        <c:minorTickMark val="none"/>
        <c:tickLblPos val="nextTo"/>
        <c:crossAx val="10943085"/>
        <c:crosses val="autoZero"/>
        <c:auto val="1"/>
        <c:lblOffset val="100"/>
        <c:noMultiLvlLbl val="0"/>
      </c:catAx>
      <c:valAx>
        <c:axId val="10943085"/>
        <c:scaling>
          <c:orientation val="minMax"/>
        </c:scaling>
        <c:axPos val="l"/>
        <c:majorGridlines/>
        <c:delete val="0"/>
        <c:numFmt formatCode="General" sourceLinked="1"/>
        <c:majorTickMark val="out"/>
        <c:minorTickMark val="none"/>
        <c:tickLblPos val="nextTo"/>
        <c:crossAx val="310420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625340"/>
        <c:axId val="2301469"/>
      </c:barChart>
      <c:catAx>
        <c:axId val="226253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01469"/>
        <c:crosses val="autoZero"/>
        <c:auto val="1"/>
        <c:lblOffset val="100"/>
        <c:noMultiLvlLbl val="0"/>
      </c:catAx>
      <c:valAx>
        <c:axId val="2301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25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0713222"/>
        <c:axId val="52201271"/>
      </c:barChart>
      <c:catAx>
        <c:axId val="207132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201271"/>
        <c:crosses val="autoZero"/>
        <c:auto val="1"/>
        <c:lblOffset val="100"/>
        <c:noMultiLvlLbl val="0"/>
      </c:catAx>
      <c:valAx>
        <c:axId val="52201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13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392"/>
        <c:axId val="444529"/>
      </c:barChart>
      <c:catAx>
        <c:axId val="493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4529"/>
        <c:crosses val="autoZero"/>
        <c:auto val="1"/>
        <c:lblOffset val="100"/>
        <c:noMultiLvlLbl val="0"/>
      </c:catAx>
      <c:valAx>
        <c:axId val="444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00762"/>
        <c:axId val="36006859"/>
      </c:barChart>
      <c:catAx>
        <c:axId val="40007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006859"/>
        <c:crosses val="autoZero"/>
        <c:auto val="1"/>
        <c:lblOffset val="100"/>
        <c:noMultiLvlLbl val="0"/>
      </c:catAx>
      <c:valAx>
        <c:axId val="36006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626276"/>
        <c:axId val="30874437"/>
      </c:barChart>
      <c:catAx>
        <c:axId val="556262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874437"/>
        <c:crosses val="autoZero"/>
        <c:auto val="1"/>
        <c:lblOffset val="100"/>
        <c:noMultiLvlLbl val="0"/>
      </c:catAx>
      <c:valAx>
        <c:axId val="30874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2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434478"/>
        <c:axId val="17801439"/>
      </c:barChart>
      <c:catAx>
        <c:axId val="94344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01439"/>
        <c:crosses val="autoZero"/>
        <c:auto val="1"/>
        <c:lblOffset val="100"/>
        <c:noMultiLvlLbl val="0"/>
      </c:catAx>
      <c:valAx>
        <c:axId val="17801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34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5995224"/>
        <c:axId val="32630425"/>
      </c:barChart>
      <c:catAx>
        <c:axId val="259952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630425"/>
        <c:crosses val="autoZero"/>
        <c:auto val="1"/>
        <c:lblOffset val="100"/>
        <c:noMultiLvlLbl val="0"/>
      </c:catAx>
      <c:valAx>
        <c:axId val="32630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95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238370"/>
        <c:axId val="25818739"/>
      </c:barChart>
      <c:catAx>
        <c:axId val="25238370"/>
        <c:scaling>
          <c:orientation val="minMax"/>
        </c:scaling>
        <c:axPos val="b"/>
        <c:delete val="1"/>
        <c:majorTickMark val="out"/>
        <c:minorTickMark val="none"/>
        <c:tickLblPos val="none"/>
        <c:crossAx val="25818739"/>
        <c:crosses val="autoZero"/>
        <c:auto val="1"/>
        <c:lblOffset val="100"/>
        <c:noMultiLvlLbl val="0"/>
      </c:catAx>
      <c:valAx>
        <c:axId val="25818739"/>
        <c:scaling>
          <c:orientation val="minMax"/>
        </c:scaling>
        <c:axPos val="l"/>
        <c:delete val="1"/>
        <c:majorTickMark val="out"/>
        <c:minorTickMark val="none"/>
        <c:tickLblPos val="none"/>
        <c:crossAx val="252383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9" refreshedBy="Marc Smith" refreshedVersion="5">
  <cacheSource type="worksheet">
    <worksheetSource ref="A2:BL10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1">
        <s v="elinaüçünsusma"/>
        <s v="baku azerbaijan elinaüçünsusma"/>
        <s v="baku azerbaijan"/>
        <m/>
        <s v="elinaüçünsusma elinaicinsusma"/>
        <s v="bullinqəson"/>
        <s v="elinaüçünsusma stopbullying"/>
        <s v="elinaüçünsusma azerbaycan"/>
        <s v="bullinqəson elinaüçünsusma"/>
        <s v="elinaüçünsusma bullinqəson ezizimelina"/>
        <s v="elinaüçünsusma uşaqlarımızıqoruyaq"/>
        <s v="elinaüçünsusma bullinqəson"/>
        <s v="elinaã¼ã§ã¼nsusma bullinqé™son"/>
        <s v="elinaã¼ã§ã¼nsusma bullinqé™son ezizimelina"/>
        <s v="elinaãœã§ã¼nsusma bullinqé™son"/>
        <s v="justiceforelina elinaã¼ã§ã¼nsusma"/>
        <s v="bullinqé™son elinaãœã§ã¼nsusma bullismo scuola baku azerbaigian"/>
        <s v="bullinqé™son elinaãœã§ã¼nsusma bullismo scuola baku"/>
        <s v="elinaucunsusma elinaãœã§ã¼nsusma"/>
        <s v="elinaãœã§ã¼nsusma"/>
        <s v="bakú azerbaiyán elinaüçünsusma elinahajiyev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9">
        <d v="2019-04-20T04:52:07.000"/>
        <d v="2019-04-19T15:32:09.000"/>
        <d v="2019-04-20T07:46:59.000"/>
        <d v="2019-04-20T11:00:56.000"/>
        <d v="2019-04-20T12:45:42.000"/>
        <d v="2019-04-20T13:08:31.000"/>
        <d v="2019-04-11T16:21:02.000"/>
        <d v="2019-04-20T17:15:42.000"/>
        <d v="2019-04-20T17:52:16.000"/>
        <d v="2019-04-18T20:34:06.000"/>
        <d v="2019-04-20T18:15:20.000"/>
        <d v="2019-04-20T18:34:57.000"/>
        <d v="2019-04-20T20:08:00.000"/>
        <d v="2019-04-20T21:40:15.000"/>
        <d v="2019-04-21T06:11:38.000"/>
        <d v="2019-04-21T21:29:44.000"/>
        <d v="2019-04-22T13:33:36.000"/>
        <d v="2019-04-22T14:33:31.000"/>
        <d v="2019-04-19T14:07:51.000"/>
        <d v="2019-04-21T17:14:32.000"/>
        <d v="2019-04-11T14:01:03.000"/>
        <d v="2019-04-21T17:15:14.000"/>
        <d v="2019-04-11T15:10:40.000"/>
        <d v="2019-04-21T17:25:09.000"/>
        <d v="2019-04-11T06:08:16.000"/>
        <d v="2019-04-21T17:28:17.000"/>
        <d v="2019-04-20T14:32:16.000"/>
        <d v="2019-04-20T14:32:54.000"/>
        <d v="2019-04-20T14:35:41.000"/>
        <d v="2019-04-20T14:35:49.000"/>
        <d v="2019-04-20T14:36:32.000"/>
        <d v="2019-04-22T15:36:50.000"/>
        <d v="2019-04-12T12:53:55.000"/>
        <d v="2019-04-22T15:44:16.000"/>
        <d v="2019-04-11T22:11:08.000"/>
        <d v="2019-04-22T15:44:59.000"/>
        <d v="2019-04-12T07:31:55.000"/>
        <d v="2019-04-22T15:45:11.000"/>
        <d v="2019-04-22T15:36:25.000"/>
        <d v="2019-04-22T15:39:27.000"/>
        <d v="2019-04-22T15:43:54.000"/>
        <d v="2019-04-22T15:45:28.000"/>
        <d v="2019-04-22T16:19:14.000"/>
        <d v="2019-04-22T16:50:23.000"/>
        <d v="2019-04-22T19:31:08.000"/>
        <d v="2019-04-22T21:03:07.000"/>
        <d v="2019-04-22T21:04:39.000"/>
        <d v="2019-04-22T21:11:51.000"/>
        <d v="2019-04-12T16:39:54.000"/>
        <d v="2019-04-23T11:18:00.000"/>
        <d v="2019-04-13T21:16:04.000"/>
        <d v="2019-04-13T21:25:00.000"/>
        <d v="2019-04-23T11:18:10.000"/>
        <d v="2019-04-23T12:22:19.000"/>
        <d v="2019-04-23T12:51:53.000"/>
        <d v="2019-04-10T01:58:11.000"/>
        <d v="2019-04-10T19:28:39.000"/>
        <d v="2019-04-23T14:42:02.000"/>
        <d v="2019-04-12T14:54:35.000"/>
        <d v="2019-04-24T12:38:09.000"/>
        <d v="2019-04-24T12:49:45.000"/>
        <d v="2019-04-16T16:53:00.000"/>
        <d v="2019-04-24T13:03:00.000"/>
        <d v="2019-04-25T15:59:52.000"/>
        <d v="2019-04-25T17:31:15.000"/>
        <d v="2019-04-26T04:45:56.000"/>
        <d v="2019-04-26T15:22:51.000"/>
        <d v="2019-04-26T15:26:57.000"/>
        <d v="2019-04-26T15:30:04.000"/>
        <d v="2019-04-26T15:37:42.000"/>
        <d v="2019-04-26T17:52:28.000"/>
        <d v="2019-04-26T20:15:23.000"/>
        <d v="2019-04-11T18:11:52.000"/>
        <d v="2019-04-26T20:24:33.000"/>
        <d v="2019-04-14T17:47:39.000"/>
        <d v="2019-04-11T13:11:24.000"/>
        <d v="2019-04-12T11:29:21.000"/>
        <d v="2019-04-27T11:46:16.000"/>
        <d v="2019-04-16T08:45:45.000"/>
        <d v="2019-04-28T13:32:26.000"/>
        <d v="2019-04-13T18:34:56.000"/>
        <d v="2019-04-28T20:02:20.000"/>
        <d v="2019-04-29T04:05:57.000"/>
        <d v="2019-04-11T06:06:14.000"/>
        <d v="2019-04-29T04:50:36.000"/>
        <d v="2019-04-29T09:30:00.000"/>
        <d v="2019-04-29T09:39:39.000"/>
        <d v="2019-04-14T17:58:49.000"/>
        <d v="2019-04-29T19:05:36.000"/>
        <d v="2019-04-30T12:19:29.000"/>
        <d v="2019-04-30T17:57:56.000"/>
        <d v="2019-04-30T21:00:02.000"/>
        <d v="2019-04-18T17:08:15.000"/>
        <d v="2019-04-21T07:39:33.000"/>
        <d v="2019-04-26T15:05:05.000"/>
        <d v="2019-04-28T14:48:00.000"/>
        <d v="2019-05-01T07:33:07.000"/>
        <d v="2019-05-01T13:45:54.000"/>
        <d v="2019-05-01T23:34:27.000"/>
      </sharedItems>
      <fieldGroup par="66" base="22">
        <rangePr groupBy="hours" autoEnd="1" autoStart="1" startDate="2019-04-10T01:58:11.000" endDate="2019-05-01T23:34:27.000"/>
        <groupItems count="26">
          <s v="&lt;4/10/2019"/>
          <s v="12 AM"/>
          <s v="1 AM"/>
          <s v="2 AM"/>
          <s v="3 AM"/>
          <s v="4 AM"/>
          <s v="5 AM"/>
          <s v="6 AM"/>
          <s v="7 AM"/>
          <s v="8 AM"/>
          <s v="9 AM"/>
          <s v="10 AM"/>
          <s v="11 AM"/>
          <s v="12 PM"/>
          <s v="1 PM"/>
          <s v="2 PM"/>
          <s v="3 PM"/>
          <s v="4 PM"/>
          <s v="5 PM"/>
          <s v="6 PM"/>
          <s v="7 PM"/>
          <s v="8 PM"/>
          <s v="9 PM"/>
          <s v="10 PM"/>
          <s v="11 PM"/>
          <s v="&gt;5/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10T01:58:11.000" endDate="2019-05-01T23:34:27.000"/>
        <groupItems count="368">
          <s v="&lt;4/1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2019"/>
        </groupItems>
      </fieldGroup>
    </cacheField>
    <cacheField name="Months" databaseField="0">
      <sharedItems containsMixedTypes="0" count="0"/>
      <fieldGroup base="22">
        <rangePr groupBy="months" autoEnd="1" autoStart="1" startDate="2019-04-10T01:58:11.000" endDate="2019-05-01T23:34:27.000"/>
        <groupItems count="14">
          <s v="&lt;4/10/2019"/>
          <s v="Jan"/>
          <s v="Feb"/>
          <s v="Mar"/>
          <s v="Apr"/>
          <s v="May"/>
          <s v="Jun"/>
          <s v="Jul"/>
          <s v="Aug"/>
          <s v="Sep"/>
          <s v="Oct"/>
          <s v="Nov"/>
          <s v="Dec"/>
          <s v="&gt;5/1/2019"/>
        </groupItems>
      </fieldGroup>
    </cacheField>
    <cacheField name="Years" databaseField="0">
      <sharedItems containsMixedTypes="0" count="0"/>
      <fieldGroup base="22">
        <rangePr groupBy="years" autoEnd="1" autoStart="1" startDate="2019-04-10T01:58:11.000" endDate="2019-05-01T23:34:27.000"/>
        <groupItems count="3">
          <s v="&lt;4/10/2019"/>
          <s v="2019"/>
          <s v="&gt;5/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9">
  <r>
    <s v="huseynzade22"/>
    <s v="huseynzade22"/>
    <m/>
    <m/>
    <m/>
    <m/>
    <m/>
    <m/>
    <m/>
    <m/>
    <s v="No"/>
    <n v="3"/>
    <m/>
    <m/>
    <x v="0"/>
    <d v="2019-04-20T04:52:07.000"/>
    <s v="Pəncərəsinnən qaçmağı fikirləşdiyim əziz 162 n-li məktəbim, artıq səni yalnız xoş xatirələrlə deyil #elinaüçünsusma ilə də xatırlayacağam. Çox təsiredici hadisədir. https://t.co/8bGAc4Pq9v"/>
    <m/>
    <m/>
    <x v="0"/>
    <s v="https://pbs.twimg.com/media/D4kiS-8WkAAyEYN.jpg"/>
    <s v="https://pbs.twimg.com/media/D4kiS-8WkAAyEYN.jpg"/>
    <x v="0"/>
    <s v="https://twitter.com/#!/huseynzade22/status/1119463735972827136"/>
    <m/>
    <m/>
    <s v="1119463735972827136"/>
    <m/>
    <b v="0"/>
    <n v="0"/>
    <s v=""/>
    <b v="0"/>
    <s v="tr"/>
    <m/>
    <s v=""/>
    <b v="0"/>
    <n v="0"/>
    <s v=""/>
    <s v="Twitter for iPhone"/>
    <b v="0"/>
    <s v="1119463735972827136"/>
    <s v="Tweet"/>
    <n v="0"/>
    <n v="0"/>
    <m/>
    <m/>
    <m/>
    <m/>
    <m/>
    <m/>
    <m/>
    <m/>
    <n v="1"/>
    <s v="1"/>
    <s v="1"/>
    <n v="0"/>
    <n v="0"/>
    <n v="0"/>
    <n v="0"/>
    <n v="0"/>
    <n v="0"/>
    <n v="21"/>
    <n v="100"/>
    <n v="21"/>
  </r>
  <r>
    <s v="azerbaijaninfos"/>
    <s v="azerbaijaninfos"/>
    <m/>
    <m/>
    <m/>
    <m/>
    <m/>
    <m/>
    <m/>
    <m/>
    <s v="No"/>
    <n v="4"/>
    <m/>
    <m/>
    <x v="0"/>
    <d v="2019-04-19T15:32:09.000"/>
    <s v="A 14-year-old girl has been attacked in #Baku #Azerbaijan after organising a commemoration ceremony for Elina Hajiyeva, a schoolgirl who committed suicide two weeks ago after being bullied at school. #Elinaüçünsusma https://t.co/UeGwKLWOQa"/>
    <s v="https://oc-media.org/teen-attacked-in-baku-for-commemorating-bullied-schoolgirl/"/>
    <s v="oc-media.org"/>
    <x v="1"/>
    <m/>
    <s v="http://pbs.twimg.com/profile_images/829366459688218624/tY58dXPd_normal.jpg"/>
    <x v="1"/>
    <s v="https://twitter.com/#!/azerbaijaninfos/status/1119262416083345411"/>
    <m/>
    <m/>
    <s v="1119262416083345411"/>
    <m/>
    <b v="0"/>
    <n v="7"/>
    <s v=""/>
    <b v="0"/>
    <s v="en"/>
    <m/>
    <s v=""/>
    <b v="0"/>
    <n v="3"/>
    <s v=""/>
    <s v="Twitter for iPhone"/>
    <b v="0"/>
    <s v="1119262416083345411"/>
    <s v="Retweet"/>
    <n v="0"/>
    <n v="0"/>
    <m/>
    <m/>
    <m/>
    <m/>
    <m/>
    <m/>
    <m/>
    <m/>
    <n v="1"/>
    <s v="17"/>
    <s v="17"/>
    <n v="0"/>
    <n v="0"/>
    <n v="1"/>
    <n v="3.0303030303030303"/>
    <n v="0"/>
    <n v="0"/>
    <n v="32"/>
    <n v="96.96969696969697"/>
    <n v="33"/>
  </r>
  <r>
    <s v="1_sirun"/>
    <s v="azerbaijaninfos"/>
    <m/>
    <m/>
    <m/>
    <m/>
    <m/>
    <m/>
    <m/>
    <m/>
    <s v="No"/>
    <n v="5"/>
    <m/>
    <m/>
    <x v="1"/>
    <d v="2019-04-20T07:46:59.000"/>
    <s v="RT @AzerbaijanInfos: A 14-year-old girl has been attacked in #Baku #Azerbaijan after organising a commemoration ceremony for Elina Hajiyeva…"/>
    <m/>
    <m/>
    <x v="2"/>
    <m/>
    <s v="http://pbs.twimg.com/profile_images/1119138646177660931/Gj26zsyM_normal.jpg"/>
    <x v="2"/>
    <s v="https://twitter.com/#!/1_sirun/status/1119507740735475712"/>
    <m/>
    <m/>
    <s v="1119507740735475712"/>
    <m/>
    <b v="0"/>
    <n v="0"/>
    <s v=""/>
    <b v="0"/>
    <s v="en"/>
    <m/>
    <s v=""/>
    <b v="0"/>
    <n v="3"/>
    <s v="1119262416083345411"/>
    <s v="Twitter Web App"/>
    <b v="0"/>
    <s v="1119262416083345411"/>
    <s v="Tweet"/>
    <n v="0"/>
    <n v="0"/>
    <m/>
    <m/>
    <m/>
    <m/>
    <m/>
    <m/>
    <m/>
    <m/>
    <n v="1"/>
    <s v="17"/>
    <s v="17"/>
    <n v="0"/>
    <n v="0"/>
    <n v="0"/>
    <n v="0"/>
    <n v="0"/>
    <n v="0"/>
    <n v="21"/>
    <n v="100"/>
    <n v="21"/>
  </r>
  <r>
    <s v="kindforsell"/>
    <s v="kindforsell"/>
    <m/>
    <m/>
    <m/>
    <m/>
    <m/>
    <m/>
    <m/>
    <m/>
    <s v="No"/>
    <n v="6"/>
    <m/>
    <m/>
    <x v="0"/>
    <d v="2019-04-20T11:00:56.000"/>
    <s v="azerbaycanda elina isimli bir kiz cinsel tercihi yuzunden zorbaliga, tacize maruz kalmis ve bu yuzden de intahar etmis.... ustelik kurtulma sansi varmis ama kiza tibbi mudahale yapmak yerine mudur odasina goturup bildigin olmesini beklemisler elim ayagin titriyor #ElinaÜçünSusma"/>
    <m/>
    <m/>
    <x v="0"/>
    <m/>
    <s v="http://pbs.twimg.com/profile_images/1119575803073835008/Vj1_Dtkj_normal.jpg"/>
    <x v="3"/>
    <s v="https://twitter.com/#!/kindforsell/status/1119556548752236555"/>
    <m/>
    <m/>
    <s v="1119556548752236555"/>
    <m/>
    <b v="0"/>
    <n v="11"/>
    <s v=""/>
    <b v="0"/>
    <s v="tr"/>
    <m/>
    <s v=""/>
    <b v="0"/>
    <n v="0"/>
    <s v=""/>
    <s v="Twitter for iPhone"/>
    <b v="0"/>
    <s v="1119556548752236555"/>
    <s v="Tweet"/>
    <n v="0"/>
    <n v="0"/>
    <m/>
    <m/>
    <m/>
    <m/>
    <m/>
    <m/>
    <m/>
    <m/>
    <n v="1"/>
    <s v="1"/>
    <s v="1"/>
    <n v="0"/>
    <n v="0"/>
    <n v="0"/>
    <n v="0"/>
    <n v="0"/>
    <n v="0"/>
    <n v="38"/>
    <n v="100"/>
    <n v="38"/>
  </r>
  <r>
    <s v="samirkazimli"/>
    <s v="ulviyyaali"/>
    <m/>
    <m/>
    <m/>
    <m/>
    <m/>
    <m/>
    <m/>
    <m/>
    <s v="No"/>
    <n v="7"/>
    <m/>
    <m/>
    <x v="1"/>
    <d v="2019-04-20T12:45:42.000"/>
    <s v="RT @UlviyyaAli: #Elinaüçünsusma Türkiyədə._x000a_© Şöfqi Roman https://t.co/XZUhGPLqYa"/>
    <m/>
    <m/>
    <x v="0"/>
    <s v="https://pbs.twimg.com/media/D4IaS7-W4AIs2OZ.jpg"/>
    <s v="https://pbs.twimg.com/media/D4IaS7-W4AIs2OZ.jpg"/>
    <x v="4"/>
    <s v="https://twitter.com/#!/samirkazimli/status/1119582915145412609"/>
    <m/>
    <m/>
    <s v="1119582915145412609"/>
    <m/>
    <b v="0"/>
    <n v="0"/>
    <s v=""/>
    <b v="0"/>
    <s v="tr"/>
    <m/>
    <s v=""/>
    <b v="0"/>
    <n v="10"/>
    <s v="1117484577730252800"/>
    <s v="Twitter for Android"/>
    <b v="0"/>
    <s v="1117484577730252800"/>
    <s v="Tweet"/>
    <n v="0"/>
    <n v="0"/>
    <m/>
    <m/>
    <m/>
    <m/>
    <m/>
    <m/>
    <m/>
    <m/>
    <n v="1"/>
    <s v="2"/>
    <s v="2"/>
    <n v="0"/>
    <n v="0"/>
    <n v="0"/>
    <n v="0"/>
    <n v="0"/>
    <n v="0"/>
    <n v="6"/>
    <n v="100"/>
    <n v="6"/>
  </r>
  <r>
    <s v="ayshanhajiyeva"/>
    <s v="ayshanhajiyeva"/>
    <m/>
    <m/>
    <m/>
    <m/>
    <m/>
    <m/>
    <m/>
    <m/>
    <s v="No"/>
    <n v="8"/>
    <m/>
    <m/>
    <x v="0"/>
    <d v="2019-04-20T13:08:31.000"/>
    <s v="Hech ne, ele hesab edek ki hech bir ceza verilməyib. İndiki  veziyyetde ev dustaqligi cennetdi bu heyasizdan otru. Edalet yoxdu, Azerbaycanda hech yoxdu #Elinaüçünsusma https://t.co/v7kSCvW2BE"/>
    <s v="http://qafqazinfo.az/news/detail/mehkeme-direktorla-bagli-qerar-verdi-249666"/>
    <s v="qafqazinfo.az"/>
    <x v="0"/>
    <m/>
    <s v="http://pbs.twimg.com/profile_images/721614179799535616/DuDR0NdU_normal.jpg"/>
    <x v="5"/>
    <s v="https://twitter.com/#!/ayshanhajiyeva/status/1119588656287711232"/>
    <m/>
    <m/>
    <s v="1119588656287711232"/>
    <m/>
    <b v="0"/>
    <n v="0"/>
    <s v=""/>
    <b v="0"/>
    <s v="tr"/>
    <m/>
    <s v=""/>
    <b v="0"/>
    <n v="0"/>
    <s v=""/>
    <s v="Facebook"/>
    <b v="0"/>
    <s v="1119588656287711232"/>
    <s v="Tweet"/>
    <n v="0"/>
    <n v="0"/>
    <m/>
    <m/>
    <m/>
    <m/>
    <m/>
    <m/>
    <m/>
    <m/>
    <n v="1"/>
    <s v="1"/>
    <s v="1"/>
    <n v="0"/>
    <n v="0"/>
    <n v="0"/>
    <n v="0"/>
    <n v="0"/>
    <n v="0"/>
    <n v="24"/>
    <n v="100"/>
    <n v="24"/>
  </r>
  <r>
    <s v="elmanquliyev6"/>
    <s v="elmanquliyev6"/>
    <m/>
    <m/>
    <m/>
    <m/>
    <m/>
    <m/>
    <m/>
    <m/>
    <s v="No"/>
    <n v="9"/>
    <m/>
    <m/>
    <x v="0"/>
    <d v="2019-04-11T16:21:02.000"/>
    <s v="Sən Elinanin özünü pəncərədən atdığı o videoya baxdınmı? Pəncərəni açır, dizlərini pəncərənin qabağına qoymazdan əvvəl dizləri ağrımasın deyə corablarını dizlərinin üstünə çəkir. Dizləri ağrımasın deyə corablarını dizlərinin üstünə çəkir.Dizləri ağrımasın deyə.._x000a_#ElinaÜçünSusma"/>
    <m/>
    <m/>
    <x v="0"/>
    <m/>
    <s v="http://pbs.twimg.com/profile_images/977879836298444800/wxdWTi-1_normal.jpg"/>
    <x v="6"/>
    <s v="https://twitter.com/#!/elmanquliyev6/status/1116375615031128064"/>
    <m/>
    <m/>
    <s v="1116375615031128064"/>
    <m/>
    <b v="0"/>
    <n v="83"/>
    <s v=""/>
    <b v="0"/>
    <s v="tr"/>
    <m/>
    <s v=""/>
    <b v="0"/>
    <n v="24"/>
    <s v=""/>
    <s v="Twitter for Android"/>
    <b v="0"/>
    <s v="1116375615031128064"/>
    <s v="Retweet"/>
    <n v="0"/>
    <n v="0"/>
    <s v="44.763113,38.3970566 _x000a_50.6078339,38.3970566 _x000a_50.6078339,41.9099084 _x000a_44.763113,41.9099084"/>
    <s v="Azerbaijan"/>
    <s v="AZ"/>
    <s v="Azerbaijan"/>
    <s v="efc23cd34689b068"/>
    <s v="Azerbaijan"/>
    <s v="country"/>
    <s v="https://api.twitter.com/1.1/geo/id/efc23cd34689b068.json"/>
    <n v="1"/>
    <s v="16"/>
    <s v="16"/>
    <n v="0"/>
    <n v="0"/>
    <n v="0"/>
    <n v="0"/>
    <n v="0"/>
    <n v="0"/>
    <n v="33"/>
    <n v="100"/>
    <n v="33"/>
  </r>
  <r>
    <s v="dogukanerrtas"/>
    <s v="elmanquliyev6"/>
    <m/>
    <m/>
    <m/>
    <m/>
    <m/>
    <m/>
    <m/>
    <m/>
    <s v="No"/>
    <n v="10"/>
    <m/>
    <m/>
    <x v="1"/>
    <d v="2019-04-20T17:15:42.000"/>
    <s v="RT @ElmanQuliyev6: Sən Elinanin özünü pəncərədən atdığı o videoya baxdınmı? Pəncərəni açır, dizlərini pəncərənin qabağına qoymazdan əvvəl d…"/>
    <m/>
    <m/>
    <x v="3"/>
    <m/>
    <s v="http://pbs.twimg.com/profile_images/1119873703259537408/R9qjBkuD_normal.jpg"/>
    <x v="7"/>
    <s v="https://twitter.com/#!/dogukanerrtas/status/1119650863650410496"/>
    <m/>
    <m/>
    <s v="1119650863650410496"/>
    <m/>
    <b v="0"/>
    <n v="0"/>
    <s v=""/>
    <b v="0"/>
    <s v="tr"/>
    <m/>
    <s v=""/>
    <b v="0"/>
    <n v="24"/>
    <s v="1116375615031128064"/>
    <s v="Twitter for iPhone"/>
    <b v="0"/>
    <s v="1116375615031128064"/>
    <s v="Tweet"/>
    <n v="0"/>
    <n v="0"/>
    <m/>
    <m/>
    <m/>
    <m/>
    <m/>
    <m/>
    <m/>
    <m/>
    <n v="1"/>
    <s v="16"/>
    <s v="16"/>
    <n v="0"/>
    <n v="0"/>
    <n v="0"/>
    <n v="0"/>
    <n v="0"/>
    <n v="0"/>
    <n v="18"/>
    <n v="100"/>
    <n v="18"/>
  </r>
  <r>
    <s v="dwatchnews_mena"/>
    <s v="ocmediaorg"/>
    <m/>
    <m/>
    <m/>
    <m/>
    <m/>
    <m/>
    <m/>
    <m/>
    <s v="No"/>
    <n v="11"/>
    <m/>
    <m/>
    <x v="1"/>
    <d v="2019-04-20T17:52:16.000"/>
    <s v="RT @OCMediaorg: A 14-year-old girl has been attacked in #Baku #Azerbaijan after organising a commemoration ceremony for Elina Hajiyeva, a s…"/>
    <m/>
    <m/>
    <x v="2"/>
    <m/>
    <s v="http://pbs.twimg.com/profile_images/595109740356599809/b1x50qms_normal.jpg"/>
    <x v="8"/>
    <s v="https://twitter.com/#!/dwatchnews_mena/status/1119660066485858304"/>
    <m/>
    <m/>
    <s v="1119660066485858304"/>
    <m/>
    <b v="0"/>
    <n v="0"/>
    <s v=""/>
    <b v="0"/>
    <s v="en"/>
    <m/>
    <s v=""/>
    <b v="0"/>
    <n v="10"/>
    <s v="1119241201683783682"/>
    <s v="Twitter for iPhone"/>
    <b v="0"/>
    <s v="1119241201683783682"/>
    <s v="Tweet"/>
    <n v="0"/>
    <n v="0"/>
    <m/>
    <m/>
    <m/>
    <m/>
    <m/>
    <m/>
    <m/>
    <m/>
    <n v="1"/>
    <s v="8"/>
    <s v="8"/>
    <n v="0"/>
    <n v="0"/>
    <n v="0"/>
    <n v="0"/>
    <n v="0"/>
    <n v="0"/>
    <n v="23"/>
    <n v="100"/>
    <n v="23"/>
  </r>
  <r>
    <s v="evanjelina7"/>
    <s v="evanjelina7"/>
    <m/>
    <m/>
    <m/>
    <m/>
    <m/>
    <m/>
    <m/>
    <m/>
    <s v="No"/>
    <n v="12"/>
    <m/>
    <m/>
    <x v="0"/>
    <d v="2019-04-18T20:34:06.000"/>
    <s v="Sabahın çırpınışları duyulur Sezenin avazıyla: _x000a_&quot;...Aç, kardelen aç..._x000a_Dağın olayım, suyun olayım, göğün olayım, aç...&quot; _x000a_Başka bahçelerde açacaksın, kardelen... Ne çabuk unuttular seni... #Elinaüçünsusma"/>
    <m/>
    <m/>
    <x v="0"/>
    <m/>
    <s v="http://pbs.twimg.com/profile_images/1117082190137962496/mPs7wLN0_normal.jpg"/>
    <x v="9"/>
    <s v="https://twitter.com/#!/evanjelina7/status/1118976015026524160"/>
    <m/>
    <m/>
    <s v="1118976015026524160"/>
    <m/>
    <b v="0"/>
    <n v="0"/>
    <s v=""/>
    <b v="0"/>
    <s v="tr"/>
    <m/>
    <s v=""/>
    <b v="0"/>
    <n v="1"/>
    <s v=""/>
    <s v="Twitter Web App"/>
    <b v="0"/>
    <s v="1118976015026524160"/>
    <s v="Retweet"/>
    <n v="0"/>
    <n v="0"/>
    <m/>
    <m/>
    <m/>
    <m/>
    <m/>
    <m/>
    <m/>
    <m/>
    <n v="3"/>
    <s v="1"/>
    <s v="1"/>
    <n v="0"/>
    <n v="0"/>
    <n v="0"/>
    <n v="0"/>
    <n v="0"/>
    <n v="0"/>
    <n v="24"/>
    <n v="100"/>
    <n v="24"/>
  </r>
  <r>
    <s v="evanjelina7"/>
    <s v="evanjelina7"/>
    <m/>
    <m/>
    <m/>
    <m/>
    <m/>
    <m/>
    <m/>
    <m/>
    <s v="No"/>
    <n v="13"/>
    <m/>
    <m/>
    <x v="0"/>
    <d v="2019-04-20T18:15:20.000"/>
    <s v="RT @evanjelina7: Sabahın çırpınışları duyulur Sezenin avazıyla: _x000a_&quot;...Aç, kardelen aç..._x000a_Dağın olayım, suyun olayım, göğün olayım, aç...&quot; _x000a_B…"/>
    <m/>
    <m/>
    <x v="3"/>
    <m/>
    <s v="http://pbs.twimg.com/profile_images/1117082190137962496/mPs7wLN0_normal.jpg"/>
    <x v="10"/>
    <s v="https://twitter.com/#!/evanjelina7/status/1119665871310458885"/>
    <m/>
    <m/>
    <s v="1119665871310458885"/>
    <m/>
    <b v="0"/>
    <n v="0"/>
    <s v=""/>
    <b v="0"/>
    <s v="tr"/>
    <m/>
    <s v=""/>
    <b v="0"/>
    <n v="1"/>
    <s v="1118976015026524160"/>
    <s v="Twitter Web App"/>
    <b v="0"/>
    <s v="1118976015026524160"/>
    <s v="Tweet"/>
    <n v="0"/>
    <n v="0"/>
    <m/>
    <m/>
    <m/>
    <m/>
    <m/>
    <m/>
    <m/>
    <m/>
    <n v="3"/>
    <s v="1"/>
    <s v="1"/>
    <n v="0"/>
    <n v="0"/>
    <n v="0"/>
    <n v="0"/>
    <n v="0"/>
    <n v="0"/>
    <n v="18"/>
    <n v="100"/>
    <n v="18"/>
  </r>
  <r>
    <s v="evanjelina7"/>
    <s v="evanjelina7"/>
    <m/>
    <m/>
    <m/>
    <m/>
    <m/>
    <m/>
    <m/>
    <m/>
    <s v="No"/>
    <n v="14"/>
    <m/>
    <m/>
    <x v="0"/>
    <d v="2019-04-20T18:34:57.000"/>
    <s v="Bu işi detektiv araşdırmalıdır məncə. Çünki çox qaranlıq detalları var #Elinaüçünsusma"/>
    <m/>
    <m/>
    <x v="0"/>
    <m/>
    <s v="http://pbs.twimg.com/profile_images/1117082190137962496/mPs7wLN0_normal.jpg"/>
    <x v="11"/>
    <s v="https://twitter.com/#!/evanjelina7/status/1119670808954195968"/>
    <m/>
    <m/>
    <s v="1119670808954195968"/>
    <m/>
    <b v="0"/>
    <n v="0"/>
    <s v=""/>
    <b v="0"/>
    <s v="tr"/>
    <m/>
    <s v=""/>
    <b v="0"/>
    <n v="0"/>
    <s v=""/>
    <s v="Twitter Web App"/>
    <b v="0"/>
    <s v="1119670808954195968"/>
    <s v="Tweet"/>
    <n v="0"/>
    <n v="0"/>
    <m/>
    <m/>
    <m/>
    <m/>
    <m/>
    <m/>
    <m/>
    <m/>
    <n v="3"/>
    <s v="1"/>
    <s v="1"/>
    <n v="0"/>
    <n v="0"/>
    <n v="0"/>
    <n v="0"/>
    <n v="0"/>
    <n v="0"/>
    <n v="11"/>
    <n v="100"/>
    <n v="11"/>
  </r>
  <r>
    <s v="unuslu"/>
    <s v="ocmediaorg"/>
    <m/>
    <m/>
    <m/>
    <m/>
    <m/>
    <m/>
    <m/>
    <m/>
    <s v="No"/>
    <n v="15"/>
    <m/>
    <m/>
    <x v="1"/>
    <d v="2019-04-20T20:08:00.000"/>
    <s v="RT @OCMediaorg: A 14-year-old girl has been attacked in #Baku #Azerbaijan after organising a commemoration ceremony for Elina Hajiyeva, a s…"/>
    <m/>
    <m/>
    <x v="2"/>
    <m/>
    <s v="http://pbs.twimg.com/profile_images/1109904102924926976/sKNYWwq0_normal.jpg"/>
    <x v="12"/>
    <s v="https://twitter.com/#!/unuslu/status/1119694225447301120"/>
    <m/>
    <m/>
    <s v="1119694225447301120"/>
    <m/>
    <b v="0"/>
    <n v="0"/>
    <s v=""/>
    <b v="0"/>
    <s v="en"/>
    <m/>
    <s v=""/>
    <b v="0"/>
    <n v="10"/>
    <s v="1119241201683783682"/>
    <s v="Twitter for Android"/>
    <b v="0"/>
    <s v="1119241201683783682"/>
    <s v="Tweet"/>
    <n v="0"/>
    <n v="0"/>
    <m/>
    <m/>
    <m/>
    <m/>
    <m/>
    <m/>
    <m/>
    <m/>
    <n v="1"/>
    <s v="8"/>
    <s v="8"/>
    <n v="0"/>
    <n v="0"/>
    <n v="0"/>
    <n v="0"/>
    <n v="0"/>
    <n v="0"/>
    <n v="23"/>
    <n v="100"/>
    <n v="23"/>
  </r>
  <r>
    <s v="di1an3"/>
    <s v="di1an3"/>
    <m/>
    <m/>
    <m/>
    <m/>
    <m/>
    <m/>
    <m/>
    <m/>
    <s v="No"/>
    <n v="16"/>
    <m/>
    <m/>
    <x v="0"/>
    <d v="2019-04-20T21:40:15.000"/>
    <s v="🏳‍🌈🏳‍🌈🏳‍🌈🏳‍🌈 #elinaüçünsusma https://t.co/unzs9I8Q72"/>
    <m/>
    <m/>
    <x v="0"/>
    <s v="https://pbs.twimg.com/media/D4oJEVEWkAEgJrg.jpg"/>
    <s v="https://pbs.twimg.com/media/D4oJEVEWkAEgJrg.jpg"/>
    <x v="13"/>
    <s v="https://twitter.com/#!/di1an3/status/1119717438604611585"/>
    <m/>
    <m/>
    <s v="1119717438604611585"/>
    <m/>
    <b v="0"/>
    <n v="7"/>
    <s v=""/>
    <b v="0"/>
    <s v="und"/>
    <m/>
    <s v=""/>
    <b v="0"/>
    <n v="0"/>
    <s v=""/>
    <s v="Twitter for Android"/>
    <b v="0"/>
    <s v="1119717438604611585"/>
    <s v="Tweet"/>
    <n v="0"/>
    <n v="0"/>
    <m/>
    <m/>
    <m/>
    <m/>
    <m/>
    <m/>
    <m/>
    <m/>
    <n v="1"/>
    <s v="1"/>
    <s v="1"/>
    <n v="0"/>
    <n v="0"/>
    <n v="0"/>
    <n v="0"/>
    <n v="0"/>
    <n v="0"/>
    <n v="1"/>
    <n v="100"/>
    <n v="1"/>
  </r>
  <r>
    <s v="ssudenazunal"/>
    <s v="poyrazturq"/>
    <m/>
    <m/>
    <m/>
    <m/>
    <m/>
    <m/>
    <m/>
    <m/>
    <s v="No"/>
    <n v="17"/>
    <m/>
    <m/>
    <x v="1"/>
    <d v="2019-04-21T06:11:38.000"/>
    <s v="RT @poyrazturq: &quot;Lezbiyen&quot;, &quot;yollu&quot;, &quot;orospu&quot;, &quot;kaşar&quot;..._x000a__x000a_14 yaşındaki genç bir kızı işte bu sözlerle intihara sürüklediler._x000a__x000a_Kız, okulun…"/>
    <m/>
    <m/>
    <x v="3"/>
    <m/>
    <s v="http://pbs.twimg.com/profile_images/1117703972477861889/ddUX2e1l_normal.jpg"/>
    <x v="14"/>
    <s v="https://twitter.com/#!/ssudenazunal/status/1119846133633822722"/>
    <m/>
    <m/>
    <s v="1119846133633822722"/>
    <m/>
    <b v="0"/>
    <n v="0"/>
    <s v=""/>
    <b v="0"/>
    <s v="tr"/>
    <m/>
    <s v=""/>
    <b v="0"/>
    <n v="58"/>
    <s v="1116742752526577665"/>
    <s v="Twitter for Android"/>
    <b v="0"/>
    <s v="1116742752526577665"/>
    <s v="Tweet"/>
    <n v="0"/>
    <n v="0"/>
    <m/>
    <m/>
    <m/>
    <m/>
    <m/>
    <m/>
    <m/>
    <m/>
    <n v="1"/>
    <s v="5"/>
    <s v="5"/>
    <n v="0"/>
    <n v="0"/>
    <n v="0"/>
    <n v="0"/>
    <n v="0"/>
    <n v="0"/>
    <n v="18"/>
    <n v="100"/>
    <n v="18"/>
  </r>
  <r>
    <s v="zaurs"/>
    <s v="zaurs"/>
    <m/>
    <m/>
    <m/>
    <m/>
    <m/>
    <m/>
    <m/>
    <m/>
    <s v="No"/>
    <n v="18"/>
    <m/>
    <m/>
    <x v="0"/>
    <d v="2019-04-21T21:29:44.000"/>
    <s v="#Elinaüçünsusma https://t.co/IvQ5JtOpNZ"/>
    <s v="https://www.facebook.com/raskolnikovrodion/posts/2311965922194475"/>
    <s v="facebook.com"/>
    <x v="0"/>
    <m/>
    <s v="http://pbs.twimg.com/profile_images/979136462271733760/KVr7Ev_N_normal.jpg"/>
    <x v="15"/>
    <s v="https://twitter.com/#!/zaurs/status/1120077181013692416"/>
    <m/>
    <m/>
    <s v="1120077181013692416"/>
    <m/>
    <b v="0"/>
    <n v="0"/>
    <s v=""/>
    <b v="0"/>
    <s v="und"/>
    <m/>
    <s v=""/>
    <b v="0"/>
    <n v="0"/>
    <s v=""/>
    <s v="Facebook"/>
    <b v="0"/>
    <s v="1120077181013692416"/>
    <s v="Tweet"/>
    <n v="0"/>
    <n v="0"/>
    <m/>
    <m/>
    <m/>
    <m/>
    <m/>
    <m/>
    <m/>
    <m/>
    <n v="1"/>
    <s v="1"/>
    <s v="1"/>
    <n v="0"/>
    <n v="0"/>
    <n v="0"/>
    <n v="0"/>
    <n v="0"/>
    <n v="0"/>
    <n v="1"/>
    <n v="100"/>
    <n v="1"/>
  </r>
  <r>
    <s v="ganbarovruslan"/>
    <s v="ganbarovruslan"/>
    <m/>
    <m/>
    <m/>
    <m/>
    <m/>
    <m/>
    <m/>
    <m/>
    <s v="No"/>
    <n v="19"/>
    <m/>
    <m/>
    <x v="0"/>
    <d v="2019-04-22T13:33:36.000"/>
    <s v="#elinaüçünsusma _x000a_#elinaicinsusma _x000a_https://t.co/0b3asuIpLR"/>
    <s v="https://www.youtube.com/watch?v=dTzVTwolM58"/>
    <s v="youtube.com"/>
    <x v="4"/>
    <m/>
    <s v="http://pbs.twimg.com/profile_images/1108660613734125569/WXl1_cq7_normal.png"/>
    <x v="16"/>
    <s v="https://twitter.com/#!/ganbarovruslan/status/1120319746937954304"/>
    <m/>
    <m/>
    <s v="1120319746937954304"/>
    <m/>
    <b v="0"/>
    <n v="0"/>
    <s v=""/>
    <b v="0"/>
    <s v="und"/>
    <m/>
    <s v=""/>
    <b v="0"/>
    <n v="0"/>
    <s v=""/>
    <s v="Twitter Web Client"/>
    <b v="0"/>
    <s v="1120319746937954304"/>
    <s v="Tweet"/>
    <n v="0"/>
    <n v="0"/>
    <m/>
    <m/>
    <m/>
    <m/>
    <m/>
    <m/>
    <m/>
    <m/>
    <n v="1"/>
    <s v="1"/>
    <s v="1"/>
    <n v="0"/>
    <n v="0"/>
    <n v="0"/>
    <n v="0"/>
    <n v="0"/>
    <n v="0"/>
    <n v="2"/>
    <n v="100"/>
    <n v="2"/>
  </r>
  <r>
    <s v="eyinsananla"/>
    <s v="jabiyevm"/>
    <m/>
    <m/>
    <m/>
    <m/>
    <m/>
    <m/>
    <m/>
    <m/>
    <s v="No"/>
    <n v="20"/>
    <m/>
    <m/>
    <x v="1"/>
    <d v="2019-04-22T14:33:31.000"/>
    <s v="RT @jabiyevm: Pəncərələri ləğv etmək intiharın qarşısını almaq yox, “Gedin harada ölürsüz ölün, bizi zibilə salmayın” deməkdir. #ElinaÜçünS…"/>
    <m/>
    <m/>
    <x v="3"/>
    <m/>
    <s v="http://pbs.twimg.com/profile_images/1090752684892786691/_8IPlNbi_normal.jpg"/>
    <x v="17"/>
    <s v="https://twitter.com/#!/eyinsananla/status/1120334822415720449"/>
    <m/>
    <m/>
    <s v="1120334822415720449"/>
    <m/>
    <b v="0"/>
    <n v="0"/>
    <s v=""/>
    <b v="0"/>
    <s v="tr"/>
    <m/>
    <s v=""/>
    <b v="0"/>
    <n v="1"/>
    <s v="1117134088295669760"/>
    <s v="Twitter for iPhone"/>
    <b v="0"/>
    <s v="1117134088295669760"/>
    <s v="Tweet"/>
    <n v="0"/>
    <n v="0"/>
    <m/>
    <m/>
    <m/>
    <m/>
    <m/>
    <m/>
    <m/>
    <m/>
    <n v="1"/>
    <s v="7"/>
    <s v="7"/>
    <n v="0"/>
    <n v="0"/>
    <n v="0"/>
    <n v="0"/>
    <n v="0"/>
    <n v="0"/>
    <n v="18"/>
    <n v="100"/>
    <n v="18"/>
  </r>
  <r>
    <s v="ocmediaorg"/>
    <s v="ocmediaorg"/>
    <m/>
    <m/>
    <m/>
    <m/>
    <m/>
    <m/>
    <m/>
    <m/>
    <s v="No"/>
    <n v="21"/>
    <m/>
    <m/>
    <x v="0"/>
    <d v="2019-04-19T14:07:51.000"/>
    <s v="A 14-year-old girl has been attacked in #Baku #Azerbaijan after organising a commemoration ceremony for Elina Hajiyeva, a schoolgirl who committed suicide two weeks ago after being bullied at school. #Elinaüçünsusma_x000a_https://t.co/pBRztSqPXc"/>
    <s v="https://oc-media.org/teen-attacked-in-baku-for-commemorating-bullied-schoolgirl/"/>
    <s v="oc-media.org"/>
    <x v="1"/>
    <m/>
    <s v="http://pbs.twimg.com/profile_images/819529362416533504/iAGFfzZr_normal.jpg"/>
    <x v="18"/>
    <s v="https://twitter.com/#!/ocmediaorg/status/1119241201683783682"/>
    <m/>
    <m/>
    <s v="1119241201683783682"/>
    <m/>
    <b v="0"/>
    <n v="20"/>
    <s v=""/>
    <b v="0"/>
    <s v="en"/>
    <m/>
    <s v=""/>
    <b v="0"/>
    <n v="11"/>
    <s v=""/>
    <s v="Twitter Web Client"/>
    <b v="0"/>
    <s v="1119241201683783682"/>
    <s v="Retweet"/>
    <n v="0"/>
    <n v="0"/>
    <m/>
    <m/>
    <m/>
    <m/>
    <m/>
    <m/>
    <m/>
    <m/>
    <n v="1"/>
    <s v="8"/>
    <s v="8"/>
    <n v="0"/>
    <n v="0"/>
    <n v="1"/>
    <n v="3.0303030303030303"/>
    <n v="0"/>
    <n v="0"/>
    <n v="32"/>
    <n v="96.96969696969697"/>
    <n v="33"/>
  </r>
  <r>
    <s v="dilarabrowns"/>
    <s v="ocmediaorg"/>
    <m/>
    <m/>
    <m/>
    <m/>
    <m/>
    <m/>
    <m/>
    <m/>
    <s v="No"/>
    <n v="22"/>
    <m/>
    <m/>
    <x v="1"/>
    <d v="2019-04-21T17:14:32.000"/>
    <s v="RT @OCMediaorg: A 14-year-old girl has been attacked in #Baku #Azerbaijan after organising a commemoration ceremony for Elina Hajiyeva, a s…"/>
    <m/>
    <m/>
    <x v="2"/>
    <m/>
    <s v="http://pbs.twimg.com/profile_images/1120011399978053632/s7Why-ms_normal.jpg"/>
    <x v="19"/>
    <s v="https://twitter.com/#!/dilarabrowns/status/1120012955221991426"/>
    <m/>
    <m/>
    <s v="1120012955221991426"/>
    <m/>
    <b v="0"/>
    <n v="0"/>
    <s v=""/>
    <b v="0"/>
    <s v="en"/>
    <m/>
    <s v=""/>
    <b v="0"/>
    <n v="11"/>
    <s v="1119241201683783682"/>
    <s v="Twitter for Android"/>
    <b v="0"/>
    <s v="1119241201683783682"/>
    <s v="Tweet"/>
    <n v="0"/>
    <n v="0"/>
    <m/>
    <m/>
    <m/>
    <m/>
    <m/>
    <m/>
    <m/>
    <m/>
    <n v="1"/>
    <s v="2"/>
    <s v="8"/>
    <n v="0"/>
    <n v="0"/>
    <n v="0"/>
    <n v="0"/>
    <n v="0"/>
    <n v="0"/>
    <n v="23"/>
    <n v="100"/>
    <n v="23"/>
  </r>
  <r>
    <s v="xeyale9898"/>
    <s v="xeyale9898"/>
    <m/>
    <m/>
    <m/>
    <m/>
    <m/>
    <m/>
    <m/>
    <m/>
    <s v="No"/>
    <n v="23"/>
    <m/>
    <m/>
    <x v="0"/>
    <d v="2019-04-11T14:01:03.000"/>
    <s v="Şərəfsizlər!_x000a_#Elinaüçünsusma https://t.co/ZdFLEKxATb"/>
    <m/>
    <m/>
    <x v="0"/>
    <s v="https://pbs.twimg.com/ext_tw_video_thumb/1116339756336545792/pu/img/2v0vJ8QVapkhZdE2.jpg"/>
    <s v="https://pbs.twimg.com/ext_tw_video_thumb/1116339756336545792/pu/img/2v0vJ8QVapkhZdE2.jpg"/>
    <x v="20"/>
    <s v="https://twitter.com/#!/xeyale9898/status/1116340387852038145"/>
    <m/>
    <m/>
    <s v="1116340387852038145"/>
    <m/>
    <b v="0"/>
    <n v="172"/>
    <s v=""/>
    <b v="0"/>
    <s v="tr"/>
    <m/>
    <s v=""/>
    <b v="0"/>
    <n v="23"/>
    <s v=""/>
    <s v="Twitter for Android"/>
    <b v="0"/>
    <s v="1116340387852038145"/>
    <s v="Retweet"/>
    <n v="0"/>
    <n v="0"/>
    <m/>
    <m/>
    <m/>
    <m/>
    <m/>
    <m/>
    <m/>
    <m/>
    <n v="1"/>
    <s v="2"/>
    <s v="2"/>
    <n v="0"/>
    <n v="0"/>
    <n v="0"/>
    <n v="0"/>
    <n v="0"/>
    <n v="0"/>
    <n v="2"/>
    <n v="100"/>
    <n v="2"/>
  </r>
  <r>
    <s v="dilarabrowns"/>
    <s v="xeyale9898"/>
    <m/>
    <m/>
    <m/>
    <m/>
    <m/>
    <m/>
    <m/>
    <m/>
    <s v="No"/>
    <n v="24"/>
    <m/>
    <m/>
    <x v="1"/>
    <d v="2019-04-21T17:15:14.000"/>
    <s v="RT @Xeyale9898: Şərəfsizlər!_x000a_#Elinaüçünsusma https://t.co/ZdFLEKxATb"/>
    <m/>
    <m/>
    <x v="0"/>
    <s v="https://pbs.twimg.com/ext_tw_video_thumb/1116339756336545792/pu/img/2v0vJ8QVapkhZdE2.jpg"/>
    <s v="https://pbs.twimg.com/ext_tw_video_thumb/1116339756336545792/pu/img/2v0vJ8QVapkhZdE2.jpg"/>
    <x v="21"/>
    <s v="https://twitter.com/#!/dilarabrowns/status/1120013132812947456"/>
    <m/>
    <m/>
    <s v="1120013132812947456"/>
    <m/>
    <b v="0"/>
    <n v="0"/>
    <s v=""/>
    <b v="0"/>
    <s v="tr"/>
    <m/>
    <s v=""/>
    <b v="0"/>
    <n v="23"/>
    <s v="1116340387852038145"/>
    <s v="Twitter for Android"/>
    <b v="0"/>
    <s v="1116340387852038145"/>
    <s v="Tweet"/>
    <n v="0"/>
    <n v="0"/>
    <m/>
    <m/>
    <m/>
    <m/>
    <m/>
    <m/>
    <m/>
    <m/>
    <n v="1"/>
    <s v="2"/>
    <s v="2"/>
    <n v="0"/>
    <n v="0"/>
    <n v="0"/>
    <n v="0"/>
    <n v="0"/>
    <n v="0"/>
    <n v="4"/>
    <n v="100"/>
    <n v="4"/>
  </r>
  <r>
    <s v="qumqum_s"/>
    <s v="qumqum_s"/>
    <m/>
    <m/>
    <m/>
    <m/>
    <m/>
    <m/>
    <m/>
    <m/>
    <s v="No"/>
    <n v="25"/>
    <m/>
    <m/>
    <x v="0"/>
    <d v="2019-04-11T15:10:40.000"/>
    <s v="Niyə insanlar bir-birilərinin şəxsi həyatlarına müdaxilə edirlər? Lap deyək ki, tərbiyəsizdi. Sənə nə? Onun səhvlərinin cəzasını o dünyada sən çəkəcəksən? Bəsdirin! Lezbiyan olmaq tərbiyəsizlik deyil. O boş beyninizə yeridin bunu!_x000a_#ElinaÜçünSusma"/>
    <m/>
    <m/>
    <x v="0"/>
    <m/>
    <s v="http://pbs.twimg.com/profile_images/1113195176900616192/tzFfEC4g_normal.jpg"/>
    <x v="22"/>
    <s v="https://twitter.com/#!/qumqum_s/status/1116357907279503360"/>
    <m/>
    <m/>
    <s v="1116357907279503360"/>
    <m/>
    <b v="0"/>
    <n v="106"/>
    <s v=""/>
    <b v="0"/>
    <s v="tr"/>
    <m/>
    <s v=""/>
    <b v="0"/>
    <n v="5"/>
    <s v=""/>
    <s v="Twitter for Android"/>
    <b v="0"/>
    <s v="1116357907279503360"/>
    <s v="Retweet"/>
    <n v="0"/>
    <n v="0"/>
    <m/>
    <m/>
    <m/>
    <m/>
    <m/>
    <m/>
    <m/>
    <m/>
    <n v="1"/>
    <s v="2"/>
    <s v="2"/>
    <n v="0"/>
    <n v="0"/>
    <n v="0"/>
    <n v="0"/>
    <n v="0"/>
    <n v="0"/>
    <n v="32"/>
    <n v="100"/>
    <n v="32"/>
  </r>
  <r>
    <s v="dilarabrowns"/>
    <s v="qumqum_s"/>
    <m/>
    <m/>
    <m/>
    <m/>
    <m/>
    <m/>
    <m/>
    <m/>
    <s v="No"/>
    <n v="26"/>
    <m/>
    <m/>
    <x v="1"/>
    <d v="2019-04-21T17:25:09.000"/>
    <s v="RT @Qumqum_s: Niyə insanlar bir-birilərinin şəxsi həyatlarına müdaxilə edirlər? Lap deyək ki, tərbiyəsizdi. Sənə nə? Onun səhvlərinin cəzas…"/>
    <m/>
    <m/>
    <x v="3"/>
    <m/>
    <s v="http://pbs.twimg.com/profile_images/1120011399978053632/s7Why-ms_normal.jpg"/>
    <x v="23"/>
    <s v="https://twitter.com/#!/dilarabrowns/status/1120015627262025728"/>
    <m/>
    <m/>
    <s v="1120015627262025728"/>
    <m/>
    <b v="0"/>
    <n v="0"/>
    <s v=""/>
    <b v="0"/>
    <s v="tr"/>
    <m/>
    <s v=""/>
    <b v="0"/>
    <n v="5"/>
    <s v="1116357907279503360"/>
    <s v="Twitter for Android"/>
    <b v="0"/>
    <s v="1116357907279503360"/>
    <s v="Tweet"/>
    <n v="0"/>
    <n v="0"/>
    <m/>
    <m/>
    <m/>
    <m/>
    <m/>
    <m/>
    <m/>
    <m/>
    <n v="1"/>
    <s v="2"/>
    <s v="2"/>
    <n v="0"/>
    <n v="0"/>
    <n v="0"/>
    <n v="0"/>
    <n v="0"/>
    <n v="0"/>
    <n v="19"/>
    <n v="100"/>
    <n v="19"/>
  </r>
  <r>
    <s v="nazname_"/>
    <s v="nazname_"/>
    <m/>
    <m/>
    <m/>
    <m/>
    <m/>
    <m/>
    <m/>
    <m/>
    <s v="No"/>
    <n v="27"/>
    <m/>
    <m/>
    <x v="0"/>
    <d v="2019-04-11T06:08:16.000"/>
    <s v="Olur ki, yüzlərlə adam ölür, heç nə hiss etmirsən; olur ki, bir nəfər ölür, səni onunla çox şey bağlamasa da, sanki minlərlə insanı itirmisən._x000a__x000a_#ElinaÜçünSusma"/>
    <m/>
    <m/>
    <x v="0"/>
    <m/>
    <s v="http://pbs.twimg.com/profile_images/1082698618568626181/urQtOzxp_normal.jpg"/>
    <x v="24"/>
    <s v="https://twitter.com/#!/nazname_/status/1116221406604296193"/>
    <m/>
    <m/>
    <s v="1116221406604296193"/>
    <m/>
    <b v="0"/>
    <n v="115"/>
    <s v=""/>
    <b v="0"/>
    <s v="tr"/>
    <m/>
    <s v=""/>
    <b v="0"/>
    <n v="13"/>
    <s v=""/>
    <s v="Twitter for Android"/>
    <b v="0"/>
    <s v="1116221406604296193"/>
    <s v="Retweet"/>
    <n v="0"/>
    <n v="0"/>
    <m/>
    <m/>
    <m/>
    <m/>
    <m/>
    <m/>
    <m/>
    <m/>
    <n v="1"/>
    <s v="2"/>
    <s v="2"/>
    <n v="0"/>
    <n v="0"/>
    <n v="1"/>
    <n v="4"/>
    <n v="0"/>
    <n v="0"/>
    <n v="24"/>
    <n v="96"/>
    <n v="25"/>
  </r>
  <r>
    <s v="dilarabrowns"/>
    <s v="nazname_"/>
    <m/>
    <m/>
    <m/>
    <m/>
    <m/>
    <m/>
    <m/>
    <m/>
    <s v="No"/>
    <n v="28"/>
    <m/>
    <m/>
    <x v="1"/>
    <d v="2019-04-21T17:28:17.000"/>
    <s v="RT @Nazname_: Olur ki, yüzlərlə adam ölür, heç nə hiss etmirsən; olur ki, bir nəfər ölür, səni onunla çox şey bağlamasa da, sanki minlərlə…"/>
    <m/>
    <m/>
    <x v="3"/>
    <m/>
    <s v="http://pbs.twimg.com/profile_images/1120011399978053632/s7Why-ms_normal.jpg"/>
    <x v="25"/>
    <s v="https://twitter.com/#!/dilarabrowns/status/1120016416114130950"/>
    <m/>
    <m/>
    <s v="1120016416114130950"/>
    <m/>
    <b v="0"/>
    <n v="0"/>
    <s v=""/>
    <b v="0"/>
    <s v="tr"/>
    <m/>
    <s v=""/>
    <b v="0"/>
    <n v="13"/>
    <s v="1116221406604296193"/>
    <s v="Twitter for Android"/>
    <b v="0"/>
    <s v="1116221406604296193"/>
    <s v="Tweet"/>
    <n v="0"/>
    <n v="0"/>
    <m/>
    <m/>
    <m/>
    <m/>
    <m/>
    <m/>
    <m/>
    <m/>
    <n v="1"/>
    <s v="2"/>
    <s v="2"/>
    <n v="0"/>
    <n v="0"/>
    <n v="1"/>
    <n v="4.166666666666667"/>
    <n v="0"/>
    <n v="0"/>
    <n v="23"/>
    <n v="95.83333333333333"/>
    <n v="24"/>
  </r>
  <r>
    <s v="tagiyevragil"/>
    <s v="tagiyevragil"/>
    <m/>
    <m/>
    <m/>
    <m/>
    <m/>
    <m/>
    <m/>
    <m/>
    <s v="No"/>
    <n v="29"/>
    <m/>
    <m/>
    <x v="0"/>
    <d v="2019-04-20T14:32:16.000"/>
    <s v="#elinaüçünsusma #elinaicinsusma"/>
    <m/>
    <m/>
    <x v="4"/>
    <m/>
    <s v="http://abs.twimg.com/sticky/default_profile_images/default_profile_normal.png"/>
    <x v="26"/>
    <s v="https://twitter.com/#!/tagiyevragil/status/1119609735735644160"/>
    <m/>
    <m/>
    <s v="1119609735735644160"/>
    <m/>
    <b v="0"/>
    <n v="0"/>
    <s v=""/>
    <b v="0"/>
    <s v="und"/>
    <m/>
    <s v=""/>
    <b v="0"/>
    <n v="0"/>
    <s v=""/>
    <s v="Twitter Web Client"/>
    <b v="0"/>
    <s v="1119609735735644160"/>
    <s v="Tweet"/>
    <n v="0"/>
    <n v="0"/>
    <m/>
    <m/>
    <m/>
    <m/>
    <m/>
    <m/>
    <m/>
    <m/>
    <n v="4"/>
    <s v="2"/>
    <s v="2"/>
    <n v="0"/>
    <n v="0"/>
    <n v="0"/>
    <n v="0"/>
    <n v="0"/>
    <n v="0"/>
    <n v="2"/>
    <n v="100"/>
    <n v="2"/>
  </r>
  <r>
    <s v="tagiyevragil"/>
    <s v="tagiyevragil"/>
    <m/>
    <m/>
    <m/>
    <m/>
    <m/>
    <m/>
    <m/>
    <m/>
    <s v="No"/>
    <n v="30"/>
    <m/>
    <m/>
    <x v="0"/>
    <d v="2019-04-20T14:32:54.000"/>
    <s v="14 yaşındaki bir kız çocuğu bunları yaşamamalıydı. tacize uğruyor, yardım eli uzatmıyorunuz. İntihar ettiğinde müdahale almıyor, müdür odasında ölümünü bekliyorsunuz. Eğer müdahale alsaydı belki yaşıyor olabilirdi. Bunu intihar olarak görmem, bu bir cinayet. #elinaüçünsusma"/>
    <m/>
    <m/>
    <x v="0"/>
    <m/>
    <s v="http://abs.twimg.com/sticky/default_profile_images/default_profile_normal.png"/>
    <x v="27"/>
    <s v="https://twitter.com/#!/tagiyevragil/status/1119609893642752008"/>
    <m/>
    <m/>
    <s v="1119609893642752008"/>
    <m/>
    <b v="0"/>
    <n v="1"/>
    <s v=""/>
    <b v="0"/>
    <s v="tr"/>
    <m/>
    <s v=""/>
    <b v="0"/>
    <n v="0"/>
    <s v=""/>
    <s v="Twitter Web Client"/>
    <b v="0"/>
    <s v="1119609893642752008"/>
    <s v="Tweet"/>
    <n v="0"/>
    <n v="0"/>
    <m/>
    <m/>
    <m/>
    <m/>
    <m/>
    <m/>
    <m/>
    <m/>
    <n v="4"/>
    <s v="2"/>
    <s v="2"/>
    <n v="0"/>
    <n v="0"/>
    <n v="0"/>
    <n v="0"/>
    <n v="0"/>
    <n v="0"/>
    <n v="34"/>
    <n v="100"/>
    <n v="34"/>
  </r>
  <r>
    <s v="tagiyevragil"/>
    <s v="tagiyevragil"/>
    <m/>
    <m/>
    <m/>
    <m/>
    <m/>
    <m/>
    <m/>
    <m/>
    <s v="No"/>
    <n v="31"/>
    <m/>
    <m/>
    <x v="0"/>
    <d v="2019-04-20T14:35:41.000"/>
    <s v="Elina Hacıyeva, 14 yaşında bir kız çocuğu. Çocuk uzun zamandır akran zorbalığına maruzmuş.Erkek öğrencilerin cinsel tacizi de dahil! Ne aile,ne okul yönetimi, ne de arkadaşları onu anlayamadı ve Elina geçen hafta okuduğu okulun 3. katından atlayarak canına kıydı. #ElinaÜçünSusma"/>
    <m/>
    <m/>
    <x v="0"/>
    <m/>
    <s v="http://abs.twimg.com/sticky/default_profile_images/default_profile_normal.png"/>
    <x v="28"/>
    <s v="https://twitter.com/#!/tagiyevragil/status/1119610591600050177"/>
    <m/>
    <m/>
    <s v="1119610591600050177"/>
    <m/>
    <b v="0"/>
    <n v="1"/>
    <s v=""/>
    <b v="0"/>
    <s v="tr"/>
    <m/>
    <s v=""/>
    <b v="0"/>
    <n v="1"/>
    <s v=""/>
    <s v="Twitter Web Client"/>
    <b v="0"/>
    <s v="1119610591600050177"/>
    <s v="Tweet"/>
    <n v="0"/>
    <n v="0"/>
    <m/>
    <m/>
    <m/>
    <m/>
    <m/>
    <m/>
    <m/>
    <m/>
    <n v="4"/>
    <s v="2"/>
    <s v="2"/>
    <n v="0"/>
    <n v="0"/>
    <n v="0"/>
    <n v="0"/>
    <n v="0"/>
    <n v="0"/>
    <n v="41"/>
    <n v="100"/>
    <n v="41"/>
  </r>
  <r>
    <s v="tagiyevragil"/>
    <s v="tagiyevragil"/>
    <m/>
    <m/>
    <m/>
    <m/>
    <m/>
    <m/>
    <m/>
    <m/>
    <s v="No"/>
    <n v="32"/>
    <m/>
    <m/>
    <x v="0"/>
    <d v="2019-04-20T14:35:49.000"/>
    <s v="Olayın bir diğer çirkin yüzü; Çocuk atladıktan sonra okul yöneticileri onu yerden kaldırarak müdürün odasına götürüyor. Görüntülerden anlaşıldığı üzere bilinci açık fakat iç kanama geçiren çocuk sorgulanıyor. Okul aleyhinde ifade vermemesi için çabalanıyor. #ElinaÜçünSusma"/>
    <m/>
    <m/>
    <x v="0"/>
    <m/>
    <s v="http://abs.twimg.com/sticky/default_profile_images/default_profile_normal.png"/>
    <x v="29"/>
    <s v="https://twitter.com/#!/tagiyevragil/status/1119610626635116544"/>
    <m/>
    <m/>
    <s v="1119610626635116544"/>
    <m/>
    <b v="0"/>
    <n v="1"/>
    <s v=""/>
    <b v="0"/>
    <s v="tr"/>
    <m/>
    <s v=""/>
    <b v="0"/>
    <n v="1"/>
    <s v=""/>
    <s v="Twitter Web Client"/>
    <b v="0"/>
    <s v="1119610626635116544"/>
    <s v="Tweet"/>
    <n v="0"/>
    <n v="0"/>
    <m/>
    <m/>
    <m/>
    <m/>
    <m/>
    <m/>
    <m/>
    <m/>
    <n v="4"/>
    <s v="2"/>
    <s v="2"/>
    <n v="0"/>
    <n v="0"/>
    <n v="0"/>
    <n v="0"/>
    <n v="0"/>
    <n v="0"/>
    <n v="34"/>
    <n v="100"/>
    <n v="34"/>
  </r>
  <r>
    <s v="tagiyevragil"/>
    <s v="ulviyyaali"/>
    <m/>
    <m/>
    <m/>
    <m/>
    <m/>
    <m/>
    <m/>
    <m/>
    <s v="No"/>
    <n v="33"/>
    <m/>
    <m/>
    <x v="1"/>
    <d v="2019-04-20T14:36:32.000"/>
    <s v="RT @UlviyyaAli: Elina Hacıyevanın ölümü ilə əlaqədar 162 saylı orta məktəbin qarşısında anım mərasimi keçirilib. #Bullinqəson #Elinaüçünsus…"/>
    <m/>
    <m/>
    <x v="5"/>
    <m/>
    <s v="http://abs.twimg.com/sticky/default_profile_images/default_profile_normal.png"/>
    <x v="30"/>
    <s v="https://twitter.com/#!/tagiyevragil/status/1119610808198148102"/>
    <m/>
    <m/>
    <s v="1119610808198148102"/>
    <m/>
    <b v="0"/>
    <n v="0"/>
    <s v=""/>
    <b v="0"/>
    <s v="tr"/>
    <m/>
    <s v=""/>
    <b v="0"/>
    <n v="29"/>
    <s v="1116664598655053830"/>
    <s v="Twitter Web Client"/>
    <b v="0"/>
    <s v="1116664598655053830"/>
    <s v="Tweet"/>
    <n v="0"/>
    <n v="0"/>
    <m/>
    <m/>
    <m/>
    <m/>
    <m/>
    <m/>
    <m/>
    <m/>
    <n v="1"/>
    <s v="2"/>
    <s v="2"/>
    <n v="0"/>
    <n v="0"/>
    <n v="0"/>
    <n v="0"/>
    <n v="0"/>
    <n v="0"/>
    <n v="17"/>
    <n v="100"/>
    <n v="17"/>
  </r>
  <r>
    <s v="dilarabrowns"/>
    <s v="tagiyevragil"/>
    <m/>
    <m/>
    <m/>
    <m/>
    <m/>
    <m/>
    <m/>
    <m/>
    <s v="No"/>
    <n v="34"/>
    <m/>
    <m/>
    <x v="1"/>
    <d v="2019-04-22T15:36:50.000"/>
    <s v="RT @TagiyevRagil: Elina Hacıyeva, 14 yaşında bir kız çocuğu. Çocuk uzun zamandır akran zorbalığına maruzmuş.Erkek öğrencilerin cinsel taciz…"/>
    <m/>
    <m/>
    <x v="3"/>
    <m/>
    <s v="http://pbs.twimg.com/profile_images/1120011399978053632/s7Why-ms_normal.jpg"/>
    <x v="31"/>
    <s v="https://twitter.com/#!/dilarabrowns/status/1120350760036970496"/>
    <m/>
    <m/>
    <s v="1120350760036970496"/>
    <m/>
    <b v="0"/>
    <n v="0"/>
    <s v=""/>
    <b v="0"/>
    <s v="tr"/>
    <m/>
    <s v=""/>
    <b v="0"/>
    <n v="2"/>
    <s v="1119610591600050177"/>
    <s v="Twitter for Android"/>
    <b v="0"/>
    <s v="1119610591600050177"/>
    <s v="Tweet"/>
    <n v="0"/>
    <n v="0"/>
    <m/>
    <m/>
    <m/>
    <m/>
    <m/>
    <m/>
    <m/>
    <m/>
    <n v="1"/>
    <s v="2"/>
    <s v="2"/>
    <n v="0"/>
    <n v="0"/>
    <n v="0"/>
    <n v="0"/>
    <n v="0"/>
    <n v="0"/>
    <n v="19"/>
    <n v="100"/>
    <n v="19"/>
  </r>
  <r>
    <s v="ismayilov_tunar"/>
    <s v="ismayilov_tunar"/>
    <m/>
    <m/>
    <m/>
    <m/>
    <m/>
    <m/>
    <m/>
    <m/>
    <s v="No"/>
    <n v="35"/>
    <m/>
    <m/>
    <x v="0"/>
    <d v="2019-04-12T12:53:55.000"/>
    <s v="&quot;Sən Elinanın özünü pəncərədən atdığı o videoya baxdınmı? Pəncərəni açır, dizlərini pəncərənin qabağına qoymazdan əvvəl dizləri ağrımasın deyə corablarını dizlərinin üstünə çəkir. Dizləri ağrımasın deyə...&quot;_x000a_#ElinaÜçünSusma #StopBullying https://t.co/0BYVBGNoUE"/>
    <m/>
    <m/>
    <x v="6"/>
    <s v="https://pbs.twimg.com/media/D39D4JuWAAIZPLT.jpg"/>
    <s v="https://pbs.twimg.com/media/D39D4JuWAAIZPLT.jpg"/>
    <x v="32"/>
    <s v="https://twitter.com/#!/ismayilov_tunar/status/1116685880645824513"/>
    <m/>
    <m/>
    <s v="1116685880645824513"/>
    <m/>
    <b v="0"/>
    <n v="4"/>
    <s v=""/>
    <b v="0"/>
    <s v="tr"/>
    <m/>
    <s v=""/>
    <b v="0"/>
    <n v="3"/>
    <s v=""/>
    <s v="Twitter Web App"/>
    <b v="0"/>
    <s v="1116685880645824513"/>
    <s v="Retweet"/>
    <n v="0"/>
    <n v="0"/>
    <m/>
    <m/>
    <m/>
    <m/>
    <m/>
    <m/>
    <m/>
    <m/>
    <n v="1"/>
    <s v="2"/>
    <s v="2"/>
    <n v="0"/>
    <n v="0"/>
    <n v="0"/>
    <n v="0"/>
    <n v="0"/>
    <n v="0"/>
    <n v="27"/>
    <n v="100"/>
    <n v="27"/>
  </r>
  <r>
    <s v="dilarabrowns"/>
    <s v="ismayilov_tunar"/>
    <m/>
    <m/>
    <m/>
    <m/>
    <m/>
    <m/>
    <m/>
    <m/>
    <s v="No"/>
    <n v="36"/>
    <m/>
    <m/>
    <x v="1"/>
    <d v="2019-04-22T15:44:16.000"/>
    <s v="RT @ismayilov_tunar: &quot;Sən Elinanın özünü pəncərədən atdığı o videoya baxdınmı? Pəncərəni açır, dizlərini pəncərənin qabağına qoymazdan əvvə…"/>
    <m/>
    <m/>
    <x v="3"/>
    <m/>
    <s v="http://pbs.twimg.com/profile_images/1120011399978053632/s7Why-ms_normal.jpg"/>
    <x v="33"/>
    <s v="https://twitter.com/#!/dilarabrowns/status/1120352627143905282"/>
    <m/>
    <m/>
    <s v="1120352627143905282"/>
    <m/>
    <b v="0"/>
    <n v="0"/>
    <s v=""/>
    <b v="0"/>
    <s v="tr"/>
    <m/>
    <s v=""/>
    <b v="0"/>
    <n v="3"/>
    <s v="1116685880645824513"/>
    <s v="Twitter for Android"/>
    <b v="0"/>
    <s v="1116685880645824513"/>
    <s v="Tweet"/>
    <n v="0"/>
    <n v="0"/>
    <m/>
    <m/>
    <m/>
    <m/>
    <m/>
    <m/>
    <m/>
    <m/>
    <n v="1"/>
    <s v="2"/>
    <s v="2"/>
    <n v="0"/>
    <n v="0"/>
    <n v="0"/>
    <n v="0"/>
    <n v="0"/>
    <n v="0"/>
    <n v="17"/>
    <n v="100"/>
    <n v="17"/>
  </r>
  <r>
    <s v="lgbtiorg"/>
    <s v="lgbtiorg"/>
    <m/>
    <m/>
    <m/>
    <m/>
    <m/>
    <m/>
    <m/>
    <m/>
    <s v="No"/>
    <n v="37"/>
    <m/>
    <m/>
    <x v="0"/>
    <d v="2019-04-11T22:11:08.000"/>
    <s v="Bu tarz haberleri artık hiç duymamak ümidiyle, yakınlarına ve sevenlerine sabır diliyoruz. #Elinaüçünsusma #Azerbaycan https://t.co/xfWJx0FPN7 https://t.co/kSGU2Qp2JC"/>
    <s v="https://www.facebook.com/lgbti.org/photos/a.292121070995378/1087064648167679/"/>
    <s v="facebook.com"/>
    <x v="7"/>
    <s v="https://pbs.twimg.com/media/D355uo2WsAExcK9.jpg"/>
    <s v="https://pbs.twimg.com/media/D355uo2WsAExcK9.jpg"/>
    <x v="34"/>
    <s v="https://twitter.com/#!/lgbtiorg/status/1116463720887140352"/>
    <m/>
    <m/>
    <s v="1116463720887140352"/>
    <m/>
    <b v="0"/>
    <n v="43"/>
    <s v=""/>
    <b v="0"/>
    <s v="tr"/>
    <m/>
    <s v=""/>
    <b v="0"/>
    <n v="47"/>
    <s v=""/>
    <s v="Twitter Web Client"/>
    <b v="0"/>
    <s v="1116463720887140352"/>
    <s v="Retweet"/>
    <n v="0"/>
    <n v="0"/>
    <m/>
    <m/>
    <m/>
    <m/>
    <m/>
    <m/>
    <m/>
    <m/>
    <n v="1"/>
    <s v="2"/>
    <s v="2"/>
    <n v="0"/>
    <n v="0"/>
    <n v="0"/>
    <n v="0"/>
    <n v="0"/>
    <n v="0"/>
    <n v="14"/>
    <n v="100"/>
    <n v="14"/>
  </r>
  <r>
    <s v="dilarabrowns"/>
    <s v="lgbtiorg"/>
    <m/>
    <m/>
    <m/>
    <m/>
    <m/>
    <m/>
    <m/>
    <m/>
    <s v="No"/>
    <n v="38"/>
    <m/>
    <m/>
    <x v="1"/>
    <d v="2019-04-22T15:44:59.000"/>
    <s v="RT @lgbtiorg: Bu tarz haberleri artık hiç duymamak ümidiyle, yakınlarına ve sevenlerine sabır diliyoruz. #Elinaüçünsusma #Azerbaycan https:…"/>
    <m/>
    <m/>
    <x v="7"/>
    <m/>
    <s v="http://pbs.twimg.com/profile_images/1120011399978053632/s7Why-ms_normal.jpg"/>
    <x v="35"/>
    <s v="https://twitter.com/#!/dilarabrowns/status/1120352808551833600"/>
    <m/>
    <m/>
    <s v="1120352808551833600"/>
    <m/>
    <b v="0"/>
    <n v="0"/>
    <s v=""/>
    <b v="0"/>
    <s v="tr"/>
    <m/>
    <s v=""/>
    <b v="0"/>
    <n v="47"/>
    <s v="1116463720887140352"/>
    <s v="Twitter for Android"/>
    <b v="0"/>
    <s v="1116463720887140352"/>
    <s v="Tweet"/>
    <n v="0"/>
    <n v="0"/>
    <m/>
    <m/>
    <m/>
    <m/>
    <m/>
    <m/>
    <m/>
    <m/>
    <n v="1"/>
    <s v="2"/>
    <s v="2"/>
    <n v="0"/>
    <n v="0"/>
    <n v="0"/>
    <n v="0"/>
    <n v="0"/>
    <n v="0"/>
    <n v="17"/>
    <n v="100"/>
    <n v="17"/>
  </r>
  <r>
    <s v="ayseliyeva_"/>
    <s v="ayseliyeva_"/>
    <m/>
    <m/>
    <m/>
    <m/>
    <m/>
    <m/>
    <m/>
    <m/>
    <s v="No"/>
    <n v="39"/>
    <m/>
    <m/>
    <x v="0"/>
    <d v="2019-04-12T07:31:55.000"/>
    <s v="Dövlətimizin başqa Elinaları qoruma üsulu! _x000a_#Elinaüçünsusma https://t.co/ee52ggcdbp"/>
    <m/>
    <m/>
    <x v="0"/>
    <s v="https://pbs.twimg.com/media/D376LWPU8AUb3-b.jpg"/>
    <s v="https://pbs.twimg.com/media/D376LWPU8AUb3-b.jpg"/>
    <x v="36"/>
    <s v="https://twitter.com/#!/ayseliyeva_/status/1116604845434163201"/>
    <m/>
    <m/>
    <s v="1116604845434163201"/>
    <m/>
    <b v="0"/>
    <n v="9"/>
    <s v=""/>
    <b v="0"/>
    <s v="tr"/>
    <m/>
    <s v=""/>
    <b v="0"/>
    <n v="3"/>
    <s v=""/>
    <s v="Twitter for Android"/>
    <b v="0"/>
    <s v="1116604845434163201"/>
    <s v="Retweet"/>
    <n v="0"/>
    <n v="0"/>
    <m/>
    <m/>
    <m/>
    <m/>
    <m/>
    <m/>
    <m/>
    <m/>
    <n v="1"/>
    <s v="2"/>
    <s v="2"/>
    <n v="0"/>
    <n v="0"/>
    <n v="0"/>
    <n v="0"/>
    <n v="0"/>
    <n v="0"/>
    <n v="6"/>
    <n v="100"/>
    <n v="6"/>
  </r>
  <r>
    <s v="dilarabrowns"/>
    <s v="ayseliyeva_"/>
    <m/>
    <m/>
    <m/>
    <m/>
    <m/>
    <m/>
    <m/>
    <m/>
    <s v="No"/>
    <n v="40"/>
    <m/>
    <m/>
    <x v="1"/>
    <d v="2019-04-22T15:45:11.000"/>
    <s v="RT @Ayseliyeva_: Dövlətimizin başqa Elinaları qoruma üsulu! _x000a_#Elinaüçünsusma https://t.co/ee52ggcdbp"/>
    <m/>
    <m/>
    <x v="0"/>
    <s v="https://pbs.twimg.com/media/D376LWPU8AUb3-b.jpg"/>
    <s v="https://pbs.twimg.com/media/D376LWPU8AUb3-b.jpg"/>
    <x v="37"/>
    <s v="https://twitter.com/#!/dilarabrowns/status/1120352858719830016"/>
    <m/>
    <m/>
    <s v="1120352858719830016"/>
    <m/>
    <b v="0"/>
    <n v="0"/>
    <s v=""/>
    <b v="0"/>
    <s v="tr"/>
    <m/>
    <s v=""/>
    <b v="0"/>
    <n v="3"/>
    <s v="1116604845434163201"/>
    <s v="Twitter for Android"/>
    <b v="0"/>
    <s v="1116604845434163201"/>
    <s v="Tweet"/>
    <n v="0"/>
    <n v="0"/>
    <m/>
    <m/>
    <m/>
    <m/>
    <m/>
    <m/>
    <m/>
    <m/>
    <n v="1"/>
    <s v="2"/>
    <s v="2"/>
    <n v="0"/>
    <n v="0"/>
    <n v="0"/>
    <n v="0"/>
    <n v="0"/>
    <n v="0"/>
    <n v="8"/>
    <n v="100"/>
    <n v="8"/>
  </r>
  <r>
    <s v="dilarabrowns"/>
    <s v="alonedied"/>
    <m/>
    <m/>
    <m/>
    <m/>
    <m/>
    <m/>
    <m/>
    <m/>
    <s v="No"/>
    <n v="41"/>
    <m/>
    <m/>
    <x v="1"/>
    <d v="2019-04-22T15:36:25.000"/>
    <s v="RT @alonedied: Kız okulun penceresinden intihar etmiş diyorum, eşcinselmiş diyor._x000a_Kızı müdür ve arkadaşları taciz etmiş diyorum, onlarada b…"/>
    <m/>
    <m/>
    <x v="3"/>
    <m/>
    <s v="http://pbs.twimg.com/profile_images/1120011399978053632/s7Why-ms_normal.jpg"/>
    <x v="38"/>
    <s v="https://twitter.com/#!/dilarabrowns/status/1120350651832307712"/>
    <m/>
    <m/>
    <s v="1120350651832307712"/>
    <m/>
    <b v="0"/>
    <n v="0"/>
    <s v=""/>
    <b v="0"/>
    <s v="tr"/>
    <m/>
    <s v=""/>
    <b v="0"/>
    <n v="9"/>
    <s v="1117174637664854016"/>
    <s v="Twitter for Android"/>
    <b v="0"/>
    <s v="1117174637664854016"/>
    <s v="Tweet"/>
    <n v="0"/>
    <n v="0"/>
    <m/>
    <m/>
    <m/>
    <m/>
    <m/>
    <m/>
    <m/>
    <m/>
    <n v="1"/>
    <s v="2"/>
    <s v="5"/>
    <n v="0"/>
    <n v="0"/>
    <n v="0"/>
    <n v="0"/>
    <n v="0"/>
    <n v="0"/>
    <n v="19"/>
    <n v="100"/>
    <n v="19"/>
  </r>
  <r>
    <s v="dilarabrowns"/>
    <s v="ulviyyaali"/>
    <m/>
    <m/>
    <m/>
    <m/>
    <m/>
    <m/>
    <m/>
    <m/>
    <s v="No"/>
    <n v="42"/>
    <m/>
    <m/>
    <x v="1"/>
    <d v="2019-04-22T15:39:27.000"/>
    <s v="RT @UlviyyaAli: Orta məktəblərdə pəncərələrin dəstəyini çıxarır və ya pəncərələri müxtəlif yolla kilidləyirlər. (Bu addım həm də yanğından…"/>
    <m/>
    <m/>
    <x v="3"/>
    <m/>
    <s v="http://pbs.twimg.com/profile_images/1120011399978053632/s7Why-ms_normal.jpg"/>
    <x v="39"/>
    <s v="https://twitter.com/#!/dilarabrowns/status/1120351417833873408"/>
    <m/>
    <m/>
    <s v="1120351417833873408"/>
    <m/>
    <b v="0"/>
    <n v="0"/>
    <s v=""/>
    <b v="0"/>
    <s v="tr"/>
    <m/>
    <s v=""/>
    <b v="0"/>
    <n v="8"/>
    <s v="1116327891401355264"/>
    <s v="Twitter for Android"/>
    <b v="0"/>
    <s v="1116327891401355264"/>
    <s v="Tweet"/>
    <n v="0"/>
    <n v="0"/>
    <m/>
    <m/>
    <m/>
    <m/>
    <m/>
    <m/>
    <m/>
    <m/>
    <n v="2"/>
    <s v="2"/>
    <s v="2"/>
    <n v="0"/>
    <n v="0"/>
    <n v="0"/>
    <n v="0"/>
    <n v="0"/>
    <n v="0"/>
    <n v="18"/>
    <n v="100"/>
    <n v="18"/>
  </r>
  <r>
    <s v="dilarabrowns"/>
    <s v="ulviyyaali"/>
    <m/>
    <m/>
    <m/>
    <m/>
    <m/>
    <m/>
    <m/>
    <m/>
    <s v="No"/>
    <n v="43"/>
    <m/>
    <m/>
    <x v="1"/>
    <d v="2019-04-22T15:43:54.000"/>
    <s v="RT @UlviyyaAli: Elina Hacıyevanın ölümü ilə əlaqədar 162 saylı orta məktəbin qarşısında anım mərasimi keçirilib. #Bullinqəson #Elinaüçünsus…"/>
    <m/>
    <m/>
    <x v="5"/>
    <m/>
    <s v="http://pbs.twimg.com/profile_images/1120011399978053632/s7Why-ms_normal.jpg"/>
    <x v="40"/>
    <s v="https://twitter.com/#!/dilarabrowns/status/1120352537167659008"/>
    <m/>
    <m/>
    <s v="1120352537167659008"/>
    <m/>
    <b v="0"/>
    <n v="0"/>
    <s v=""/>
    <b v="0"/>
    <s v="tr"/>
    <m/>
    <s v=""/>
    <b v="0"/>
    <n v="30"/>
    <s v="1116664598655053830"/>
    <s v="Twitter for Android"/>
    <b v="0"/>
    <s v="1116664598655053830"/>
    <s v="Tweet"/>
    <n v="0"/>
    <n v="0"/>
    <m/>
    <m/>
    <m/>
    <m/>
    <m/>
    <m/>
    <m/>
    <m/>
    <n v="2"/>
    <s v="2"/>
    <s v="2"/>
    <n v="0"/>
    <n v="0"/>
    <n v="0"/>
    <n v="0"/>
    <n v="0"/>
    <n v="0"/>
    <n v="17"/>
    <n v="100"/>
    <n v="17"/>
  </r>
  <r>
    <s v="dilarabrowns"/>
    <s v="sismailzadeh"/>
    <m/>
    <m/>
    <m/>
    <m/>
    <m/>
    <m/>
    <m/>
    <m/>
    <s v="No"/>
    <n v="44"/>
    <m/>
    <m/>
    <x v="1"/>
    <d v="2019-04-22T15:45:28.000"/>
    <s v="RT @sismailzadeh: 14 yaşlı uşaq “pozğun”, “əxlaqsız” ola bilməz! Övladlarınıza mərhəmətli olmağı, dost olmağı öyrədin. Bulinq gələcəyi bula…"/>
    <m/>
    <m/>
    <x v="3"/>
    <m/>
    <s v="http://pbs.twimg.com/profile_images/1120011399978053632/s7Why-ms_normal.jpg"/>
    <x v="41"/>
    <s v="https://twitter.com/#!/dilarabrowns/status/1120352932325679104"/>
    <m/>
    <m/>
    <s v="1120352932325679104"/>
    <m/>
    <b v="0"/>
    <n v="0"/>
    <s v=""/>
    <b v="0"/>
    <s v="tr"/>
    <m/>
    <s v=""/>
    <b v="0"/>
    <n v="17"/>
    <s v="1115796083089846273"/>
    <s v="Twitter for Android"/>
    <b v="0"/>
    <s v="1115796083089846273"/>
    <s v="Tweet"/>
    <n v="0"/>
    <n v="0"/>
    <m/>
    <m/>
    <m/>
    <m/>
    <m/>
    <m/>
    <m/>
    <m/>
    <n v="1"/>
    <s v="2"/>
    <s v="2"/>
    <n v="0"/>
    <n v="0"/>
    <n v="0"/>
    <n v="0"/>
    <n v="0"/>
    <n v="0"/>
    <n v="18"/>
    <n v="100"/>
    <n v="18"/>
  </r>
  <r>
    <s v="anarm2013"/>
    <s v="anarm2013"/>
    <m/>
    <m/>
    <m/>
    <m/>
    <m/>
    <m/>
    <m/>
    <m/>
    <s v="No"/>
    <n v="45"/>
    <m/>
    <m/>
    <x v="0"/>
    <d v="2019-04-22T16:19:14.000"/>
    <s v="#Elinaüçünsusma https://t.co/YgOZsoX9PT"/>
    <s v="https://twitter.com/currenttimetv/status/1120356839626104837"/>
    <s v="twitter.com"/>
    <x v="0"/>
    <m/>
    <s v="http://pbs.twimg.com/profile_images/850478178988699650/k5IYmvuI_normal.jpg"/>
    <x v="42"/>
    <s v="https://twitter.com/#!/anarm2013/status/1120361430501482497"/>
    <m/>
    <m/>
    <s v="1120361430501482497"/>
    <m/>
    <b v="0"/>
    <n v="1"/>
    <s v=""/>
    <b v="1"/>
    <s v="und"/>
    <m/>
    <s v="1120356839626104837"/>
    <b v="0"/>
    <n v="0"/>
    <s v=""/>
    <s v="Twitter for iPhone"/>
    <b v="0"/>
    <s v="1120361430501482497"/>
    <s v="Tweet"/>
    <n v="0"/>
    <n v="0"/>
    <m/>
    <m/>
    <m/>
    <m/>
    <m/>
    <m/>
    <m/>
    <m/>
    <n v="1"/>
    <s v="1"/>
    <s v="1"/>
    <n v="0"/>
    <n v="0"/>
    <n v="0"/>
    <n v="0"/>
    <n v="0"/>
    <n v="0"/>
    <n v="1"/>
    <n v="100"/>
    <n v="1"/>
  </r>
  <r>
    <s v="sayka_aslanova"/>
    <s v="sayka_aslanova"/>
    <m/>
    <m/>
    <m/>
    <m/>
    <m/>
    <m/>
    <m/>
    <m/>
    <s v="No"/>
    <n v="46"/>
    <m/>
    <m/>
    <x v="0"/>
    <d v="2019-04-22T16:50:23.000"/>
    <s v="#ElinaÜçünSusma https://t.co/5CwA5TZC74"/>
    <s v="https://twitter.com/currenttimetv/status/1120356839626104837"/>
    <s v="twitter.com"/>
    <x v="0"/>
    <m/>
    <s v="http://pbs.twimg.com/profile_images/1045421986049134592/1GMC4oIB_normal.jpg"/>
    <x v="43"/>
    <s v="https://twitter.com/#!/sayka_aslanova/status/1120369268653215749"/>
    <m/>
    <m/>
    <s v="1120369268653215749"/>
    <m/>
    <b v="0"/>
    <n v="6"/>
    <s v=""/>
    <b v="1"/>
    <s v="und"/>
    <m/>
    <s v="1120356839626104837"/>
    <b v="0"/>
    <n v="1"/>
    <s v=""/>
    <s v="Twitter for Android"/>
    <b v="0"/>
    <s v="1120369268653215749"/>
    <s v="Tweet"/>
    <n v="0"/>
    <n v="0"/>
    <s v="44.763113,38.3970566 _x000a_50.6078339,38.3970566 _x000a_50.6078339,41.9099084 _x000a_44.763113,41.9099084"/>
    <s v="Azerbaijan"/>
    <s v="AZ"/>
    <s v="Azerbaijan"/>
    <s v="efc23cd34689b068"/>
    <s v="Azerbaijan"/>
    <s v="country"/>
    <s v="https://api.twitter.com/1.1/geo/id/efc23cd34689b068.json"/>
    <n v="1"/>
    <s v="15"/>
    <s v="15"/>
    <n v="0"/>
    <n v="0"/>
    <n v="0"/>
    <n v="0"/>
    <n v="0"/>
    <n v="0"/>
    <n v="1"/>
    <n v="100"/>
    <n v="1"/>
  </r>
  <r>
    <s v="lamiya_bluefox"/>
    <s v="sayka_aslanova"/>
    <m/>
    <m/>
    <m/>
    <m/>
    <m/>
    <m/>
    <m/>
    <m/>
    <s v="No"/>
    <n v="47"/>
    <m/>
    <m/>
    <x v="1"/>
    <d v="2019-04-22T19:31:08.000"/>
    <s v="RT @sayka_aslanova: #ElinaÜçünSusma https://t.co/5CwA5TZC74"/>
    <s v="https://twitter.com/currenttimetv/status/1120356839626104837"/>
    <s v="twitter.com"/>
    <x v="0"/>
    <m/>
    <s v="http://pbs.twimg.com/profile_images/1103731976723419136/8UnyJu2d_normal.jpg"/>
    <x v="44"/>
    <s v="https://twitter.com/#!/lamiya_bluefox/status/1120409721859641344"/>
    <m/>
    <m/>
    <s v="1120409721859641344"/>
    <m/>
    <b v="0"/>
    <n v="0"/>
    <s v=""/>
    <b v="1"/>
    <s v="und"/>
    <m/>
    <s v="1120356839626104837"/>
    <b v="0"/>
    <n v="1"/>
    <s v="1120369268653215749"/>
    <s v="Twitter for Android"/>
    <b v="0"/>
    <s v="1120369268653215749"/>
    <s v="Tweet"/>
    <n v="0"/>
    <n v="0"/>
    <m/>
    <m/>
    <m/>
    <m/>
    <m/>
    <m/>
    <m/>
    <m/>
    <n v="1"/>
    <s v="15"/>
    <s v="15"/>
    <n v="0"/>
    <n v="0"/>
    <n v="0"/>
    <n v="0"/>
    <n v="0"/>
    <n v="0"/>
    <n v="3"/>
    <n v="100"/>
    <n v="3"/>
  </r>
  <r>
    <s v="rahimsaliyev"/>
    <s v="rahimsaliyev"/>
    <m/>
    <m/>
    <m/>
    <m/>
    <m/>
    <m/>
    <m/>
    <m/>
    <s v="No"/>
    <n v="48"/>
    <m/>
    <m/>
    <x v="0"/>
    <d v="2019-04-22T21:03:07.000"/>
    <s v="#BullinqəSon  #ElinaÜçünSusma https://t.co/DXkU3f4WhT"/>
    <s v="https://www.facebook.com/rahim.y.wali/posts/2020350061396634"/>
    <s v="facebook.com"/>
    <x v="8"/>
    <m/>
    <s v="http://pbs.twimg.com/profile_images/1011003872222031875/DLbu6YSO_normal.jpg"/>
    <x v="45"/>
    <s v="https://twitter.com/#!/rahimsaliyev/status/1120432868193439744"/>
    <m/>
    <m/>
    <s v="1120432868193439744"/>
    <m/>
    <b v="0"/>
    <n v="0"/>
    <s v=""/>
    <b v="0"/>
    <s v="und"/>
    <m/>
    <s v=""/>
    <b v="0"/>
    <n v="0"/>
    <s v=""/>
    <s v="Facebook"/>
    <b v="0"/>
    <s v="1120432868193439744"/>
    <s v="Tweet"/>
    <n v="0"/>
    <n v="0"/>
    <m/>
    <m/>
    <m/>
    <m/>
    <m/>
    <m/>
    <m/>
    <m/>
    <n v="2"/>
    <s v="14"/>
    <s v="14"/>
    <n v="0"/>
    <n v="0"/>
    <n v="0"/>
    <n v="0"/>
    <n v="0"/>
    <n v="0"/>
    <n v="2"/>
    <n v="100"/>
    <n v="2"/>
  </r>
  <r>
    <s v="rahimsaliyev"/>
    <s v="rahimsaliyev"/>
    <m/>
    <m/>
    <m/>
    <m/>
    <m/>
    <m/>
    <m/>
    <m/>
    <s v="No"/>
    <n v="49"/>
    <m/>
    <m/>
    <x v="0"/>
    <d v="2019-04-22T21:04:39.000"/>
    <s v="&quot;Год назад я пожаловалась в государственные органы на администрацию школы. Если бы мои жалобы приняли во внимание, то сегодня Элина могла бы жить&quot;._x000a__x000a_#BullinqəSon #ElinaÜçünSusma https://t.co/0PoBTjsCdQ"/>
    <s v="https://ru.globalvoices.org/2019/04/22/82813/"/>
    <s v="globalvoices.org"/>
    <x v="8"/>
    <m/>
    <s v="http://pbs.twimg.com/profile_images/1011003872222031875/DLbu6YSO_normal.jpg"/>
    <x v="46"/>
    <s v="https://twitter.com/#!/rahimsaliyev/status/1120433257261170689"/>
    <m/>
    <m/>
    <s v="1120433257261170689"/>
    <m/>
    <b v="0"/>
    <n v="4"/>
    <s v=""/>
    <b v="0"/>
    <s v="ru"/>
    <m/>
    <s v=""/>
    <b v="0"/>
    <n v="1"/>
    <s v=""/>
    <s v="Facebook"/>
    <b v="0"/>
    <s v="1120433257261170689"/>
    <s v="Tweet"/>
    <n v="0"/>
    <n v="0"/>
    <m/>
    <m/>
    <m/>
    <m/>
    <m/>
    <m/>
    <m/>
    <m/>
    <n v="2"/>
    <s v="14"/>
    <s v="14"/>
    <n v="0"/>
    <n v="0"/>
    <n v="0"/>
    <n v="0"/>
    <n v="0"/>
    <n v="0"/>
    <n v="25"/>
    <n v="100"/>
    <n v="25"/>
  </r>
  <r>
    <s v="bahruz_samad"/>
    <s v="rahimsaliyev"/>
    <m/>
    <m/>
    <m/>
    <m/>
    <m/>
    <m/>
    <m/>
    <m/>
    <s v="No"/>
    <n v="50"/>
    <m/>
    <m/>
    <x v="1"/>
    <d v="2019-04-22T21:11:51.000"/>
    <s v="RT @rahimsaliyev: &quot;Год назад я пожаловалась в государственные органы на администрацию школы. Если бы мои жалобы приняли во внимание, то сег…"/>
    <m/>
    <m/>
    <x v="3"/>
    <m/>
    <s v="http://pbs.twimg.com/profile_images/1092157019937755136/CkQi6_w7_normal.jpg"/>
    <x v="47"/>
    <s v="https://twitter.com/#!/bahruz_samad/status/1120435066973446144"/>
    <m/>
    <m/>
    <s v="1120435066973446144"/>
    <m/>
    <b v="0"/>
    <n v="0"/>
    <s v=""/>
    <b v="0"/>
    <s v="ru"/>
    <m/>
    <s v=""/>
    <b v="0"/>
    <n v="1"/>
    <s v="1120433257261170689"/>
    <s v="Twitter Web Client"/>
    <b v="0"/>
    <s v="1120433257261170689"/>
    <s v="Tweet"/>
    <n v="0"/>
    <n v="0"/>
    <m/>
    <m/>
    <m/>
    <m/>
    <m/>
    <m/>
    <m/>
    <m/>
    <n v="1"/>
    <s v="14"/>
    <s v="14"/>
    <n v="0"/>
    <n v="0"/>
    <n v="0"/>
    <n v="0"/>
    <n v="0"/>
    <n v="0"/>
    <n v="21"/>
    <n v="100"/>
    <n v="21"/>
  </r>
  <r>
    <s v="poyrazturq"/>
    <s v="poyrazturq"/>
    <m/>
    <m/>
    <m/>
    <m/>
    <m/>
    <m/>
    <m/>
    <m/>
    <s v="No"/>
    <n v="51"/>
    <m/>
    <m/>
    <x v="0"/>
    <d v="2019-04-12T16:39:54.000"/>
    <s v="&quot;Lezbiyen&quot;, &quot;yollu&quot;, &quot;orospu&quot;, &quot;kaşar&quot;..._x000a__x000a_14 yaşındaki genç bir kızı işte bu sözlerle intihara sürüklediler._x000a__x000a_Kız, okulun penceresinden kendini atıyor. Tıbbi müdahale uygulamak yerine revire taşıyorlar ve orada can çekişip ölüyor. _x000a__x000a_#elinaüçünsusma"/>
    <m/>
    <m/>
    <x v="0"/>
    <m/>
    <s v="http://pbs.twimg.com/profile_images/1074300056491180032/-CDMhbgV_normal.jpg"/>
    <x v="48"/>
    <s v="https://twitter.com/#!/poyrazturq/status/1116742752526577665"/>
    <m/>
    <m/>
    <s v="1116742752526577665"/>
    <m/>
    <b v="0"/>
    <n v="299"/>
    <s v=""/>
    <b v="0"/>
    <s v="tr"/>
    <m/>
    <s v=""/>
    <b v="0"/>
    <n v="56"/>
    <s v=""/>
    <s v="Twitter for Android"/>
    <b v="0"/>
    <s v="1116742752526577665"/>
    <s v="Retweet"/>
    <n v="0"/>
    <n v="0"/>
    <m/>
    <m/>
    <m/>
    <m/>
    <m/>
    <m/>
    <m/>
    <m/>
    <n v="1"/>
    <s v="5"/>
    <s v="5"/>
    <n v="0"/>
    <n v="0"/>
    <n v="0"/>
    <n v="0"/>
    <n v="0"/>
    <n v="0"/>
    <n v="31"/>
    <n v="100"/>
    <n v="31"/>
  </r>
  <r>
    <s v="sserenayss"/>
    <s v="poyrazturq"/>
    <m/>
    <m/>
    <m/>
    <m/>
    <m/>
    <m/>
    <m/>
    <m/>
    <s v="No"/>
    <n v="52"/>
    <m/>
    <m/>
    <x v="1"/>
    <d v="2019-04-23T11:18:00.000"/>
    <s v="RT @poyrazturq: &quot;Lezbiyen&quot;, &quot;yollu&quot;, &quot;orospu&quot;, &quot;kaşar&quot;..._x000a__x000a_14 yaşındaki genç bir kızı işte bu sözlerle intihara sürüklediler._x000a__x000a_Kız, okulun…"/>
    <m/>
    <m/>
    <x v="3"/>
    <m/>
    <s v="http://pbs.twimg.com/profile_images/1113364340474810368/rCMYp3n9_normal.jpg"/>
    <x v="49"/>
    <s v="https://twitter.com/#!/sserenayss/status/1120648009451106304"/>
    <m/>
    <m/>
    <s v="1120648009451106304"/>
    <m/>
    <b v="0"/>
    <n v="0"/>
    <s v=""/>
    <b v="0"/>
    <s v="tr"/>
    <m/>
    <s v=""/>
    <b v="0"/>
    <n v="56"/>
    <s v="1116742752526577665"/>
    <s v="Twitter for Android"/>
    <b v="0"/>
    <s v="1116742752526577665"/>
    <s v="Tweet"/>
    <n v="0"/>
    <n v="0"/>
    <m/>
    <m/>
    <m/>
    <m/>
    <m/>
    <m/>
    <m/>
    <m/>
    <n v="1"/>
    <s v="5"/>
    <s v="5"/>
    <n v="0"/>
    <n v="0"/>
    <n v="0"/>
    <n v="0"/>
    <n v="0"/>
    <n v="0"/>
    <n v="18"/>
    <n v="100"/>
    <n v="18"/>
  </r>
  <r>
    <s v="alonedied"/>
    <s v="alonedied"/>
    <m/>
    <m/>
    <m/>
    <m/>
    <m/>
    <m/>
    <m/>
    <m/>
    <s v="No"/>
    <n v="53"/>
    <m/>
    <m/>
    <x v="0"/>
    <d v="2019-04-13T21:16:04.000"/>
    <s v="Kız okulun penceresinden intihar etmiş diyorum, eşcinselmiş diyor._x000a_Kızı müdür ve arkadaşları taciz etmiş diyorum, onlarada bulaştırmış mı hastalığını diyor._x000a_Kız öldü diyorum, öldü. Günahının bedelini cehennemde ödesin diyor._x000a__x000a_Ve ben artık hiçbir şey diyemiyorum._x000a__x000a_#Elinaüçünsusma https://t.co/AwGwbVkeZy"/>
    <m/>
    <m/>
    <x v="0"/>
    <s v="https://pbs.twimg.com/media/D4EAaGqX4AENo4D.jpg"/>
    <s v="https://pbs.twimg.com/media/D4EAaGqX4AENo4D.jpg"/>
    <x v="50"/>
    <s v="https://twitter.com/#!/alonedied/status/1117174637664854016"/>
    <m/>
    <m/>
    <s v="1117174637664854016"/>
    <m/>
    <b v="0"/>
    <n v="101"/>
    <s v=""/>
    <b v="0"/>
    <s v="tr"/>
    <m/>
    <s v=""/>
    <b v="0"/>
    <n v="9"/>
    <s v=""/>
    <s v="Twitter for Android"/>
    <b v="0"/>
    <s v="1117174637664854016"/>
    <s v="Retweet"/>
    <n v="0"/>
    <n v="0"/>
    <m/>
    <m/>
    <m/>
    <m/>
    <m/>
    <m/>
    <m/>
    <m/>
    <n v="2"/>
    <s v="5"/>
    <s v="5"/>
    <n v="0"/>
    <n v="0"/>
    <n v="0"/>
    <n v="0"/>
    <n v="0"/>
    <n v="0"/>
    <n v="36"/>
    <n v="100"/>
    <n v="36"/>
  </r>
  <r>
    <s v="alonedied"/>
    <s v="alonedied"/>
    <m/>
    <m/>
    <m/>
    <m/>
    <m/>
    <m/>
    <m/>
    <m/>
    <s v="No"/>
    <n v="54"/>
    <m/>
    <m/>
    <x v="0"/>
    <d v="2019-04-13T21:25:00.000"/>
    <s v="Elina'nın intihar videosu. Pencereyi açar, dizlerini pencerenin kenarına koymadan önce dizleri acımasın diye çorabını dizlerinin üzerine çeker. Dizleri acımasın diye çorabını dizlerinin üzerine çeker, dizleri acımasın diye.._x000a__x000a_#ElinaÜçünSusma https://t.co/ffk6DoDM3G"/>
    <m/>
    <m/>
    <x v="0"/>
    <s v="https://pbs.twimg.com/ext_tw_video_thumb/1116339756336545792/pu/img/2v0vJ8QVapkhZdE2.jpg"/>
    <s v="https://pbs.twimg.com/ext_tw_video_thumb/1116339756336545792/pu/img/2v0vJ8QVapkhZdE2.jpg"/>
    <x v="51"/>
    <s v="https://twitter.com/#!/alonedied/status/1117176887938375686"/>
    <m/>
    <m/>
    <s v="1117176887938375686"/>
    <m/>
    <b v="0"/>
    <n v="132"/>
    <s v=""/>
    <b v="0"/>
    <s v="tr"/>
    <m/>
    <s v=""/>
    <b v="0"/>
    <n v="33"/>
    <s v=""/>
    <s v="Twitter for Android"/>
    <b v="0"/>
    <s v="1117176887938375686"/>
    <s v="Retweet"/>
    <n v="0"/>
    <n v="0"/>
    <m/>
    <m/>
    <m/>
    <m/>
    <m/>
    <m/>
    <m/>
    <m/>
    <n v="2"/>
    <s v="5"/>
    <s v="5"/>
    <n v="0"/>
    <n v="0"/>
    <n v="0"/>
    <n v="0"/>
    <n v="0"/>
    <n v="0"/>
    <n v="28"/>
    <n v="100"/>
    <n v="28"/>
  </r>
  <r>
    <s v="sserenayss"/>
    <s v="alonedied"/>
    <m/>
    <m/>
    <m/>
    <m/>
    <m/>
    <m/>
    <m/>
    <m/>
    <s v="No"/>
    <n v="55"/>
    <m/>
    <m/>
    <x v="1"/>
    <d v="2019-04-23T11:18:10.000"/>
    <s v="RT @alonedied: Elina'nın intihar videosu. Pencereyi açar, dizlerini pencerenin kenarına koymadan önce dizleri acımasın diye çorabını dizler…"/>
    <m/>
    <m/>
    <x v="3"/>
    <m/>
    <s v="http://pbs.twimg.com/profile_images/1113364340474810368/rCMYp3n9_normal.jpg"/>
    <x v="52"/>
    <s v="https://twitter.com/#!/sserenayss/status/1120648048357584904"/>
    <m/>
    <m/>
    <s v="1120648048357584904"/>
    <m/>
    <b v="0"/>
    <n v="0"/>
    <s v=""/>
    <b v="0"/>
    <s v="tr"/>
    <m/>
    <s v=""/>
    <b v="0"/>
    <n v="33"/>
    <s v="1117176887938375686"/>
    <s v="Twitter for Android"/>
    <b v="0"/>
    <s v="1117176887938375686"/>
    <s v="Tweet"/>
    <n v="0"/>
    <n v="0"/>
    <m/>
    <m/>
    <m/>
    <m/>
    <m/>
    <m/>
    <m/>
    <m/>
    <n v="1"/>
    <s v="5"/>
    <s v="5"/>
    <n v="0"/>
    <n v="0"/>
    <n v="0"/>
    <n v="0"/>
    <n v="0"/>
    <n v="0"/>
    <n v="17"/>
    <n v="100"/>
    <n v="17"/>
  </r>
  <r>
    <s v="aygungarayeva"/>
    <s v="lamiya_adilgizi"/>
    <m/>
    <m/>
    <m/>
    <m/>
    <m/>
    <m/>
    <m/>
    <m/>
    <s v="No"/>
    <n v="56"/>
    <m/>
    <m/>
    <x v="1"/>
    <d v="2019-04-23T12:22:19.000"/>
    <s v="RT @arzugeybulla: #elinaüçünsusma #bullinqəson #ezizimelina with @Lamiya_Adilgizi (for non Azerbaijani speakers, this is part of campaign h…"/>
    <m/>
    <m/>
    <x v="9"/>
    <m/>
    <s v="http://pbs.twimg.com/profile_images/917502091081502720/qkdjs0p3_normal.jpg"/>
    <x v="53"/>
    <s v="https://twitter.com/#!/aygungarayeva/status/1120664193592627200"/>
    <m/>
    <m/>
    <s v="1120664193592627200"/>
    <m/>
    <b v="0"/>
    <n v="0"/>
    <s v=""/>
    <b v="0"/>
    <s v="en"/>
    <m/>
    <s v=""/>
    <b v="0"/>
    <n v="22"/>
    <s v="1118072977793462272"/>
    <s v="Twitter Web App"/>
    <b v="0"/>
    <s v="1118072977793462272"/>
    <s v="Tweet"/>
    <n v="0"/>
    <n v="0"/>
    <m/>
    <m/>
    <m/>
    <m/>
    <m/>
    <m/>
    <m/>
    <m/>
    <n v="1"/>
    <s v="4"/>
    <s v="4"/>
    <m/>
    <m/>
    <m/>
    <m/>
    <m/>
    <m/>
    <m/>
    <m/>
    <m/>
  </r>
  <r>
    <s v="gma028"/>
    <s v="gma028"/>
    <m/>
    <m/>
    <m/>
    <m/>
    <m/>
    <m/>
    <m/>
    <m/>
    <s v="No"/>
    <n v="58"/>
    <m/>
    <m/>
    <x v="0"/>
    <d v="2019-04-23T12:51:53.000"/>
    <s v="Nə dərəcədə axmaq olmaq lazımdır ki, intihar edən uşağa &quot;Erməni&quot; damğası yapışdırıb cinayəti ört bas etməyə çalışasan. O zaman bu beynəlxalq cinayət kimi hesab olunacaq. Ermənilər sabah durub beynəlxalq məhkəməyə verib deyəcək baxın Azərbaycan uşaq qatili ölkədir. #elinaüçünsusma"/>
    <m/>
    <m/>
    <x v="0"/>
    <m/>
    <s v="http://pbs.twimg.com/profile_images/968144844613922816/FVU3HUzG_normal.jpg"/>
    <x v="54"/>
    <s v="https://twitter.com/#!/gma028/status/1120671634401255425"/>
    <m/>
    <m/>
    <s v="1120671634401255425"/>
    <m/>
    <b v="0"/>
    <n v="0"/>
    <s v=""/>
    <b v="0"/>
    <s v="tr"/>
    <m/>
    <s v=""/>
    <b v="0"/>
    <n v="0"/>
    <s v=""/>
    <s v="Twitter for Android"/>
    <b v="0"/>
    <s v="1120671634401255425"/>
    <s v="Tweet"/>
    <n v="0"/>
    <n v="0"/>
    <m/>
    <m/>
    <m/>
    <m/>
    <m/>
    <m/>
    <m/>
    <m/>
    <n v="1"/>
    <s v="1"/>
    <s v="1"/>
    <n v="0"/>
    <n v="0"/>
    <n v="0"/>
    <n v="0"/>
    <n v="0"/>
    <n v="0"/>
    <n v="38"/>
    <n v="100"/>
    <n v="38"/>
  </r>
  <r>
    <s v="sismailzadeh"/>
    <s v="sismailzadeh"/>
    <m/>
    <m/>
    <m/>
    <m/>
    <m/>
    <m/>
    <m/>
    <m/>
    <s v="No"/>
    <n v="59"/>
    <m/>
    <m/>
    <x v="0"/>
    <d v="2019-04-10T01:58:11.000"/>
    <s v="14 yaşlı uşaq “pozğun”, “əxlaqsız” ola bilməz! Övladlarınıza mərhəmətli olmağı, dost olmağı öyrədin. Bulinq gələcəyi bulandırır! #ElinaÜçünSusma #UşaqlarımızıQoruyaq https://t.co/p0f2U6XEwh"/>
    <m/>
    <m/>
    <x v="10"/>
    <s v="https://pbs.twimg.com/media/D3wanx3WkAM58Pw.jpg"/>
    <s v="https://pbs.twimg.com/media/D3wanx3WkAM58Pw.jpg"/>
    <x v="55"/>
    <s v="https://twitter.com/#!/sismailzadeh/status/1115796083089846273"/>
    <m/>
    <m/>
    <s v="1115796083089846273"/>
    <m/>
    <b v="0"/>
    <n v="61"/>
    <s v=""/>
    <b v="0"/>
    <s v="tr"/>
    <m/>
    <s v=""/>
    <b v="0"/>
    <n v="17"/>
    <s v=""/>
    <s v="Twitter for iPhone"/>
    <b v="0"/>
    <s v="1115796083089846273"/>
    <s v="Retweet"/>
    <n v="0"/>
    <n v="0"/>
    <m/>
    <m/>
    <m/>
    <m/>
    <m/>
    <m/>
    <m/>
    <m/>
    <n v="2"/>
    <s v="2"/>
    <s v="2"/>
    <n v="0"/>
    <n v="0"/>
    <n v="0"/>
    <n v="0"/>
    <n v="0"/>
    <n v="0"/>
    <n v="18"/>
    <n v="100"/>
    <n v="18"/>
  </r>
  <r>
    <s v="sismailzadeh"/>
    <s v="sismailzadeh"/>
    <m/>
    <m/>
    <m/>
    <m/>
    <m/>
    <m/>
    <m/>
    <m/>
    <s v="No"/>
    <n v="60"/>
    <m/>
    <m/>
    <x v="0"/>
    <d v="2019-04-10T19:28:39.000"/>
    <s v="Bullinq nədir? #ElinaÜçünSusma https://t.co/qcsYTkjtWr"/>
    <m/>
    <m/>
    <x v="0"/>
    <s v="https://pbs.twimg.com/media/D30LDeoU8AAqgzD.jpg"/>
    <s v="https://pbs.twimg.com/media/D30LDeoU8AAqgzD.jpg"/>
    <x v="56"/>
    <s v="https://twitter.com/#!/sismailzadeh/status/1116060441715679233"/>
    <m/>
    <m/>
    <s v="1116060441715679233"/>
    <m/>
    <b v="0"/>
    <n v="62"/>
    <s v=""/>
    <b v="0"/>
    <s v="tr"/>
    <m/>
    <s v=""/>
    <b v="0"/>
    <n v="25"/>
    <s v=""/>
    <s v="Twitter for iPhone"/>
    <b v="0"/>
    <s v="1116060441715679233"/>
    <s v="Retweet"/>
    <n v="0"/>
    <n v="0"/>
    <m/>
    <m/>
    <m/>
    <m/>
    <m/>
    <m/>
    <m/>
    <m/>
    <n v="2"/>
    <s v="2"/>
    <s v="2"/>
    <n v="0"/>
    <n v="0"/>
    <n v="0"/>
    <n v="0"/>
    <n v="0"/>
    <n v="0"/>
    <n v="3"/>
    <n v="100"/>
    <n v="3"/>
  </r>
  <r>
    <s v="therealorkhan"/>
    <s v="sismailzadeh"/>
    <m/>
    <m/>
    <m/>
    <m/>
    <m/>
    <m/>
    <m/>
    <m/>
    <s v="No"/>
    <n v="61"/>
    <m/>
    <m/>
    <x v="1"/>
    <d v="2019-04-23T14:42:02.000"/>
    <s v="RT @sismailzadeh: Bullinq nədir? #ElinaÜçünSusma https://t.co/qcsYTkjtWr"/>
    <m/>
    <m/>
    <x v="0"/>
    <s v="https://pbs.twimg.com/media/D30LDeoU8AAqgzD.jpg"/>
    <s v="https://pbs.twimg.com/media/D30LDeoU8AAqgzD.jpg"/>
    <x v="57"/>
    <s v="https://twitter.com/#!/therealorkhan/status/1120699355374202880"/>
    <m/>
    <m/>
    <s v="1120699355374202880"/>
    <m/>
    <b v="0"/>
    <n v="0"/>
    <s v=""/>
    <b v="0"/>
    <s v="tr"/>
    <m/>
    <s v=""/>
    <b v="0"/>
    <n v="25"/>
    <s v="1116060441715679233"/>
    <s v="Twitter for iPhone"/>
    <b v="0"/>
    <s v="1116060441715679233"/>
    <s v="Tweet"/>
    <n v="0"/>
    <n v="0"/>
    <m/>
    <m/>
    <m/>
    <m/>
    <m/>
    <m/>
    <m/>
    <m/>
    <n v="1"/>
    <s v="2"/>
    <s v="2"/>
    <n v="0"/>
    <n v="0"/>
    <n v="0"/>
    <n v="0"/>
    <n v="0"/>
    <n v="0"/>
    <n v="5"/>
    <n v="100"/>
    <n v="5"/>
  </r>
  <r>
    <s v="arifsoy_"/>
    <s v="arifsoy_"/>
    <m/>
    <m/>
    <m/>
    <m/>
    <m/>
    <m/>
    <m/>
    <m/>
    <s v="No"/>
    <n v="62"/>
    <m/>
    <m/>
    <x v="0"/>
    <d v="2019-04-12T14:54:35.000"/>
    <s v="#ElinaÜçünSusma https://t.co/W9YoJ4UsBJ"/>
    <m/>
    <m/>
    <x v="0"/>
    <s v="https://pbs.twimg.com/media/D39fgRKWAAAk4I2.jpg"/>
    <s v="https://pbs.twimg.com/media/D39fgRKWAAAk4I2.jpg"/>
    <x v="58"/>
    <s v="https://twitter.com/#!/arifsoy_/status/1116716245276135424"/>
    <m/>
    <m/>
    <s v="1116716245276135424"/>
    <m/>
    <b v="0"/>
    <n v="1"/>
    <s v=""/>
    <b v="0"/>
    <s v="und"/>
    <m/>
    <s v=""/>
    <b v="0"/>
    <n v="2"/>
    <s v=""/>
    <s v="Twitter for Android"/>
    <b v="0"/>
    <s v="1116716245276135424"/>
    <s v="Retweet"/>
    <n v="0"/>
    <n v="0"/>
    <m/>
    <m/>
    <m/>
    <m/>
    <m/>
    <m/>
    <m/>
    <m/>
    <n v="1"/>
    <s v="13"/>
    <s v="13"/>
    <n v="0"/>
    <n v="0"/>
    <n v="0"/>
    <n v="0"/>
    <n v="0"/>
    <n v="0"/>
    <n v="1"/>
    <n v="100"/>
    <n v="1"/>
  </r>
  <r>
    <s v="repovidu"/>
    <s v="arifsoy_"/>
    <m/>
    <m/>
    <m/>
    <m/>
    <m/>
    <m/>
    <m/>
    <m/>
    <s v="No"/>
    <n v="63"/>
    <m/>
    <m/>
    <x v="1"/>
    <d v="2019-04-24T12:38:09.000"/>
    <s v="RT @Arifsoy_: #ElinaÜçünSusma https://t.co/W9YoJ4UsBJ"/>
    <m/>
    <m/>
    <x v="0"/>
    <s v="https://pbs.twimg.com/media/D39fgRKWAAAk4I2.jpg"/>
    <s v="https://pbs.twimg.com/media/D39fgRKWAAAk4I2.jpg"/>
    <x v="59"/>
    <s v="https://twitter.com/#!/repovidu/status/1121030568265900033"/>
    <m/>
    <m/>
    <s v="1121030568265900033"/>
    <m/>
    <b v="0"/>
    <n v="0"/>
    <s v=""/>
    <b v="0"/>
    <s v="und"/>
    <m/>
    <s v=""/>
    <b v="0"/>
    <n v="2"/>
    <s v="1116716245276135424"/>
    <s v="Twitter Web App"/>
    <b v="0"/>
    <s v="1116716245276135424"/>
    <s v="Tweet"/>
    <n v="0"/>
    <n v="0"/>
    <m/>
    <m/>
    <m/>
    <m/>
    <m/>
    <m/>
    <m/>
    <m/>
    <n v="1"/>
    <s v="13"/>
    <s v="13"/>
    <n v="0"/>
    <n v="0"/>
    <n v="0"/>
    <n v="0"/>
    <n v="0"/>
    <n v="0"/>
    <n v="3"/>
    <n v="100"/>
    <n v="3"/>
  </r>
  <r>
    <s v="greendystopia"/>
    <s v="greendystopia"/>
    <m/>
    <m/>
    <m/>
    <m/>
    <m/>
    <m/>
    <m/>
    <m/>
    <s v="No"/>
    <n v="64"/>
    <m/>
    <m/>
    <x v="0"/>
    <d v="2019-04-24T12:49:45.000"/>
    <s v="#elinaüçünsusma https://t.co/i4ZjDCeSKZ"/>
    <m/>
    <m/>
    <x v="0"/>
    <s v="https://pbs.twimg.com/media/D462AYzW0AEadck.jpg"/>
    <s v="https://pbs.twimg.com/media/D462AYzW0AEadck.jpg"/>
    <x v="60"/>
    <s v="https://twitter.com/#!/greendystopia/status/1121033484464742400"/>
    <m/>
    <m/>
    <s v="1121033484464742400"/>
    <m/>
    <b v="0"/>
    <n v="0"/>
    <s v=""/>
    <b v="0"/>
    <s v="und"/>
    <m/>
    <s v=""/>
    <b v="0"/>
    <n v="0"/>
    <s v=""/>
    <s v="Twitter for Android"/>
    <b v="0"/>
    <s v="1121033484464742400"/>
    <s v="Tweet"/>
    <n v="0"/>
    <n v="0"/>
    <m/>
    <m/>
    <m/>
    <m/>
    <m/>
    <m/>
    <m/>
    <m/>
    <n v="1"/>
    <s v="1"/>
    <s v="1"/>
    <n v="0"/>
    <n v="0"/>
    <n v="0"/>
    <n v="0"/>
    <n v="0"/>
    <n v="0"/>
    <n v="1"/>
    <n v="100"/>
    <n v="1"/>
  </r>
  <r>
    <s v="ramalmammadovsk"/>
    <s v="ramalmammadovsk"/>
    <m/>
    <m/>
    <m/>
    <m/>
    <m/>
    <m/>
    <m/>
    <m/>
    <s v="No"/>
    <n v="65"/>
    <m/>
    <m/>
    <x v="0"/>
    <d v="2019-04-16T16:53:00.000"/>
    <s v="Prezidentin nəzarətə götürdüyü cinayətdən yalnız (!) direktor ev həbsi ilə canını qurtardısa, bu ölkədə ədalətdən danışmağa dəyməz. #Elinaüçünsusma"/>
    <m/>
    <m/>
    <x v="0"/>
    <m/>
    <s v="http://pbs.twimg.com/profile_images/1114517442179600385/6MPq3BVl_normal.jpg"/>
    <x v="61"/>
    <s v="https://twitter.com/#!/ramalmammadovsk/status/1118195599197782016"/>
    <m/>
    <m/>
    <s v="1118195599197782016"/>
    <m/>
    <b v="0"/>
    <n v="7"/>
    <s v=""/>
    <b v="0"/>
    <s v="tr"/>
    <m/>
    <s v=""/>
    <b v="0"/>
    <n v="1"/>
    <s v=""/>
    <s v="Twitter for Android"/>
    <b v="0"/>
    <s v="1118195599197782016"/>
    <s v="Retweet"/>
    <n v="0"/>
    <n v="0"/>
    <m/>
    <m/>
    <m/>
    <m/>
    <m/>
    <m/>
    <m/>
    <m/>
    <n v="1"/>
    <s v="12"/>
    <s v="12"/>
    <n v="0"/>
    <n v="0"/>
    <n v="0"/>
    <n v="0"/>
    <n v="0"/>
    <n v="0"/>
    <n v="17"/>
    <n v="100"/>
    <n v="17"/>
  </r>
  <r>
    <s v="malriomenes"/>
    <s v="ramalmammadovsk"/>
    <m/>
    <m/>
    <m/>
    <m/>
    <m/>
    <m/>
    <m/>
    <m/>
    <s v="No"/>
    <n v="66"/>
    <m/>
    <m/>
    <x v="1"/>
    <d v="2019-04-24T13:03:00.000"/>
    <s v="RT @ramalmammadovsk: Prezidentin nəzarətə götürdüyü cinayətdən yalnız (!) direktor ev həbsi ilə canını qurtardısa, bu ölkədə ədalətdən danı…"/>
    <m/>
    <m/>
    <x v="3"/>
    <m/>
    <s v="http://pbs.twimg.com/profile_images/1116707283814309888/9j0vIYRj_normal.jpg"/>
    <x v="62"/>
    <s v="https://twitter.com/#!/malriomenes/status/1121036820719050752"/>
    <m/>
    <m/>
    <s v="1121036820719050752"/>
    <m/>
    <b v="0"/>
    <n v="0"/>
    <s v=""/>
    <b v="0"/>
    <s v="tr"/>
    <m/>
    <s v=""/>
    <b v="0"/>
    <n v="1"/>
    <s v="1118195599197782016"/>
    <s v="Twitter Web App"/>
    <b v="0"/>
    <s v="1118195599197782016"/>
    <s v="Tweet"/>
    <n v="0"/>
    <n v="0"/>
    <m/>
    <m/>
    <m/>
    <m/>
    <m/>
    <m/>
    <m/>
    <m/>
    <n v="1"/>
    <s v="12"/>
    <s v="12"/>
    <n v="0"/>
    <n v="0"/>
    <n v="0"/>
    <n v="0"/>
    <n v="0"/>
    <n v="0"/>
    <n v="17"/>
    <n v="100"/>
    <n v="17"/>
  </r>
  <r>
    <s v="tamilla_qulami"/>
    <s v="tamilla_qulami"/>
    <m/>
    <m/>
    <m/>
    <m/>
    <m/>
    <m/>
    <m/>
    <m/>
    <s v="No"/>
    <n v="67"/>
    <m/>
    <m/>
    <x v="0"/>
    <d v="2019-04-25T15:59:52.000"/>
    <s v="Anar, səni bu dünyada kim anar?_x000a__x000a_#elinaüçünsusma"/>
    <m/>
    <m/>
    <x v="0"/>
    <m/>
    <s v="http://pbs.twimg.com/profile_images/663771181095526400/d_PWViPW_normal.jpg"/>
    <x v="63"/>
    <s v="https://twitter.com/#!/tamilla_qulami/status/1121443717146136577"/>
    <m/>
    <m/>
    <s v="1121443717146136577"/>
    <m/>
    <b v="0"/>
    <n v="0"/>
    <s v=""/>
    <b v="0"/>
    <s v="tr"/>
    <m/>
    <s v=""/>
    <b v="0"/>
    <n v="0"/>
    <s v=""/>
    <s v="Facebook"/>
    <b v="0"/>
    <s v="1121443717146136577"/>
    <s v="Tweet"/>
    <n v="0"/>
    <n v="0"/>
    <m/>
    <m/>
    <m/>
    <m/>
    <m/>
    <m/>
    <m/>
    <m/>
    <n v="1"/>
    <s v="1"/>
    <s v="1"/>
    <n v="0"/>
    <n v="0"/>
    <n v="0"/>
    <n v="0"/>
    <n v="0"/>
    <n v="0"/>
    <n v="7"/>
    <n v="100"/>
    <n v="7"/>
  </r>
  <r>
    <s v="nicat_pasa"/>
    <s v="nicat_pasa"/>
    <m/>
    <m/>
    <m/>
    <m/>
    <m/>
    <m/>
    <m/>
    <m/>
    <s v="No"/>
    <n v="68"/>
    <m/>
    <m/>
    <x v="0"/>
    <d v="2019-04-25T17:31:15.000"/>
    <s v="04.04.2019 şərəfsizlərə görə Elinan'n özünə qəsd etməsi günüdür. _x000a_Unutma Unutdurma. _x000a_#ElinaÜçünSusma"/>
    <m/>
    <m/>
    <x v="0"/>
    <m/>
    <s v="http://pbs.twimg.com/profile_images/908796379597819904/S0kUdV8W_normal.jpg"/>
    <x v="64"/>
    <s v="https://twitter.com/#!/nicat_pasa/status/1121466715362209793"/>
    <m/>
    <m/>
    <s v="1121466715362209793"/>
    <m/>
    <b v="0"/>
    <n v="20"/>
    <s v=""/>
    <b v="0"/>
    <s v="tr"/>
    <m/>
    <s v=""/>
    <b v="0"/>
    <n v="0"/>
    <s v=""/>
    <s v="Twitter for Android"/>
    <b v="0"/>
    <s v="1121466715362209793"/>
    <s v="Tweet"/>
    <n v="0"/>
    <n v="0"/>
    <m/>
    <m/>
    <m/>
    <m/>
    <m/>
    <m/>
    <m/>
    <m/>
    <n v="1"/>
    <s v="1"/>
    <s v="1"/>
    <n v="0"/>
    <n v="0"/>
    <n v="0"/>
    <n v="0"/>
    <n v="0"/>
    <n v="0"/>
    <n v="13"/>
    <n v="100"/>
    <n v="13"/>
  </r>
  <r>
    <s v="safaraslanov"/>
    <s v="safaraslanov"/>
    <m/>
    <m/>
    <m/>
    <m/>
    <m/>
    <m/>
    <m/>
    <m/>
    <s v="No"/>
    <n v="69"/>
    <m/>
    <m/>
    <x v="0"/>
    <d v="2019-04-26T04:45:56.000"/>
    <s v="Özünü 5 mərtəbəli evin 6cı mərtəbəsindən atma(q)....._x000a_#Elinaüçünsusma"/>
    <m/>
    <m/>
    <x v="0"/>
    <m/>
    <s v="http://pbs.twimg.com/profile_images/787368145644290048/WyarqhJh_normal.jpg"/>
    <x v="65"/>
    <s v="https://twitter.com/#!/safaraslanov/status/1121636507092000768"/>
    <m/>
    <m/>
    <s v="1121636507092000768"/>
    <m/>
    <b v="0"/>
    <n v="0"/>
    <s v=""/>
    <b v="0"/>
    <s v="tr"/>
    <m/>
    <s v=""/>
    <b v="0"/>
    <n v="0"/>
    <s v=""/>
    <s v="Facebook"/>
    <b v="0"/>
    <s v="1121636507092000768"/>
    <s v="Tweet"/>
    <n v="0"/>
    <n v="0"/>
    <m/>
    <m/>
    <m/>
    <m/>
    <m/>
    <m/>
    <m/>
    <m/>
    <n v="1"/>
    <s v="1"/>
    <s v="1"/>
    <n v="0"/>
    <n v="0"/>
    <n v="0"/>
    <n v="0"/>
    <n v="0"/>
    <n v="0"/>
    <n v="9"/>
    <n v="100"/>
    <n v="9"/>
  </r>
  <r>
    <s v="gular_abbasli"/>
    <s v="huseynli_ilkin"/>
    <m/>
    <m/>
    <m/>
    <m/>
    <m/>
    <m/>
    <m/>
    <m/>
    <s v="No"/>
    <n v="70"/>
    <m/>
    <m/>
    <x v="1"/>
    <d v="2019-04-26T15:22:51.000"/>
    <s v="RT @huseynli_ilkin: Salam Cinema-da bullinq haqqında çəkilmiş &quot;Sinif&quot; filmi nümayiş ediləcək. Film estoncadır və Azərbaycan dilində altyazı…"/>
    <m/>
    <m/>
    <x v="3"/>
    <m/>
    <s v="http://pbs.twimg.com/profile_images/1117817952211021826/Y-kR_ImM_normal.jpg"/>
    <x v="66"/>
    <s v="https://twitter.com/#!/gular_abbasli/status/1121796790292865027"/>
    <m/>
    <m/>
    <s v="1121796790292865027"/>
    <m/>
    <b v="0"/>
    <n v="0"/>
    <s v=""/>
    <b v="0"/>
    <s v="tr"/>
    <m/>
    <s v=""/>
    <b v="0"/>
    <n v="10"/>
    <s v="1121792321014468609"/>
    <s v="Twitter Web App"/>
    <b v="0"/>
    <s v="1121792321014468609"/>
    <s v="Tweet"/>
    <n v="0"/>
    <n v="0"/>
    <m/>
    <m/>
    <m/>
    <m/>
    <m/>
    <m/>
    <m/>
    <m/>
    <n v="1"/>
    <s v="3"/>
    <s v="3"/>
    <n v="0"/>
    <n v="0"/>
    <n v="0"/>
    <n v="0"/>
    <n v="0"/>
    <n v="0"/>
    <n v="18"/>
    <n v="100"/>
    <n v="18"/>
  </r>
  <r>
    <s v="orujova_arzu"/>
    <s v="huseynli_ilkin"/>
    <m/>
    <m/>
    <m/>
    <m/>
    <m/>
    <m/>
    <m/>
    <m/>
    <s v="No"/>
    <n v="71"/>
    <m/>
    <m/>
    <x v="1"/>
    <d v="2019-04-26T15:26:57.000"/>
    <s v="RT @huseynli_ilkin: Salam Cinema-da bullinq haqqında çəkilmiş &quot;Sinif&quot; filmi nümayiş ediləcək. Film estoncadır və Azərbaycan dilində altyazı…"/>
    <m/>
    <m/>
    <x v="3"/>
    <m/>
    <s v="http://pbs.twimg.com/profile_images/1119856155948400640/7sVbNEJe_normal.jpg"/>
    <x v="67"/>
    <s v="https://twitter.com/#!/orujova_arzu/status/1121797824264278016"/>
    <m/>
    <m/>
    <s v="1121797824264278016"/>
    <m/>
    <b v="0"/>
    <n v="0"/>
    <s v=""/>
    <b v="0"/>
    <s v="tr"/>
    <m/>
    <s v=""/>
    <b v="0"/>
    <n v="10"/>
    <s v="1121792321014468609"/>
    <s v="Twitter for Android"/>
    <b v="0"/>
    <s v="1121792321014468609"/>
    <s v="Tweet"/>
    <n v="0"/>
    <n v="0"/>
    <m/>
    <m/>
    <m/>
    <m/>
    <m/>
    <m/>
    <m/>
    <m/>
    <n v="1"/>
    <s v="3"/>
    <s v="3"/>
    <n v="0"/>
    <n v="0"/>
    <n v="0"/>
    <n v="0"/>
    <n v="0"/>
    <n v="0"/>
    <n v="18"/>
    <n v="100"/>
    <n v="18"/>
  </r>
  <r>
    <s v="sadako_sasaki"/>
    <s v="huseynli_ilkin"/>
    <m/>
    <m/>
    <m/>
    <m/>
    <m/>
    <m/>
    <m/>
    <m/>
    <s v="No"/>
    <n v="72"/>
    <m/>
    <m/>
    <x v="1"/>
    <d v="2019-04-26T15:30:04.000"/>
    <s v="RT @huseynli_ilkin: Salam Cinema-da bullinq haqqında çəkilmiş &quot;Sinif&quot; filmi nümayiş ediləcək. Film estoncadır və Azərbaycan dilində altyazı…"/>
    <m/>
    <m/>
    <x v="3"/>
    <m/>
    <s v="http://pbs.twimg.com/profile_images/1124157818968395776/bbQPCga3_normal.jpg"/>
    <x v="68"/>
    <s v="https://twitter.com/#!/sadako_sasaki/status/1121798604736192516"/>
    <m/>
    <m/>
    <s v="1121798604736192516"/>
    <m/>
    <b v="0"/>
    <n v="0"/>
    <s v=""/>
    <b v="0"/>
    <s v="tr"/>
    <m/>
    <s v=""/>
    <b v="0"/>
    <n v="10"/>
    <s v="1121792321014468609"/>
    <s v="Twitter for Android"/>
    <b v="0"/>
    <s v="1121792321014468609"/>
    <s v="Tweet"/>
    <n v="0"/>
    <n v="0"/>
    <m/>
    <m/>
    <m/>
    <m/>
    <m/>
    <m/>
    <m/>
    <m/>
    <n v="1"/>
    <s v="3"/>
    <s v="3"/>
    <n v="0"/>
    <n v="0"/>
    <n v="0"/>
    <n v="0"/>
    <n v="0"/>
    <n v="0"/>
    <n v="18"/>
    <n v="100"/>
    <n v="18"/>
  </r>
  <r>
    <s v="arzufahrad"/>
    <s v="huseynli_ilkin"/>
    <m/>
    <m/>
    <m/>
    <m/>
    <m/>
    <m/>
    <m/>
    <m/>
    <s v="No"/>
    <n v="73"/>
    <m/>
    <m/>
    <x v="1"/>
    <d v="2019-04-26T15:37:42.000"/>
    <s v="RT @huseynli_ilkin: Salam Cinema-da bullinq haqqında çəkilmiş &quot;Sinif&quot; filmi nümayiş ediləcək. Film estoncadır və Azərbaycan dilində altyazı…"/>
    <m/>
    <m/>
    <x v="3"/>
    <m/>
    <s v="http://pbs.twimg.com/profile_images/1122695416347279366/gq7FUafZ_normal.jpg"/>
    <x v="69"/>
    <s v="https://twitter.com/#!/arzufahrad/status/1121800527514415104"/>
    <m/>
    <m/>
    <s v="1121800527514415104"/>
    <m/>
    <b v="0"/>
    <n v="0"/>
    <s v=""/>
    <b v="0"/>
    <s v="tr"/>
    <m/>
    <s v=""/>
    <b v="0"/>
    <n v="10"/>
    <s v="1121792321014468609"/>
    <s v="Twitter for iPhone"/>
    <b v="0"/>
    <s v="1121792321014468609"/>
    <s v="Tweet"/>
    <n v="0"/>
    <n v="0"/>
    <m/>
    <m/>
    <m/>
    <m/>
    <m/>
    <m/>
    <m/>
    <m/>
    <n v="1"/>
    <s v="3"/>
    <s v="3"/>
    <n v="0"/>
    <n v="0"/>
    <n v="0"/>
    <n v="0"/>
    <n v="0"/>
    <n v="0"/>
    <n v="18"/>
    <n v="100"/>
    <n v="18"/>
  </r>
  <r>
    <s v="bobmeddin"/>
    <s v="huseynli_ilkin"/>
    <m/>
    <m/>
    <m/>
    <m/>
    <m/>
    <m/>
    <m/>
    <m/>
    <s v="No"/>
    <n v="74"/>
    <m/>
    <m/>
    <x v="1"/>
    <d v="2019-04-26T17:52:28.000"/>
    <s v="RT @huseynli_ilkin: Salam Cinema-da bullinq haqqında çəkilmiş &quot;Sinif&quot; filmi nümayiş ediləcək. Film estoncadır və Azərbaycan dilində altyazı…"/>
    <m/>
    <m/>
    <x v="3"/>
    <m/>
    <s v="http://pbs.twimg.com/profile_images/1123661688560070662/UjqFE85x_normal.jpg"/>
    <x v="70"/>
    <s v="https://twitter.com/#!/bobmeddin/status/1121834443579297793"/>
    <m/>
    <m/>
    <s v="1121834443579297793"/>
    <m/>
    <b v="0"/>
    <n v="0"/>
    <s v=""/>
    <b v="0"/>
    <s v="tr"/>
    <m/>
    <s v=""/>
    <b v="0"/>
    <n v="10"/>
    <s v="1121792321014468609"/>
    <s v="Twitter for iPhone"/>
    <b v="0"/>
    <s v="1121792321014468609"/>
    <s v="Tweet"/>
    <n v="0"/>
    <n v="0"/>
    <m/>
    <m/>
    <m/>
    <m/>
    <m/>
    <m/>
    <m/>
    <m/>
    <n v="1"/>
    <s v="3"/>
    <s v="3"/>
    <n v="0"/>
    <n v="0"/>
    <n v="0"/>
    <n v="0"/>
    <n v="0"/>
    <n v="0"/>
    <n v="18"/>
    <n v="100"/>
    <n v="18"/>
  </r>
  <r>
    <s v="mammadhajili"/>
    <s v="huseynli_ilkin"/>
    <m/>
    <m/>
    <m/>
    <m/>
    <m/>
    <m/>
    <m/>
    <m/>
    <s v="No"/>
    <n v="75"/>
    <m/>
    <m/>
    <x v="1"/>
    <d v="2019-04-26T20:15:23.000"/>
    <s v="RT @huseynli_ilkin: Salam Cinema-da bullinq haqqında çəkilmiş &quot;Sinif&quot; filmi nümayiş ediləcək. Film estoncadır və Azərbaycan dilində altyazı…"/>
    <m/>
    <m/>
    <x v="3"/>
    <m/>
    <s v="http://pbs.twimg.com/profile_images/1061401457117794304/basvMnNR_normal.jpg"/>
    <x v="71"/>
    <s v="https://twitter.com/#!/mammadhajili/status/1121870409094320130"/>
    <m/>
    <m/>
    <s v="1121870409094320130"/>
    <m/>
    <b v="0"/>
    <n v="0"/>
    <s v=""/>
    <b v="0"/>
    <s v="tr"/>
    <m/>
    <s v=""/>
    <b v="0"/>
    <n v="10"/>
    <s v="1121792321014468609"/>
    <s v="Twitter Web App"/>
    <b v="0"/>
    <s v="1121792321014468609"/>
    <s v="Tweet"/>
    <n v="0"/>
    <n v="0"/>
    <m/>
    <m/>
    <m/>
    <m/>
    <m/>
    <m/>
    <m/>
    <m/>
    <n v="1"/>
    <s v="3"/>
    <s v="3"/>
    <n v="0"/>
    <n v="0"/>
    <n v="0"/>
    <n v="0"/>
    <n v="0"/>
    <n v="0"/>
    <n v="18"/>
    <n v="100"/>
    <n v="18"/>
  </r>
  <r>
    <s v="antonkuntin"/>
    <s v="antonkuntin"/>
    <m/>
    <m/>
    <m/>
    <m/>
    <m/>
    <m/>
    <m/>
    <m/>
    <s v="No"/>
    <n v="76"/>
    <m/>
    <m/>
    <x v="0"/>
    <d v="2019-04-11T18:11:52.000"/>
    <s v="Elina Hacıyeva, Azerbaycan’da okulunda maruz kaldığı zorbalık yüzünden 14 yaşında intihar etti. #ElinaÜçünSusma"/>
    <m/>
    <m/>
    <x v="0"/>
    <m/>
    <s v="http://pbs.twimg.com/profile_images/1111813995827286016/SkCdM6h6_normal.jpg"/>
    <x v="72"/>
    <s v="https://twitter.com/#!/antonkuntin/status/1116403508033597440"/>
    <m/>
    <m/>
    <s v="1116403508033597440"/>
    <m/>
    <b v="0"/>
    <n v="183"/>
    <s v=""/>
    <b v="0"/>
    <s v="tr"/>
    <m/>
    <s v=""/>
    <b v="0"/>
    <n v="36"/>
    <s v=""/>
    <s v="Twitter for iPhone"/>
    <b v="0"/>
    <s v="1116403508033597440"/>
    <s v="Retweet"/>
    <n v="0"/>
    <n v="0"/>
    <m/>
    <m/>
    <m/>
    <m/>
    <m/>
    <m/>
    <m/>
    <m/>
    <n v="1"/>
    <s v="11"/>
    <s v="11"/>
    <n v="0"/>
    <n v="0"/>
    <n v="0"/>
    <n v="0"/>
    <n v="0"/>
    <n v="0"/>
    <n v="14"/>
    <n v="100"/>
    <n v="14"/>
  </r>
  <r>
    <s v="gulnar_salman"/>
    <s v="antonkuntin"/>
    <m/>
    <m/>
    <m/>
    <m/>
    <m/>
    <m/>
    <m/>
    <m/>
    <s v="No"/>
    <n v="77"/>
    <m/>
    <m/>
    <x v="1"/>
    <d v="2019-04-26T20:24:33.000"/>
    <s v="RT @antonkuntin: Elina Hacıyeva, Azerbaycan’da okulunda maruz kaldığı zorbalık yüzünden 14 yaşında intihar etti. #ElinaÜçünSusma"/>
    <m/>
    <m/>
    <x v="0"/>
    <m/>
    <s v="http://pbs.twimg.com/profile_images/1028941462350778369/CstKdjbe_normal.jpg"/>
    <x v="73"/>
    <s v="https://twitter.com/#!/gulnar_salman/status/1121872714346708992"/>
    <m/>
    <m/>
    <s v="1121872714346708992"/>
    <m/>
    <b v="0"/>
    <n v="0"/>
    <s v=""/>
    <b v="0"/>
    <s v="tr"/>
    <m/>
    <s v=""/>
    <b v="0"/>
    <n v="36"/>
    <s v="1116403508033597440"/>
    <s v="Twitter Web App"/>
    <b v="0"/>
    <s v="1116403508033597440"/>
    <s v="Tweet"/>
    <n v="0"/>
    <n v="0"/>
    <m/>
    <m/>
    <m/>
    <m/>
    <m/>
    <m/>
    <m/>
    <m/>
    <n v="1"/>
    <s v="11"/>
    <s v="11"/>
    <n v="0"/>
    <n v="0"/>
    <n v="0"/>
    <n v="0"/>
    <n v="0"/>
    <n v="0"/>
    <n v="16"/>
    <n v="100"/>
    <n v="16"/>
  </r>
  <r>
    <s v="ulviyyaali"/>
    <s v="ulviyyaali"/>
    <m/>
    <m/>
    <m/>
    <m/>
    <m/>
    <m/>
    <m/>
    <m/>
    <s v="No"/>
    <n v="78"/>
    <m/>
    <m/>
    <x v="0"/>
    <d v="2019-04-14T17:47:39.000"/>
    <s v="#Elinaüçünsusma Türkiyədə._x000a_© Şöfqi Roman https://t.co/XZUhGPLqYa"/>
    <m/>
    <m/>
    <x v="0"/>
    <s v="https://pbs.twimg.com/media/D4IaS7-W4AIs2OZ.jpg"/>
    <s v="https://pbs.twimg.com/media/D4IaS7-W4AIs2OZ.jpg"/>
    <x v="74"/>
    <s v="https://twitter.com/#!/ulviyyaali/status/1117484577730252800"/>
    <m/>
    <m/>
    <s v="1117484577730252800"/>
    <m/>
    <b v="0"/>
    <n v="35"/>
    <s v=""/>
    <b v="0"/>
    <s v="tr"/>
    <m/>
    <s v=""/>
    <b v="0"/>
    <n v="10"/>
    <s v=""/>
    <s v="Twitter for Android"/>
    <b v="0"/>
    <s v="1117484577730252800"/>
    <s v="Retweet"/>
    <n v="0"/>
    <n v="0"/>
    <m/>
    <m/>
    <m/>
    <m/>
    <m/>
    <m/>
    <m/>
    <m/>
    <n v="4"/>
    <s v="2"/>
    <s v="2"/>
    <n v="0"/>
    <n v="0"/>
    <n v="0"/>
    <n v="0"/>
    <n v="0"/>
    <n v="0"/>
    <n v="4"/>
    <n v="100"/>
    <n v="4"/>
  </r>
  <r>
    <s v="ulviyyaali"/>
    <s v="ulviyyaali"/>
    <m/>
    <m/>
    <m/>
    <m/>
    <m/>
    <m/>
    <m/>
    <m/>
    <s v="No"/>
    <n v="79"/>
    <m/>
    <m/>
    <x v="0"/>
    <d v="2019-04-11T13:11:24.000"/>
    <s v="Orta məktəblərdə pəncərələrin dəstəyini çıxarır və ya pəncərələri müxtəlif yolla kilidləyirlər. (Bu addım həm də yanğından  qorunma qaydalarına ziddir)._x000a_#ElinaÜçünSusma_x000a_#BullinqəSon https://t.co/H5wsOZJpR2"/>
    <m/>
    <m/>
    <x v="11"/>
    <s v="https://pbs.twimg.com/media/D33-SpwXkAEyF-d.jpg"/>
    <s v="https://pbs.twimg.com/media/D33-SpwXkAEyF-d.jpg"/>
    <x v="75"/>
    <s v="https://twitter.com/#!/ulviyyaali/status/1116327891401355264"/>
    <m/>
    <m/>
    <s v="1116327891401355264"/>
    <m/>
    <b v="0"/>
    <n v="21"/>
    <s v=""/>
    <b v="0"/>
    <s v="tr"/>
    <m/>
    <s v=""/>
    <b v="0"/>
    <n v="8"/>
    <s v=""/>
    <s v="Twitter for Android"/>
    <b v="0"/>
    <s v="1116327891401355264"/>
    <s v="Retweet"/>
    <n v="0"/>
    <n v="0"/>
    <m/>
    <m/>
    <m/>
    <m/>
    <m/>
    <m/>
    <m/>
    <m/>
    <n v="4"/>
    <s v="2"/>
    <s v="2"/>
    <n v="0"/>
    <n v="0"/>
    <n v="0"/>
    <n v="0"/>
    <n v="0"/>
    <n v="0"/>
    <n v="21"/>
    <n v="100"/>
    <n v="21"/>
  </r>
  <r>
    <s v="ulviyyaali"/>
    <s v="ulviyyaali"/>
    <m/>
    <m/>
    <m/>
    <m/>
    <m/>
    <m/>
    <m/>
    <m/>
    <s v="No"/>
    <n v="80"/>
    <m/>
    <m/>
    <x v="0"/>
    <d v="2019-04-12T11:29:21.000"/>
    <s v="Elina Hacıyevanın ölümü ilə əlaqədar 162 saylı orta məktəbin qarşısında anım mərasimi keçirilib. #Bullinqəson #Elinaüçünsusma https://t.co/LyeRfTX5Hh"/>
    <m/>
    <m/>
    <x v="8"/>
    <s v="https://pbs.twimg.com/media/D38wARJXsAArrs_.jpg"/>
    <s v="https://pbs.twimg.com/media/D38wARJXsAArrs_.jpg"/>
    <x v="76"/>
    <s v="https://twitter.com/#!/ulviyyaali/status/1116664598655053830"/>
    <m/>
    <m/>
    <s v="1116664598655053830"/>
    <m/>
    <b v="0"/>
    <n v="113"/>
    <s v=""/>
    <b v="0"/>
    <s v="tr"/>
    <m/>
    <s v=""/>
    <b v="0"/>
    <n v="30"/>
    <s v=""/>
    <s v="Twitter Web Client"/>
    <b v="0"/>
    <s v="1116664598655053830"/>
    <s v="Retweet"/>
    <n v="0"/>
    <n v="0"/>
    <m/>
    <m/>
    <m/>
    <m/>
    <m/>
    <m/>
    <m/>
    <m/>
    <n v="4"/>
    <s v="2"/>
    <s v="2"/>
    <n v="0"/>
    <n v="0"/>
    <n v="0"/>
    <n v="0"/>
    <n v="0"/>
    <n v="0"/>
    <n v="15"/>
    <n v="100"/>
    <n v="15"/>
  </r>
  <r>
    <s v="ulviyyaali"/>
    <s v="ulviyyaali"/>
    <m/>
    <m/>
    <m/>
    <m/>
    <m/>
    <m/>
    <m/>
    <m/>
    <s v="No"/>
    <n v="81"/>
    <m/>
    <m/>
    <x v="0"/>
    <d v="2019-04-27T11:46:16.000"/>
    <s v="Eston rejissoru Ä°lmar RaaqÄ±n â€œSinifâ€ (Class, 2007) filmi bir mÉ™ktÉ™bdÉ™ yaÅŸanmÄ±ÅŸ hadisÉ™lÉ™rÉ™ É™sasÉ™n Ã§É™kilib. 11-ci sinif ÅŸagirdi Yozep yoldaÅŸlarÄ± tÉ™rÉ™findÉ™n istehzalar, qÄ±naq vÉ™ ÅŸiddÉ™tÉ™ mÉ™ruz qalÄ±r. _x000a__x000a_Event: https://t.co/F2QuvfVDgh_x000a__x000a_#elinaÃ¼Ã§Ã¼nsusma #bullinqÉ™son https://t.co/TitiuwAVbd"/>
    <s v="https://www.facebook.com/events/607418313066451/"/>
    <s v="facebook.com"/>
    <x v="12"/>
    <s v="https://pbs.twimg.com/media/D5KDkhZWAAAu_Ek.jpg"/>
    <s v="https://pbs.twimg.com/media/D5KDkhZWAAAu_Ek.jpg"/>
    <x v="77"/>
    <s v="https://twitter.com/#!/ulviyyaali/status/1122104672393879553"/>
    <m/>
    <m/>
    <s v="1122104672393879553"/>
    <m/>
    <b v="0"/>
    <n v="16"/>
    <s v=""/>
    <b v="0"/>
    <s v="tr"/>
    <m/>
    <s v=""/>
    <b v="0"/>
    <n v="1"/>
    <s v=""/>
    <s v="Twitter Web Client"/>
    <b v="0"/>
    <s v="1122104672393879553"/>
    <s v="Tweet"/>
    <n v="0"/>
    <n v="0"/>
    <m/>
    <m/>
    <m/>
    <m/>
    <m/>
    <m/>
    <m/>
    <m/>
    <n v="4"/>
    <s v="2"/>
    <s v="2"/>
    <n v="0"/>
    <n v="0"/>
    <n v="0"/>
    <n v="0"/>
    <n v="0"/>
    <n v="0"/>
    <n v="53"/>
    <n v="100"/>
    <n v="53"/>
  </r>
  <r>
    <s v="arzugeybulla"/>
    <s v="lamiya_adilgizi"/>
    <m/>
    <m/>
    <m/>
    <m/>
    <m/>
    <m/>
    <m/>
    <m/>
    <s v="No"/>
    <n v="82"/>
    <m/>
    <m/>
    <x v="1"/>
    <d v="2019-04-16T08:45:45.000"/>
    <s v="#elinaÃ¼Ã§Ã¼nsusma #bullinqÉ™son #ezizimelina with @Lamiya_Adilgizi (for non Azerbaijani speakers, this is part of campaign highlighting death of 14y/o Elina who died as a result of negligence of her teachers and doctors who refused to help after attempted to suicide) https://t.co/1uPTlG43zE"/>
    <m/>
    <m/>
    <x v="13"/>
    <s v="https://pbs.twimg.com/ext_tw_video_thumb/1118072127683538946/pu/img/0aihytd3Rpvb9XnW.jpg"/>
    <s v="https://pbs.twimg.com/ext_tw_video_thumb/1118072127683538946/pu/img/0aihytd3Rpvb9XnW.jpg"/>
    <x v="78"/>
    <s v="https://twitter.com/#!/arzugeybulla/status/1118072977793462272"/>
    <m/>
    <m/>
    <s v="1118072977793462272"/>
    <m/>
    <b v="0"/>
    <n v="54"/>
    <s v=""/>
    <b v="0"/>
    <s v="en"/>
    <m/>
    <s v=""/>
    <b v="0"/>
    <n v="23"/>
    <s v=""/>
    <s v="Twitter for iPhone"/>
    <b v="0"/>
    <s v="1118072977793462272"/>
    <s v="Retweet"/>
    <n v="0"/>
    <n v="0"/>
    <m/>
    <m/>
    <m/>
    <m/>
    <m/>
    <m/>
    <m/>
    <m/>
    <n v="1"/>
    <s v="4"/>
    <s v="4"/>
    <n v="0"/>
    <n v="0"/>
    <n v="5"/>
    <n v="11.363636363636363"/>
    <n v="0"/>
    <n v="0"/>
    <n v="39"/>
    <n v="88.63636363636364"/>
    <n v="44"/>
  </r>
  <r>
    <s v="mreynullabeyli"/>
    <s v="lamiya_adilgizi"/>
    <m/>
    <m/>
    <m/>
    <m/>
    <m/>
    <m/>
    <m/>
    <m/>
    <s v="No"/>
    <n v="83"/>
    <m/>
    <m/>
    <x v="1"/>
    <d v="2019-04-28T13:32:26.000"/>
    <s v="RT @arzugeybulla: #elinaÃ¼Ã§Ã¼nsusma #bullinqÉ™son #ezizimelina with @Lamiya_Adilgizi (for non Azerbaijani speakers, this is part of campaign hâ€¦"/>
    <m/>
    <m/>
    <x v="13"/>
    <m/>
    <s v="http://pbs.twimg.com/profile_images/1123123419107733504/QNaVI-UC_normal.jpg"/>
    <x v="79"/>
    <s v="https://twitter.com/#!/mreynullabeyli/status/1122493781071343616"/>
    <m/>
    <m/>
    <s v="1122493781071343616"/>
    <m/>
    <b v="0"/>
    <n v="0"/>
    <s v=""/>
    <b v="0"/>
    <s v="en"/>
    <m/>
    <s v=""/>
    <b v="0"/>
    <n v="23"/>
    <s v="1118072977793462272"/>
    <s v="Twitter for iPhone"/>
    <b v="0"/>
    <s v="1118072977793462272"/>
    <s v="Tweet"/>
    <n v="0"/>
    <n v="0"/>
    <m/>
    <m/>
    <m/>
    <m/>
    <m/>
    <m/>
    <m/>
    <m/>
    <n v="1"/>
    <s v="4"/>
    <s v="4"/>
    <m/>
    <m/>
    <m/>
    <m/>
    <m/>
    <m/>
    <m/>
    <m/>
    <m/>
  </r>
  <r>
    <s v="jabiyevm"/>
    <s v="jabiyevm"/>
    <m/>
    <m/>
    <m/>
    <m/>
    <m/>
    <m/>
    <m/>
    <m/>
    <s v="No"/>
    <n v="85"/>
    <m/>
    <m/>
    <x v="0"/>
    <d v="2019-04-13T18:34:56.000"/>
    <s v="PÉ™ncÉ™rÉ™lÉ™ri lÉ™ÄŸv etmÉ™k intiharÄ±n qarÅŸÄ±sÄ±nÄ± almaq yox, â€œGedin harada Ã¶lÃ¼rsÃ¼z Ã¶lÃ¼n, bizi zibilÉ™ salmayÄ±nâ€ demÉ™kdir. #ElinaÃœÃ§Ã¼nSusma #BullinqÉ™Son"/>
    <m/>
    <m/>
    <x v="14"/>
    <m/>
    <s v="http://pbs.twimg.com/profile_images/1114976286022275072/_MdKP3wy_normal.jpg"/>
    <x v="80"/>
    <s v="https://twitter.com/#!/jabiyevm/status/1117134088295669760"/>
    <m/>
    <m/>
    <s v="1117134088295669760"/>
    <m/>
    <b v="0"/>
    <n v="32"/>
    <s v=""/>
    <b v="0"/>
    <s v="tr"/>
    <m/>
    <s v=""/>
    <b v="0"/>
    <n v="1"/>
    <s v=""/>
    <s v="Twitter for iPhone"/>
    <b v="0"/>
    <s v="1117134088295669760"/>
    <s v="Retweet"/>
    <n v="0"/>
    <n v="0"/>
    <s v="44.763113,38.3970566 _x000a_50.6078339,38.3970566 _x000a_50.6078339,41.9099084 _x000a_44.763113,41.9099084"/>
    <s v="Azerbaijan"/>
    <s v="AZ"/>
    <s v="Azerbaijan"/>
    <s v="efc23cd34689b068"/>
    <s v="Azerbaijan"/>
    <s v="country"/>
    <s v="https://api.twitter.com/1.1/geo/id/efc23cd34689b068.json"/>
    <n v="1"/>
    <s v="7"/>
    <s v="7"/>
    <n v="0"/>
    <n v="0"/>
    <n v="0"/>
    <n v="0"/>
    <n v="0"/>
    <n v="0"/>
    <n v="37"/>
    <n v="100"/>
    <n v="37"/>
  </r>
  <r>
    <s v="beyonce_aze"/>
    <s v="jabiyevm"/>
    <m/>
    <m/>
    <m/>
    <m/>
    <m/>
    <m/>
    <m/>
    <m/>
    <s v="No"/>
    <n v="86"/>
    <m/>
    <m/>
    <x v="1"/>
    <d v="2019-04-28T20:02:20.000"/>
    <s v="RT @jabiyevm: PÉ™ncÉ™rÉ™lÉ™ri lÉ™ÄŸv etmÉ™k intiharÄ±n qarÅŸÄ±sÄ±nÄ± almaq yox, â€œGedin harada Ã¶lÃ¼rsÃ¼z Ã¶lÃ¼n, bizi zibilÉ™ salmayÄ±nâ€ demÉ™kdir. #ElinaÃœÃ§Ã¼nSâ€¦"/>
    <m/>
    <m/>
    <x v="3"/>
    <m/>
    <s v="http://pbs.twimg.com/profile_images/1120400544294756353/clb5P0TZ_normal.jpg"/>
    <x v="81"/>
    <s v="https://twitter.com/#!/beyonce_aze/status/1122591899372728325"/>
    <m/>
    <m/>
    <s v="1122591899372728325"/>
    <m/>
    <b v="0"/>
    <n v="0"/>
    <s v=""/>
    <b v="0"/>
    <s v="tr"/>
    <m/>
    <s v=""/>
    <b v="0"/>
    <n v="1"/>
    <s v="1117134088295669760"/>
    <s v="Twitter for iPhone"/>
    <b v="0"/>
    <s v="1117134088295669760"/>
    <s v="Tweet"/>
    <n v="0"/>
    <n v="0"/>
    <m/>
    <m/>
    <m/>
    <m/>
    <m/>
    <m/>
    <m/>
    <m/>
    <n v="1"/>
    <s v="7"/>
    <s v="7"/>
    <n v="0"/>
    <n v="0"/>
    <n v="0"/>
    <n v="0"/>
    <n v="0"/>
    <n v="0"/>
    <n v="37"/>
    <n v="100"/>
    <n v="37"/>
  </r>
  <r>
    <s v="belovedjinki"/>
    <s v="yoonkookologist"/>
    <m/>
    <m/>
    <m/>
    <m/>
    <m/>
    <m/>
    <m/>
    <m/>
    <s v="No"/>
    <n v="87"/>
    <m/>
    <m/>
    <x v="1"/>
    <d v="2019-04-29T04:05:57.000"/>
    <s v="RT @yoonkookologist: most of the people in the country ignore this or go so far into even saying that she was guilty. this whole society isâ€¦"/>
    <m/>
    <m/>
    <x v="3"/>
    <m/>
    <s v="http://pbs.twimg.com/profile_images/1120410871228960769/_uFy4D3e_normal.jpg"/>
    <x v="82"/>
    <s v="https://twitter.com/#!/belovedjinki/status/1122713608268414976"/>
    <m/>
    <m/>
    <s v="1122713608268414976"/>
    <m/>
    <b v="0"/>
    <n v="0"/>
    <s v=""/>
    <b v="0"/>
    <s v="en"/>
    <m/>
    <s v=""/>
    <b v="0"/>
    <n v="15"/>
    <s v="1116220895255781376"/>
    <s v="Twitter for Android"/>
    <b v="0"/>
    <s v="1116220895255781376"/>
    <s v="Tweet"/>
    <n v="0"/>
    <n v="0"/>
    <m/>
    <m/>
    <m/>
    <m/>
    <m/>
    <m/>
    <m/>
    <m/>
    <n v="1"/>
    <s v="6"/>
    <s v="6"/>
    <n v="0"/>
    <n v="0"/>
    <n v="2"/>
    <n v="7.6923076923076925"/>
    <n v="0"/>
    <n v="0"/>
    <n v="24"/>
    <n v="92.3076923076923"/>
    <n v="26"/>
  </r>
  <r>
    <s v="yoonkookologist"/>
    <s v="yoonkookologist"/>
    <m/>
    <m/>
    <m/>
    <m/>
    <m/>
    <m/>
    <m/>
    <m/>
    <s v="No"/>
    <n v="88"/>
    <m/>
    <m/>
    <x v="0"/>
    <d v="2019-04-11T06:06:14.000"/>
    <s v="most of the people in the country ignore this or go so far into even saying that she was guilty. this whole society is guilty for killing an innocent child and yet, no one is still doing anything #JusticeForElina #ElinaÃ¼Ã§Ã¼nsusma please sign the petition https://t.co/s2eWsZurix"/>
    <s v="https://www.change.org/p/Ð¿ÐµÑ€Ð²Ð¾Ð¹-Ð»ÐµÐ´Ð¸-Ð°Ð·ÐµÑ€Ð±Ð°Ð¹Ð´Ð¶Ð°Ð½ÑÐºÐ¾Ð¹-Ñ€ÐµÑÐ¿ÑƒÐ±Ð»Ð¸ÐºÐ¸-Ð¼ÐµÑ…Ñ€Ð¸Ð±Ð°Ð½-Ð°Ð»Ð¸ÐµÐ²Ð¾Ð¹-justice-for-elina-hajiyeva?recruiter=288082513&amp;utm_source=share_petition&amp;utm_campaign=petition_show&amp;utm_medium=whatsapp&amp;utm_content=washarecopy_14792367_ru-RU%3Av2&amp;recruited_by_id=11c65f28-a0dc-45c9-9ec7-58f9cabc3ea5"/>
    <s v="change.org"/>
    <x v="15"/>
    <m/>
    <s v="http://pbs.twimg.com/profile_images/1119533746166947840/D5kHFNQ__normal.jpg"/>
    <x v="83"/>
    <s v="https://twitter.com/#!/yoonkookologist/status/1116220895255781376"/>
    <m/>
    <m/>
    <s v="1116220895255781376"/>
    <s v="1116220893011881984"/>
    <b v="0"/>
    <n v="24"/>
    <s v="4317502156"/>
    <b v="0"/>
    <s v="en"/>
    <m/>
    <s v=""/>
    <b v="0"/>
    <n v="15"/>
    <s v=""/>
    <s v="Twitter for iPhone"/>
    <b v="0"/>
    <s v="1116220893011881984"/>
    <s v="Retweet"/>
    <n v="0"/>
    <n v="0"/>
    <m/>
    <m/>
    <m/>
    <m/>
    <m/>
    <m/>
    <m/>
    <m/>
    <n v="1"/>
    <s v="6"/>
    <s v="6"/>
    <n v="0"/>
    <n v="0"/>
    <n v="4"/>
    <n v="8.51063829787234"/>
    <n v="0"/>
    <n v="0"/>
    <n v="43"/>
    <n v="91.48936170212765"/>
    <n v="47"/>
  </r>
  <r>
    <s v="taeilzens"/>
    <s v="yoonkookologist"/>
    <m/>
    <m/>
    <m/>
    <m/>
    <m/>
    <m/>
    <m/>
    <m/>
    <s v="No"/>
    <n v="89"/>
    <m/>
    <m/>
    <x v="1"/>
    <d v="2019-04-29T04:50:36.000"/>
    <s v="RT @yoonkookologist: most of the people in the country ignore this or go so far into even saying that she was guilty. this whole society isâ€¦"/>
    <m/>
    <m/>
    <x v="3"/>
    <m/>
    <s v="http://pbs.twimg.com/profile_images/1110035001297403909/-qCrRozd_normal.jpg"/>
    <x v="84"/>
    <s v="https://twitter.com/#!/taeilzens/status/1122724841218400258"/>
    <m/>
    <m/>
    <s v="1122724841218400258"/>
    <m/>
    <b v="0"/>
    <n v="0"/>
    <s v=""/>
    <b v="0"/>
    <s v="en"/>
    <m/>
    <s v=""/>
    <b v="0"/>
    <n v="15"/>
    <s v="1116220895255781376"/>
    <s v="Twitter for Android"/>
    <b v="0"/>
    <s v="1116220895255781376"/>
    <s v="Tweet"/>
    <n v="0"/>
    <n v="0"/>
    <m/>
    <m/>
    <m/>
    <m/>
    <m/>
    <m/>
    <m/>
    <m/>
    <n v="1"/>
    <s v="6"/>
    <s v="6"/>
    <n v="0"/>
    <n v="0"/>
    <n v="2"/>
    <n v="7.6923076923076925"/>
    <n v="0"/>
    <n v="0"/>
    <n v="24"/>
    <n v="92.3076923076923"/>
    <n v="26"/>
  </r>
  <r>
    <s v="globalvoices_it"/>
    <s v="globalvoices_it"/>
    <m/>
    <m/>
    <m/>
    <m/>
    <m/>
    <m/>
    <m/>
    <m/>
    <s v="No"/>
    <n v="90"/>
    <m/>
    <m/>
    <x v="0"/>
    <d v="2019-04-29T09:30:00.000"/>
    <s v="#BullinqÉ™Son #ElinaÃœÃ§Ã¼nSusma #bullismo #scuola - La tragica morte di una adolescente alla scuola di #Baku dirige la rabbia verso il sistema scolastico dell'#Azerbaigian https://t.co/JBLabsPtAP"/>
    <s v="https://it.globalvoices.org/2019/04/la-tragica-morte-di-una-adolescente-alla-scuola-di-baku-dirige-la-rabbia-verso-il-sistema-scolastico-dellazerbaigian/"/>
    <s v="globalvoices.org"/>
    <x v="16"/>
    <m/>
    <s v="http://pbs.twimg.com/profile_images/937012770440077313/WZVHBjQT_normal.jpg"/>
    <x v="85"/>
    <s v="https://twitter.com/#!/globalvoices_it/status/1122795157479469056"/>
    <m/>
    <m/>
    <s v="1122795157479469056"/>
    <m/>
    <b v="0"/>
    <n v="0"/>
    <s v=""/>
    <b v="0"/>
    <s v="it"/>
    <m/>
    <s v=""/>
    <b v="0"/>
    <n v="1"/>
    <s v=""/>
    <s v="Twitter for Android"/>
    <b v="0"/>
    <s v="1122795157479469056"/>
    <s v="Tweet"/>
    <n v="0"/>
    <n v="0"/>
    <m/>
    <m/>
    <m/>
    <m/>
    <m/>
    <m/>
    <m/>
    <m/>
    <n v="1"/>
    <s v="10"/>
    <s v="10"/>
    <n v="0"/>
    <n v="0"/>
    <n v="0"/>
    <n v="0"/>
    <n v="0"/>
    <n v="0"/>
    <n v="26"/>
    <n v="100"/>
    <n v="26"/>
  </r>
  <r>
    <s v="soothe888"/>
    <s v="globalvoices_it"/>
    <m/>
    <m/>
    <m/>
    <m/>
    <m/>
    <m/>
    <m/>
    <m/>
    <s v="No"/>
    <n v="91"/>
    <m/>
    <m/>
    <x v="1"/>
    <d v="2019-04-29T09:39:39.000"/>
    <s v="RT @GlobalVoices_IT: #BullinqÉ™Son #ElinaÃœÃ§Ã¼nSusma #bullismo #scuola - La tragica morte di una adolescente alla scuola di #Baku dirige la raâ€¦"/>
    <m/>
    <m/>
    <x v="17"/>
    <m/>
    <s v="http://pbs.twimg.com/profile_images/968888882891812864/bVhCP9-S_normal.jpg"/>
    <x v="86"/>
    <s v="https://twitter.com/#!/soothe888/status/1122797584957964288"/>
    <m/>
    <m/>
    <s v="1122797584957964288"/>
    <m/>
    <b v="0"/>
    <n v="0"/>
    <s v=""/>
    <b v="0"/>
    <s v="it"/>
    <m/>
    <s v=""/>
    <b v="0"/>
    <n v="1"/>
    <s v="1122795157479469056"/>
    <s v="Twitter for Android"/>
    <b v="0"/>
    <s v="1122795157479469056"/>
    <s v="Tweet"/>
    <n v="0"/>
    <n v="0"/>
    <m/>
    <m/>
    <m/>
    <m/>
    <m/>
    <m/>
    <m/>
    <m/>
    <n v="1"/>
    <s v="10"/>
    <s v="10"/>
    <n v="0"/>
    <n v="0"/>
    <n v="0"/>
    <n v="0"/>
    <n v="0"/>
    <n v="0"/>
    <n v="22"/>
    <n v="100"/>
    <n v="22"/>
  </r>
  <r>
    <s v="azizli_kenan"/>
    <s v="azizli_kenan"/>
    <m/>
    <m/>
    <m/>
    <m/>
    <m/>
    <m/>
    <m/>
    <m/>
    <s v="No"/>
    <n v="92"/>
    <m/>
    <m/>
    <x v="0"/>
    <d v="2019-04-14T17:58:49.000"/>
    <s v="#ElinaUcunSusma #ElinaÃœÃ§Ã¼nSusma  Elina Ã¼Ã§Ã¼n sÉ™slÉ™ndirdiyim ÅŸeir._x000a__x000a_Videonun tam versiyasÄ±nÄ± YouTube - da izlÉ™yÉ™ bilÉ™rsiniz._x000a_Link - https://t.co/IWItIhra1m https://t.co/kQUz8EnyZL"/>
    <s v="https://www.youtube.com/watch?v=yMxuvtm2czM&amp;feature=youtu.be"/>
    <s v="youtube.com"/>
    <x v="18"/>
    <s v="https://pbs.twimg.com/ext_tw_video_thumb/1117486688052367362/pu/img/ygdPZc1UkGpJlIHc.jpg"/>
    <s v="https://pbs.twimg.com/ext_tw_video_thumb/1117486688052367362/pu/img/ygdPZc1UkGpJlIHc.jpg"/>
    <x v="87"/>
    <s v="https://twitter.com/#!/azizli_kenan/status/1117487385502203905"/>
    <m/>
    <m/>
    <s v="1117487385502203905"/>
    <m/>
    <b v="0"/>
    <n v="22"/>
    <s v=""/>
    <b v="0"/>
    <s v="tr"/>
    <m/>
    <s v=""/>
    <b v="0"/>
    <n v="3"/>
    <s v=""/>
    <s v="Twitter for Android"/>
    <b v="0"/>
    <s v="1117487385502203905"/>
    <s v="Retweet"/>
    <n v="0"/>
    <n v="0"/>
    <m/>
    <m/>
    <m/>
    <m/>
    <m/>
    <m/>
    <m/>
    <m/>
    <n v="1"/>
    <s v="9"/>
    <s v="9"/>
    <n v="0"/>
    <n v="0"/>
    <n v="0"/>
    <n v="0"/>
    <n v="0"/>
    <n v="0"/>
    <n v="24"/>
    <n v="100"/>
    <n v="24"/>
  </r>
  <r>
    <s v="thelivaa"/>
    <s v="azizli_kenan"/>
    <m/>
    <m/>
    <m/>
    <m/>
    <m/>
    <m/>
    <m/>
    <m/>
    <s v="No"/>
    <n v="93"/>
    <m/>
    <m/>
    <x v="1"/>
    <d v="2019-04-29T19:05:36.000"/>
    <s v="RT @azizli_kenan: #ElinaUcunSusma #ElinaÃœÃ§Ã¼nSusma  Elina Ã¼Ã§Ã¼n sÉ™slÉ™ndirdiyim ÅŸeir._x000a__x000a_Videonun tam versiyasÄ±nÄ± YouTube - da izlÉ™yÉ™ bilÉ™rsinizâ€¦"/>
    <m/>
    <m/>
    <x v="18"/>
    <m/>
    <s v="http://pbs.twimg.com/profile_images/1116300086022234112/JA4agYKe_normal.jpg"/>
    <x v="88"/>
    <s v="https://twitter.com/#!/thelivaa/status/1122940012226654212"/>
    <m/>
    <m/>
    <s v="1122940012226654212"/>
    <m/>
    <b v="0"/>
    <n v="0"/>
    <s v=""/>
    <b v="0"/>
    <s v="tr"/>
    <m/>
    <s v=""/>
    <b v="0"/>
    <n v="3"/>
    <s v="1117487385502203905"/>
    <s v="Twitter for Android"/>
    <b v="0"/>
    <s v="1117487385502203905"/>
    <s v="Tweet"/>
    <n v="0"/>
    <n v="0"/>
    <m/>
    <m/>
    <m/>
    <m/>
    <m/>
    <m/>
    <m/>
    <m/>
    <n v="1"/>
    <s v="9"/>
    <s v="9"/>
    <n v="0"/>
    <n v="0"/>
    <n v="0"/>
    <n v="0"/>
    <n v="0"/>
    <n v="0"/>
    <n v="25"/>
    <n v="100"/>
    <n v="25"/>
  </r>
  <r>
    <s v="fakebitchesx"/>
    <s v="fakebitchesx"/>
    <m/>
    <m/>
    <m/>
    <m/>
    <m/>
    <m/>
    <m/>
    <m/>
    <s v="No"/>
    <n v="94"/>
    <m/>
    <m/>
    <x v="0"/>
    <d v="2019-04-30T12:19:29.000"/>
    <s v="#ElinaÃœÃ§Ã¼nSusma"/>
    <m/>
    <m/>
    <x v="19"/>
    <m/>
    <s v="http://pbs.twimg.com/profile_images/1121367570815254528/ldT1ulut_normal.jpg"/>
    <x v="89"/>
    <s v="https://twitter.com/#!/fakebitchesx/status/1123200195422978055"/>
    <m/>
    <m/>
    <s v="1123200195422978055"/>
    <m/>
    <b v="0"/>
    <n v="1"/>
    <s v=""/>
    <b v="0"/>
    <s v="und"/>
    <m/>
    <s v=""/>
    <b v="0"/>
    <n v="0"/>
    <s v=""/>
    <s v="Mobile Web (M2)"/>
    <b v="0"/>
    <s v="1123200195422978055"/>
    <s v="Tweet"/>
    <n v="0"/>
    <n v="0"/>
    <m/>
    <m/>
    <m/>
    <m/>
    <m/>
    <m/>
    <m/>
    <m/>
    <n v="1"/>
    <s v="1"/>
    <s v="1"/>
    <n v="0"/>
    <n v="0"/>
    <n v="0"/>
    <n v="0"/>
    <n v="0"/>
    <n v="0"/>
    <n v="3"/>
    <n v="100"/>
    <n v="3"/>
  </r>
  <r>
    <s v="filmaccc"/>
    <s v="filmaccc"/>
    <m/>
    <m/>
    <m/>
    <m/>
    <m/>
    <m/>
    <m/>
    <m/>
    <s v="No"/>
    <n v="95"/>
    <m/>
    <m/>
    <x v="0"/>
    <d v="2019-04-30T17:57:56.000"/>
    <s v="1 May saat 19:00-da &quot;Salaam Cinema&quot; ilÓ™ &quot;BaÅŸla&quot; birlikdÓ™ Estoniya istehsalÄ± olan, mÓ™ktÓ™blÓ™rdÓ™ki bullinq vÓ™ zorakÄ±lÄ±qlar haqqÄ±nda olan &quot;Klassen&quot; filmini azÓ™rbaycanca altyazÄ± ilÓ™ nÃ¼mayiÅŸ etdirÓ™cÓ™klÓ™r. FilmdÓ™n sonra mÃ¶vzu barÓ™sindÓ™ mÃ¼hazirÓ™ olacaq. GiriÅŸ pulsuzdur! #ElinaÃœÃ§Ã¼nSusma https://t.co/utazdR733G"/>
    <m/>
    <m/>
    <x v="19"/>
    <s v="https://pbs.twimg.com/media/D5a2FI6WwAYoRjI.jpg"/>
    <s v="https://pbs.twimg.com/media/D5a2FI6WwAYoRjI.jpg"/>
    <x v="90"/>
    <s v="https://twitter.com/#!/filmaccc/status/1123285368764346369"/>
    <m/>
    <m/>
    <s v="1123285368764346369"/>
    <m/>
    <b v="0"/>
    <n v="0"/>
    <s v=""/>
    <b v="0"/>
    <s v="tr"/>
    <m/>
    <s v=""/>
    <b v="0"/>
    <n v="0"/>
    <s v=""/>
    <s v="Twitter for Android"/>
    <b v="0"/>
    <s v="1123285368764346369"/>
    <s v="Tweet"/>
    <n v="0"/>
    <n v="0"/>
    <m/>
    <m/>
    <m/>
    <m/>
    <m/>
    <m/>
    <m/>
    <m/>
    <n v="1"/>
    <s v="1"/>
    <s v="1"/>
    <n v="0"/>
    <n v="0"/>
    <n v="0"/>
    <n v="0"/>
    <n v="0"/>
    <n v="0"/>
    <n v="54"/>
    <n v="100"/>
    <n v="54"/>
  </r>
  <r>
    <s v="nihadhuseynn"/>
    <s v="huseynli_ilkin"/>
    <m/>
    <m/>
    <m/>
    <m/>
    <m/>
    <m/>
    <m/>
    <m/>
    <s v="No"/>
    <n v="96"/>
    <m/>
    <m/>
    <x v="1"/>
    <d v="2019-04-30T21:00:02.000"/>
    <s v="RT @huseynli_ilkin: Salam Cinema-da bullinq haqqÄ±nda Ã§É™kilmiÅŸ &quot;Sinif&quot; filmi nÃ¼mayiÅŸ edilÉ™cÉ™k. Film estoncadÄ±r vÉ™ AzÉ™rbaycan dilindÉ™ altyazÄ±â€¦"/>
    <m/>
    <m/>
    <x v="3"/>
    <m/>
    <s v="http://pbs.twimg.com/profile_images/1077276173024006152/34qkoBRL_normal.jpg"/>
    <x v="91"/>
    <s v="https://twitter.com/#!/nihadhuseynn/status/1123331196639952897"/>
    <m/>
    <m/>
    <s v="1123331196639952897"/>
    <m/>
    <b v="0"/>
    <n v="0"/>
    <s v=""/>
    <b v="0"/>
    <s v="tr"/>
    <m/>
    <s v=""/>
    <b v="0"/>
    <n v="10"/>
    <s v="1121792321014468609"/>
    <s v="Twitter for Android"/>
    <b v="0"/>
    <s v="1121792321014468609"/>
    <s v="Tweet"/>
    <n v="0"/>
    <n v="0"/>
    <m/>
    <m/>
    <m/>
    <m/>
    <m/>
    <m/>
    <m/>
    <m/>
    <n v="1"/>
    <s v="3"/>
    <s v="3"/>
    <n v="0"/>
    <n v="0"/>
    <n v="0"/>
    <n v="0"/>
    <n v="0"/>
    <n v="0"/>
    <n v="27"/>
    <n v="100"/>
    <n v="27"/>
  </r>
  <r>
    <s v="eminmilli"/>
    <s v="eminmilli"/>
    <m/>
    <m/>
    <m/>
    <m/>
    <m/>
    <m/>
    <m/>
    <m/>
    <s v="No"/>
    <n v="97"/>
    <m/>
    <m/>
    <x v="0"/>
    <d v="2019-04-18T17:08:15.000"/>
    <s v="#Elinaüçünsusma kampaniyasının təşkilatçılarını, iştrakçılarını təbrik edirəm. Hökümətin, müxalifətin, cəmiyyətin bilmədiyi bir məsələni, bullinqi geniş bir kütləyə izah etdilər, yaydılar. İssue-based, neytral və engaging bir tonda."/>
    <m/>
    <m/>
    <x v="0"/>
    <m/>
    <s v="http://pbs.twimg.com/profile_images/783111795502383105/3Lg8W7S3_normal.jpg"/>
    <x v="92"/>
    <s v="https://twitter.com/#!/eminmilli/status/1118924211853123586"/>
    <m/>
    <m/>
    <s v="1118924211853123586"/>
    <m/>
    <b v="0"/>
    <n v="20"/>
    <s v=""/>
    <b v="0"/>
    <s v="tr"/>
    <m/>
    <s v=""/>
    <b v="0"/>
    <n v="4"/>
    <s v=""/>
    <s v="Twitter for iPhone"/>
    <b v="0"/>
    <s v="1118924211853123586"/>
    <s v="Retweet"/>
    <n v="0"/>
    <n v="0"/>
    <m/>
    <m/>
    <m/>
    <m/>
    <m/>
    <m/>
    <m/>
    <m/>
    <n v="1"/>
    <s v="3"/>
    <s v="3"/>
    <n v="1"/>
    <n v="3.8461538461538463"/>
    <n v="1"/>
    <n v="3.8461538461538463"/>
    <n v="0"/>
    <n v="0"/>
    <n v="24"/>
    <n v="92.3076923076923"/>
    <n v="26"/>
  </r>
  <r>
    <s v="huseynli_ilkin"/>
    <s v="eminmilli"/>
    <m/>
    <m/>
    <m/>
    <m/>
    <m/>
    <m/>
    <m/>
    <m/>
    <s v="No"/>
    <n v="98"/>
    <m/>
    <m/>
    <x v="1"/>
    <d v="2019-04-21T07:39:33.000"/>
    <s v="RT @eminmilli: #Elinaüçünsusma kampaniyasının təşkilatçılarını, iştrakçılarını təbrik edirəm. Hökümətin, müxalifətin, cəmiyyətin bilmədiyi…"/>
    <m/>
    <m/>
    <x v="0"/>
    <m/>
    <s v="http://pbs.twimg.com/profile_images/1095381419713544193/wlXcY-73_normal.jpg"/>
    <x v="93"/>
    <s v="https://twitter.com/#!/huseynli_ilkin/status/1119868257719193600"/>
    <m/>
    <m/>
    <s v="1119868257719193600"/>
    <m/>
    <b v="0"/>
    <n v="0"/>
    <s v=""/>
    <b v="0"/>
    <s v="tr"/>
    <m/>
    <s v=""/>
    <b v="0"/>
    <n v="4"/>
    <s v="1118924211853123586"/>
    <s v="Twitter Web Client"/>
    <b v="0"/>
    <s v="1118924211853123586"/>
    <s v="Tweet"/>
    <n v="0"/>
    <n v="0"/>
    <m/>
    <m/>
    <m/>
    <m/>
    <m/>
    <m/>
    <m/>
    <m/>
    <n v="1"/>
    <s v="3"/>
    <s v="3"/>
    <n v="0"/>
    <n v="0"/>
    <n v="0"/>
    <n v="0"/>
    <n v="0"/>
    <n v="0"/>
    <n v="12"/>
    <n v="100"/>
    <n v="12"/>
  </r>
  <r>
    <s v="huseynli_ilkin"/>
    <s v="huseynli_ilkin"/>
    <m/>
    <m/>
    <m/>
    <m/>
    <m/>
    <m/>
    <m/>
    <m/>
    <s v="No"/>
    <n v="99"/>
    <m/>
    <m/>
    <x v="0"/>
    <d v="2019-04-26T15:05:05.000"/>
    <s v="Salam Cinema-da bullinq haqqında çəkilmiş &quot;Sinif&quot; filmi nümayiş ediləcək. Film estoncadır və Azərbaycan dilində altyazı ilə veriləcək. #elinaüçünsusma _x000a_Salam Cinema, 1 may saat 19:00._x000a_https://t.co/8d2ZTKs1r9 https://t.co/HABCPFF98e"/>
    <s v="https://www.facebook.com/events/607418313066451/"/>
    <s v="facebook.com"/>
    <x v="0"/>
    <s v="https://pbs.twimg.com/media/D5FoIlAUEAAFezv.jpg"/>
    <s v="https://pbs.twimg.com/media/D5FoIlAUEAAFezv.jpg"/>
    <x v="94"/>
    <s v="https://twitter.com/#!/huseynli_ilkin/status/1121792321014468609"/>
    <m/>
    <m/>
    <s v="1121792321014468609"/>
    <m/>
    <b v="0"/>
    <n v="17"/>
    <s v=""/>
    <b v="0"/>
    <s v="tr"/>
    <m/>
    <s v=""/>
    <b v="0"/>
    <n v="10"/>
    <s v=""/>
    <s v="Twitter Web Client"/>
    <b v="0"/>
    <s v="1121792321014468609"/>
    <s v="Tweet"/>
    <n v="0"/>
    <n v="0"/>
    <m/>
    <m/>
    <m/>
    <m/>
    <m/>
    <m/>
    <m/>
    <m/>
    <n v="3"/>
    <s v="3"/>
    <s v="3"/>
    <n v="0"/>
    <n v="0"/>
    <n v="0"/>
    <n v="0"/>
    <n v="0"/>
    <n v="0"/>
    <n v="26"/>
    <n v="100"/>
    <n v="26"/>
  </r>
  <r>
    <s v="huseynli_ilkin"/>
    <s v="huseynli_ilkin"/>
    <m/>
    <m/>
    <m/>
    <m/>
    <m/>
    <m/>
    <m/>
    <m/>
    <s v="No"/>
    <n v="100"/>
    <m/>
    <m/>
    <x v="0"/>
    <d v="2019-04-28T14:48:00.000"/>
    <s v="RT @huseynli_ilkin: Salam Cinema-da bullinq haqqÄ±nda Ã§É™kilmiÅŸ &quot;Sinif&quot; filmi nÃ¼mayiÅŸ edilÉ™cÉ™k. Film estoncadÄ±r vÉ™ AzÉ™rbaycan dilindÉ™ altyazÄ±â€¦"/>
    <m/>
    <m/>
    <x v="3"/>
    <m/>
    <s v="http://pbs.twimg.com/profile_images/1095381419713544193/wlXcY-73_normal.jpg"/>
    <x v="95"/>
    <s v="https://twitter.com/#!/huseynli_ilkin/status/1122512797898891264"/>
    <m/>
    <m/>
    <s v="1122512797898891264"/>
    <m/>
    <b v="0"/>
    <n v="0"/>
    <s v=""/>
    <b v="0"/>
    <s v="tr"/>
    <m/>
    <s v=""/>
    <b v="0"/>
    <n v="9"/>
    <s v="1121792321014468609"/>
    <s v="Twitter Web Client"/>
    <b v="0"/>
    <s v="1121792321014468609"/>
    <s v="Tweet"/>
    <n v="0"/>
    <n v="0"/>
    <m/>
    <m/>
    <m/>
    <m/>
    <m/>
    <m/>
    <m/>
    <m/>
    <n v="3"/>
    <s v="3"/>
    <s v="3"/>
    <n v="0"/>
    <n v="0"/>
    <n v="0"/>
    <n v="0"/>
    <n v="0"/>
    <n v="0"/>
    <n v="27"/>
    <n v="100"/>
    <n v="27"/>
  </r>
  <r>
    <s v="huseynli_ilkin"/>
    <s v="huseynli_ilkin"/>
    <m/>
    <m/>
    <m/>
    <m/>
    <m/>
    <m/>
    <m/>
    <m/>
    <s v="No"/>
    <n v="101"/>
    <m/>
    <m/>
    <x v="0"/>
    <d v="2019-05-01T07:33:07.000"/>
    <s v="RT @huseynli_ilkin: Salam Cinema-da bullinq haqqÄ±nda Ã§É™kilmiÅŸ &quot;Sinif&quot; filmi nÃ¼mayiÅŸ edilÉ™cÉ™k. Film estoncadÄ±r vÉ™ AzÉ™rbaycan dilindÉ™ altyazÄ±â€¦"/>
    <m/>
    <m/>
    <x v="3"/>
    <m/>
    <s v="http://pbs.twimg.com/profile_images/1095381419713544193/wlXcY-73_normal.jpg"/>
    <x v="96"/>
    <s v="https://twitter.com/#!/huseynli_ilkin/status/1123490518888058880"/>
    <m/>
    <m/>
    <s v="1123490518888058880"/>
    <m/>
    <b v="0"/>
    <n v="0"/>
    <s v=""/>
    <b v="0"/>
    <s v="tr"/>
    <m/>
    <s v=""/>
    <b v="0"/>
    <n v="10"/>
    <s v="1121792321014468609"/>
    <s v="Twitter Web Client"/>
    <b v="0"/>
    <s v="1121792321014468609"/>
    <s v="Tweet"/>
    <n v="0"/>
    <n v="0"/>
    <m/>
    <m/>
    <m/>
    <m/>
    <m/>
    <m/>
    <m/>
    <m/>
    <n v="3"/>
    <s v="3"/>
    <s v="3"/>
    <n v="0"/>
    <n v="0"/>
    <n v="0"/>
    <n v="0"/>
    <n v="0"/>
    <n v="0"/>
    <n v="27"/>
    <n v="100"/>
    <n v="27"/>
  </r>
  <r>
    <s v="minorityaze"/>
    <s v="minorityaze"/>
    <m/>
    <m/>
    <m/>
    <m/>
    <m/>
    <m/>
    <m/>
    <m/>
    <s v="No"/>
    <n v="102"/>
    <m/>
    <m/>
    <x v="0"/>
    <d v="2019-05-01T13:45:54.000"/>
    <s v="Minority jurnalÄ± â„– 11 #ElinaÃœÃ§Ã¼nSusma https://t.co/pSXcjiXkZb via â¦@issuuâ© https://t.co/kQPNDUX0PY"/>
    <s v="https://issuu.com/minoritymagazine/docs/minority_jurnal__n10"/>
    <s v="issuu.com"/>
    <x v="19"/>
    <s v="https://pbs.twimg.com/media/D5fF_ZyWsAE7GOf.jpg"/>
    <s v="https://pbs.twimg.com/media/D5fF_ZyWsAE7GOf.jpg"/>
    <x v="97"/>
    <s v="https://twitter.com/#!/minorityaze/status/1123584329857294337"/>
    <m/>
    <m/>
    <s v="1123584329857294337"/>
    <m/>
    <b v="0"/>
    <n v="0"/>
    <s v=""/>
    <b v="0"/>
    <s v="ro"/>
    <m/>
    <s v=""/>
    <b v="0"/>
    <n v="0"/>
    <s v=""/>
    <s v="Twitter for iPhone"/>
    <b v="0"/>
    <s v="1123584329857294337"/>
    <s v="Tweet"/>
    <n v="0"/>
    <n v="0"/>
    <m/>
    <m/>
    <m/>
    <m/>
    <m/>
    <m/>
    <m/>
    <m/>
    <n v="1"/>
    <s v="1"/>
    <s v="1"/>
    <n v="0"/>
    <n v="0"/>
    <n v="0"/>
    <n v="0"/>
    <n v="0"/>
    <n v="0"/>
    <n v="10"/>
    <n v="100"/>
    <n v="10"/>
  </r>
  <r>
    <s v="gvenespanol"/>
    <s v="gvenespanol"/>
    <m/>
    <m/>
    <m/>
    <m/>
    <m/>
    <m/>
    <m/>
    <m/>
    <s v="No"/>
    <n v="103"/>
    <m/>
    <m/>
    <x v="0"/>
    <d v="2019-05-01T23:34:27.000"/>
    <s v="Trágica muerte de adolescente en escuela de #Bakú provoca ira contra fallido sistema del #Azerbaiyán _x000a_#elinaüçünsusma #ElinaHajiyeva _x000a_https://t.co/0z2dFR0tis"/>
    <s v="https://es.globalvoices.org/2019/05/01/tragica-muerte-de-adolescente-en-escuela-de-baku-provoca-ira-contra-fallido-sistema-del-azerbaiyan/"/>
    <s v="globalvoices.org"/>
    <x v="20"/>
    <m/>
    <s v="http://pbs.twimg.com/profile_images/15633482/Picture_1_normal.png"/>
    <x v="98"/>
    <s v="https://twitter.com/#!/gvenespanol/status/1123732444522459146"/>
    <m/>
    <m/>
    <s v="1123732444522459146"/>
    <m/>
    <b v="0"/>
    <n v="0"/>
    <s v=""/>
    <b v="0"/>
    <s v="es"/>
    <m/>
    <s v=""/>
    <b v="0"/>
    <n v="0"/>
    <s v=""/>
    <s v="Twitter for iPhone"/>
    <b v="0"/>
    <s v="1123732444522459146"/>
    <s v="Tweet"/>
    <n v="0"/>
    <n v="0"/>
    <m/>
    <m/>
    <m/>
    <m/>
    <m/>
    <m/>
    <m/>
    <m/>
    <n v="1"/>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1">
    <i>
      <x v="1"/>
    </i>
    <i r="1">
      <x v="4"/>
    </i>
    <i r="2">
      <x v="101"/>
    </i>
    <i r="3">
      <x v="2"/>
    </i>
    <i r="3">
      <x v="20"/>
    </i>
    <i r="2">
      <x v="102"/>
    </i>
    <i r="3">
      <x v="7"/>
    </i>
    <i r="3">
      <x v="14"/>
    </i>
    <i r="3">
      <x v="15"/>
    </i>
    <i r="3">
      <x v="16"/>
    </i>
    <i r="3">
      <x v="17"/>
    </i>
    <i r="3">
      <x v="19"/>
    </i>
    <i r="3">
      <x v="23"/>
    </i>
    <i r="2">
      <x v="103"/>
    </i>
    <i r="3">
      <x v="8"/>
    </i>
    <i r="3">
      <x v="12"/>
    </i>
    <i r="3">
      <x v="13"/>
    </i>
    <i r="3">
      <x v="15"/>
    </i>
    <i r="3">
      <x v="17"/>
    </i>
    <i r="2">
      <x v="104"/>
    </i>
    <i r="3">
      <x v="19"/>
    </i>
    <i r="3">
      <x v="22"/>
    </i>
    <i r="2">
      <x v="105"/>
    </i>
    <i r="3">
      <x v="18"/>
    </i>
    <i r="2">
      <x v="107"/>
    </i>
    <i r="3">
      <x v="9"/>
    </i>
    <i r="3">
      <x v="17"/>
    </i>
    <i r="2">
      <x v="109"/>
    </i>
    <i r="3">
      <x v="18"/>
    </i>
    <i r="3">
      <x v="21"/>
    </i>
    <i r="2">
      <x v="110"/>
    </i>
    <i r="3">
      <x v="15"/>
    </i>
    <i r="3">
      <x v="16"/>
    </i>
    <i r="2">
      <x v="111"/>
    </i>
    <i r="3">
      <x v="5"/>
    </i>
    <i r="3">
      <x v="8"/>
    </i>
    <i r="3">
      <x v="12"/>
    </i>
    <i r="3">
      <x v="13"/>
    </i>
    <i r="3">
      <x v="14"/>
    </i>
    <i r="3">
      <x v="15"/>
    </i>
    <i r="3">
      <x v="18"/>
    </i>
    <i r="3">
      <x v="19"/>
    </i>
    <i r="3">
      <x v="21"/>
    </i>
    <i r="3">
      <x v="22"/>
    </i>
    <i r="2">
      <x v="112"/>
    </i>
    <i r="3">
      <x v="7"/>
    </i>
    <i r="3">
      <x v="8"/>
    </i>
    <i r="3">
      <x v="18"/>
    </i>
    <i r="3">
      <x v="22"/>
    </i>
    <i r="2">
      <x v="113"/>
    </i>
    <i r="3">
      <x v="14"/>
    </i>
    <i r="3">
      <x v="15"/>
    </i>
    <i r="3">
      <x v="16"/>
    </i>
    <i r="3">
      <x v="17"/>
    </i>
    <i r="3">
      <x v="20"/>
    </i>
    <i r="3">
      <x v="22"/>
    </i>
    <i r="2">
      <x v="114"/>
    </i>
    <i r="3">
      <x v="12"/>
    </i>
    <i r="3">
      <x v="13"/>
    </i>
    <i r="3">
      <x v="15"/>
    </i>
    <i r="2">
      <x v="115"/>
    </i>
    <i r="3">
      <x v="13"/>
    </i>
    <i r="3">
      <x v="14"/>
    </i>
    <i r="2">
      <x v="116"/>
    </i>
    <i r="3">
      <x v="16"/>
    </i>
    <i r="3">
      <x v="18"/>
    </i>
    <i r="2">
      <x v="117"/>
    </i>
    <i r="3">
      <x v="5"/>
    </i>
    <i r="3">
      <x v="16"/>
    </i>
    <i r="3">
      <x v="18"/>
    </i>
    <i r="3">
      <x v="21"/>
    </i>
    <i r="2">
      <x v="118"/>
    </i>
    <i r="3">
      <x v="12"/>
    </i>
    <i r="2">
      <x v="119"/>
    </i>
    <i r="3">
      <x v="14"/>
    </i>
    <i r="3">
      <x v="15"/>
    </i>
    <i r="3">
      <x v="21"/>
    </i>
    <i r="2">
      <x v="120"/>
    </i>
    <i r="3">
      <x v="5"/>
    </i>
    <i r="3">
      <x v="10"/>
    </i>
    <i r="3">
      <x v="20"/>
    </i>
    <i r="2">
      <x v="121"/>
    </i>
    <i r="3">
      <x v="13"/>
    </i>
    <i r="3">
      <x v="18"/>
    </i>
    <i r="3">
      <x v="22"/>
    </i>
    <i r="1">
      <x v="5"/>
    </i>
    <i r="2">
      <x v="122"/>
    </i>
    <i r="3">
      <x v="8"/>
    </i>
    <i r="3">
      <x v="14"/>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1">
        <i x="2" s="1"/>
        <i x="1" s="1"/>
        <i x="20" s="1"/>
        <i x="5" s="1"/>
        <i x="8" s="1"/>
        <i x="17" s="1"/>
        <i x="16" s="1"/>
        <i x="12" s="1"/>
        <i x="13" s="1"/>
        <i x="19" s="1"/>
        <i x="14" s="1"/>
        <i x="0" s="1"/>
        <i x="7" s="1"/>
        <i x="11" s="1"/>
        <i x="9" s="1"/>
        <i x="18" s="1"/>
        <i x="4" s="1"/>
        <i x="6" s="1"/>
        <i x="10" s="1"/>
        <i x="1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3" totalsRowShown="0" headerRowDxfId="492" dataDxfId="491">
  <autoFilter ref="A2:BL103"/>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1" totalsRowShown="0" headerRowDxfId="362" dataDxfId="361">
  <autoFilter ref="A2:C21"/>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2" totalsRowShown="0" headerRowDxfId="331" dataDxfId="330">
  <autoFilter ref="A14:V22"/>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V35" totalsRowShown="0" headerRowDxfId="307" dataDxfId="306">
  <autoFilter ref="A25:V35"/>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V48" totalsRowShown="0" headerRowDxfId="282" dataDxfId="281">
  <autoFilter ref="A38:V48"/>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V61" totalsRowShown="0" headerRowDxfId="257" dataDxfId="256">
  <autoFilter ref="A51:V61"/>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V65" totalsRowShown="0" headerRowDxfId="232" dataDxfId="231">
  <autoFilter ref="A64:V65"/>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7:V77" totalsRowShown="0" headerRowDxfId="229" dataDxfId="228">
  <autoFilter ref="A67:V77"/>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0:V90" totalsRowShown="0" headerRowDxfId="182" dataDxfId="181">
  <autoFilter ref="A80:V90"/>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5" totalsRowShown="0" headerRowDxfId="439" dataDxfId="438">
  <autoFilter ref="A2:BS75"/>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48" totalsRowShown="0" headerRowDxfId="147" dataDxfId="146">
  <autoFilter ref="A1:G84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04" totalsRowShown="0" headerRowDxfId="138" dataDxfId="137">
  <autoFilter ref="A1:L80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01" totalsRowShown="0" headerRowDxfId="64" dataDxfId="63">
  <autoFilter ref="A2:BL10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396">
  <autoFilter ref="A2:AO19"/>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4" totalsRowShown="0" headerRowDxfId="393" dataDxfId="392">
  <autoFilter ref="A1:C74"/>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c-media.org/teen-attacked-in-baku-for-commemorating-bullied-schoolgirl/" TargetMode="External" /><Relationship Id="rId2" Type="http://schemas.openxmlformats.org/officeDocument/2006/relationships/hyperlink" Target="http://qafqazinfo.az/news/detail/mehkeme-direktorla-bagli-qerar-verdi-249666" TargetMode="External" /><Relationship Id="rId3" Type="http://schemas.openxmlformats.org/officeDocument/2006/relationships/hyperlink" Target="https://www.facebook.com/raskolnikovrodion/posts/2311965922194475" TargetMode="External" /><Relationship Id="rId4" Type="http://schemas.openxmlformats.org/officeDocument/2006/relationships/hyperlink" Target="https://www.youtube.com/watch?v=dTzVTwolM58" TargetMode="External" /><Relationship Id="rId5" Type="http://schemas.openxmlformats.org/officeDocument/2006/relationships/hyperlink" Target="https://oc-media.org/teen-attacked-in-baku-for-commemorating-bullied-schoolgirl/" TargetMode="External" /><Relationship Id="rId6" Type="http://schemas.openxmlformats.org/officeDocument/2006/relationships/hyperlink" Target="https://www.facebook.com/lgbti.org/photos/a.292121070995378/1087064648167679/" TargetMode="External" /><Relationship Id="rId7" Type="http://schemas.openxmlformats.org/officeDocument/2006/relationships/hyperlink" Target="https://twitter.com/currenttimetv/status/1120356839626104837" TargetMode="External" /><Relationship Id="rId8" Type="http://schemas.openxmlformats.org/officeDocument/2006/relationships/hyperlink" Target="https://twitter.com/CurrentTimeTv/status/1120356839626104837" TargetMode="External" /><Relationship Id="rId9" Type="http://schemas.openxmlformats.org/officeDocument/2006/relationships/hyperlink" Target="https://twitter.com/CurrentTimeTv/status/1120356839626104837" TargetMode="External" /><Relationship Id="rId10" Type="http://schemas.openxmlformats.org/officeDocument/2006/relationships/hyperlink" Target="https://www.facebook.com/rahim.y.wali/posts/2020350061396634" TargetMode="External" /><Relationship Id="rId11" Type="http://schemas.openxmlformats.org/officeDocument/2006/relationships/hyperlink" Target="https://ru.globalvoices.org/2019/04/22/82813/" TargetMode="External" /><Relationship Id="rId12" Type="http://schemas.openxmlformats.org/officeDocument/2006/relationships/hyperlink" Target="https://www.facebook.com/events/607418313066451/" TargetMode="External" /><Relationship Id="rId13" Type="http://schemas.openxmlformats.org/officeDocument/2006/relationships/hyperlink" Target="https://www.change.org/p/&#208;&#191;&#208;&#181;&#209;&#8364;&#208;&#178;&#208;&#190;&#208;&#185;-&#208;&#187;&#208;&#181;&#208;&#180;&#208;&#184;-&#208;&#176;&#208;&#183;&#208;&#181;&#209;&#8364;&#208;&#177;&#208;&#176;&#208;&#185;&#208;&#180;&#208;&#182;&#208;&#176;&#208;&#189;&#209;&#129;&#208;&#186;&#208;&#190;&#208;&#185;-&#209;&#8364;&#208;&#181;&#209;&#129;&#208;&#191;&#209;&#402;&#208;&#177;&#208;&#187;&#208;&#184;&#208;&#186;&#208;&#184;-&#208;&#188;&#208;&#181;&#209;&#8230;&#209;&#8364;&#208;&#184;&#208;&#177;&#208;&#176;&#208;&#189;-&#208;&#176;&#208;&#187;&#208;&#184;&#208;&#181;&#208;&#178;&#208;&#190;&#208;&#185;-justice-for-elina-hajiyeva?recruiter=288082513&amp;utm_source=share_petition&amp;utm_campaign=petition_show&amp;utm_medium=whatsapp&amp;utm_content=washarecopy_14792367_ru-RU%3Av2&amp;recruited_by_id=11c65f28-a0dc-45c9-9ec7-58f9cabc3ea5" TargetMode="External" /><Relationship Id="rId14" Type="http://schemas.openxmlformats.org/officeDocument/2006/relationships/hyperlink" Target="https://it.globalvoices.org/2019/04/la-tragica-morte-di-una-adolescente-alla-scuola-di-baku-dirige-la-rabbia-verso-il-sistema-scolastico-dellazerbaigian/" TargetMode="External" /><Relationship Id="rId15" Type="http://schemas.openxmlformats.org/officeDocument/2006/relationships/hyperlink" Target="https://www.youtube.com/watch?v=yMxuvtm2czM&amp;feature=youtu.be" TargetMode="External" /><Relationship Id="rId16" Type="http://schemas.openxmlformats.org/officeDocument/2006/relationships/hyperlink" Target="https://www.facebook.com/events/607418313066451/" TargetMode="External" /><Relationship Id="rId17" Type="http://schemas.openxmlformats.org/officeDocument/2006/relationships/hyperlink" Target="https://issuu.com/minoritymagazine/docs/minority_jurnal__n10" TargetMode="External" /><Relationship Id="rId18" Type="http://schemas.openxmlformats.org/officeDocument/2006/relationships/hyperlink" Target="https://es.globalvoices.org/2019/05/01/tragica-muerte-de-adolescente-en-escuela-de-baku-provoca-ira-contra-fallido-sistema-del-azerbaiyan/" TargetMode="External" /><Relationship Id="rId19" Type="http://schemas.openxmlformats.org/officeDocument/2006/relationships/hyperlink" Target="https://pbs.twimg.com/media/D4kiS-8WkAAyEYN.jpg" TargetMode="External" /><Relationship Id="rId20" Type="http://schemas.openxmlformats.org/officeDocument/2006/relationships/hyperlink" Target="https://pbs.twimg.com/media/D4IaS7-W4AIs2OZ.jpg" TargetMode="External" /><Relationship Id="rId21" Type="http://schemas.openxmlformats.org/officeDocument/2006/relationships/hyperlink" Target="https://pbs.twimg.com/media/D4oJEVEWkAEgJrg.jpg" TargetMode="External" /><Relationship Id="rId22" Type="http://schemas.openxmlformats.org/officeDocument/2006/relationships/hyperlink" Target="https://pbs.twimg.com/ext_tw_video_thumb/1116339756336545792/pu/img/2v0vJ8QVapkhZdE2.jpg" TargetMode="External" /><Relationship Id="rId23" Type="http://schemas.openxmlformats.org/officeDocument/2006/relationships/hyperlink" Target="https://pbs.twimg.com/ext_tw_video_thumb/1116339756336545792/pu/img/2v0vJ8QVapkhZdE2.jpg" TargetMode="External" /><Relationship Id="rId24" Type="http://schemas.openxmlformats.org/officeDocument/2006/relationships/hyperlink" Target="https://pbs.twimg.com/media/D39D4JuWAAIZPLT.jpg" TargetMode="External" /><Relationship Id="rId25" Type="http://schemas.openxmlformats.org/officeDocument/2006/relationships/hyperlink" Target="https://pbs.twimg.com/media/D355uo2WsAExcK9.jpg" TargetMode="External" /><Relationship Id="rId26" Type="http://schemas.openxmlformats.org/officeDocument/2006/relationships/hyperlink" Target="https://pbs.twimg.com/media/D376LWPU8AUb3-b.jpg" TargetMode="External" /><Relationship Id="rId27" Type="http://schemas.openxmlformats.org/officeDocument/2006/relationships/hyperlink" Target="https://pbs.twimg.com/media/D376LWPU8AUb3-b.jpg" TargetMode="External" /><Relationship Id="rId28" Type="http://schemas.openxmlformats.org/officeDocument/2006/relationships/hyperlink" Target="https://pbs.twimg.com/media/D4EAaGqX4AENo4D.jpg" TargetMode="External" /><Relationship Id="rId29" Type="http://schemas.openxmlformats.org/officeDocument/2006/relationships/hyperlink" Target="https://pbs.twimg.com/ext_tw_video_thumb/1116339756336545792/pu/img/2v0vJ8QVapkhZdE2.jpg" TargetMode="External" /><Relationship Id="rId30" Type="http://schemas.openxmlformats.org/officeDocument/2006/relationships/hyperlink" Target="https://pbs.twimg.com/media/D3wanx3WkAM58Pw.jpg" TargetMode="External" /><Relationship Id="rId31" Type="http://schemas.openxmlformats.org/officeDocument/2006/relationships/hyperlink" Target="https://pbs.twimg.com/media/D30LDeoU8AAqgzD.jpg" TargetMode="External" /><Relationship Id="rId32" Type="http://schemas.openxmlformats.org/officeDocument/2006/relationships/hyperlink" Target="https://pbs.twimg.com/media/D30LDeoU8AAqgzD.jpg" TargetMode="External" /><Relationship Id="rId33" Type="http://schemas.openxmlformats.org/officeDocument/2006/relationships/hyperlink" Target="https://pbs.twimg.com/media/D39fgRKWAAAk4I2.jpg" TargetMode="External" /><Relationship Id="rId34" Type="http://schemas.openxmlformats.org/officeDocument/2006/relationships/hyperlink" Target="https://pbs.twimg.com/media/D39fgRKWAAAk4I2.jpg" TargetMode="External" /><Relationship Id="rId35" Type="http://schemas.openxmlformats.org/officeDocument/2006/relationships/hyperlink" Target="https://pbs.twimg.com/media/D462AYzW0AEadck.jpg" TargetMode="External" /><Relationship Id="rId36" Type="http://schemas.openxmlformats.org/officeDocument/2006/relationships/hyperlink" Target="https://pbs.twimg.com/media/D4IaS7-W4AIs2OZ.jpg" TargetMode="External" /><Relationship Id="rId37" Type="http://schemas.openxmlformats.org/officeDocument/2006/relationships/hyperlink" Target="https://pbs.twimg.com/media/D33-SpwXkAEyF-d.jpg" TargetMode="External" /><Relationship Id="rId38" Type="http://schemas.openxmlformats.org/officeDocument/2006/relationships/hyperlink" Target="https://pbs.twimg.com/media/D38wARJXsAArrs_.jpg" TargetMode="External" /><Relationship Id="rId39" Type="http://schemas.openxmlformats.org/officeDocument/2006/relationships/hyperlink" Target="https://pbs.twimg.com/media/D5KDkhZWAAAu_Ek.jpg" TargetMode="External" /><Relationship Id="rId40" Type="http://schemas.openxmlformats.org/officeDocument/2006/relationships/hyperlink" Target="https://pbs.twimg.com/ext_tw_video_thumb/1118072127683538946/pu/img/0aihytd3Rpvb9XnW.jpg" TargetMode="External" /><Relationship Id="rId41" Type="http://schemas.openxmlformats.org/officeDocument/2006/relationships/hyperlink" Target="https://pbs.twimg.com/ext_tw_video_thumb/1117486688052367362/pu/img/ygdPZc1UkGpJlIHc.jpg" TargetMode="External" /><Relationship Id="rId42" Type="http://schemas.openxmlformats.org/officeDocument/2006/relationships/hyperlink" Target="https://pbs.twimg.com/media/D5a2FI6WwAYoRjI.jpg" TargetMode="External" /><Relationship Id="rId43" Type="http://schemas.openxmlformats.org/officeDocument/2006/relationships/hyperlink" Target="https://pbs.twimg.com/media/D5FoIlAUEAAFezv.jpg" TargetMode="External" /><Relationship Id="rId44" Type="http://schemas.openxmlformats.org/officeDocument/2006/relationships/hyperlink" Target="https://pbs.twimg.com/media/D5fF_ZyWsAE7GOf.jpg" TargetMode="External" /><Relationship Id="rId45" Type="http://schemas.openxmlformats.org/officeDocument/2006/relationships/hyperlink" Target="https://pbs.twimg.com/media/D4kiS-8WkAAyEYN.jpg" TargetMode="External" /><Relationship Id="rId46" Type="http://schemas.openxmlformats.org/officeDocument/2006/relationships/hyperlink" Target="http://pbs.twimg.com/profile_images/829366459688218624/tY58dXPd_normal.jpg" TargetMode="External" /><Relationship Id="rId47" Type="http://schemas.openxmlformats.org/officeDocument/2006/relationships/hyperlink" Target="http://pbs.twimg.com/profile_images/1119138646177660931/Gj26zsyM_normal.jpg" TargetMode="External" /><Relationship Id="rId48" Type="http://schemas.openxmlformats.org/officeDocument/2006/relationships/hyperlink" Target="http://pbs.twimg.com/profile_images/1119575803073835008/Vj1_Dtkj_normal.jpg" TargetMode="External" /><Relationship Id="rId49" Type="http://schemas.openxmlformats.org/officeDocument/2006/relationships/hyperlink" Target="https://pbs.twimg.com/media/D4IaS7-W4AIs2OZ.jpg" TargetMode="External" /><Relationship Id="rId50" Type="http://schemas.openxmlformats.org/officeDocument/2006/relationships/hyperlink" Target="http://pbs.twimg.com/profile_images/721614179799535616/DuDR0NdU_normal.jpg" TargetMode="External" /><Relationship Id="rId51" Type="http://schemas.openxmlformats.org/officeDocument/2006/relationships/hyperlink" Target="http://pbs.twimg.com/profile_images/977879836298444800/wxdWTi-1_normal.jpg" TargetMode="External" /><Relationship Id="rId52" Type="http://schemas.openxmlformats.org/officeDocument/2006/relationships/hyperlink" Target="http://pbs.twimg.com/profile_images/1119873703259537408/R9qjBkuD_normal.jpg" TargetMode="External" /><Relationship Id="rId53" Type="http://schemas.openxmlformats.org/officeDocument/2006/relationships/hyperlink" Target="http://pbs.twimg.com/profile_images/595109740356599809/b1x50qms_normal.jpg" TargetMode="External" /><Relationship Id="rId54" Type="http://schemas.openxmlformats.org/officeDocument/2006/relationships/hyperlink" Target="http://pbs.twimg.com/profile_images/1117082190137962496/mPs7wLN0_normal.jpg" TargetMode="External" /><Relationship Id="rId55" Type="http://schemas.openxmlformats.org/officeDocument/2006/relationships/hyperlink" Target="http://pbs.twimg.com/profile_images/1117082190137962496/mPs7wLN0_normal.jpg" TargetMode="External" /><Relationship Id="rId56" Type="http://schemas.openxmlformats.org/officeDocument/2006/relationships/hyperlink" Target="http://pbs.twimg.com/profile_images/1117082190137962496/mPs7wLN0_normal.jpg" TargetMode="External" /><Relationship Id="rId57" Type="http://schemas.openxmlformats.org/officeDocument/2006/relationships/hyperlink" Target="http://pbs.twimg.com/profile_images/1109904102924926976/sKNYWwq0_normal.jpg" TargetMode="External" /><Relationship Id="rId58" Type="http://schemas.openxmlformats.org/officeDocument/2006/relationships/hyperlink" Target="https://pbs.twimg.com/media/D4oJEVEWkAEgJrg.jpg" TargetMode="External" /><Relationship Id="rId59" Type="http://schemas.openxmlformats.org/officeDocument/2006/relationships/hyperlink" Target="http://pbs.twimg.com/profile_images/1117703972477861889/ddUX2e1l_normal.jpg" TargetMode="External" /><Relationship Id="rId60" Type="http://schemas.openxmlformats.org/officeDocument/2006/relationships/hyperlink" Target="http://pbs.twimg.com/profile_images/979136462271733760/KVr7Ev_N_normal.jpg" TargetMode="External" /><Relationship Id="rId61" Type="http://schemas.openxmlformats.org/officeDocument/2006/relationships/hyperlink" Target="http://pbs.twimg.com/profile_images/1108660613734125569/WXl1_cq7_normal.png" TargetMode="External" /><Relationship Id="rId62" Type="http://schemas.openxmlformats.org/officeDocument/2006/relationships/hyperlink" Target="http://pbs.twimg.com/profile_images/1090752684892786691/_8IPlNbi_normal.jpg" TargetMode="External" /><Relationship Id="rId63" Type="http://schemas.openxmlformats.org/officeDocument/2006/relationships/hyperlink" Target="http://pbs.twimg.com/profile_images/819529362416533504/iAGFfzZr_normal.jpg" TargetMode="External" /><Relationship Id="rId64" Type="http://schemas.openxmlformats.org/officeDocument/2006/relationships/hyperlink" Target="http://pbs.twimg.com/profile_images/1120011399978053632/s7Why-ms_normal.jpg" TargetMode="External" /><Relationship Id="rId65" Type="http://schemas.openxmlformats.org/officeDocument/2006/relationships/hyperlink" Target="https://pbs.twimg.com/ext_tw_video_thumb/1116339756336545792/pu/img/2v0vJ8QVapkhZdE2.jpg" TargetMode="External" /><Relationship Id="rId66" Type="http://schemas.openxmlformats.org/officeDocument/2006/relationships/hyperlink" Target="https://pbs.twimg.com/ext_tw_video_thumb/1116339756336545792/pu/img/2v0vJ8QVapkhZdE2.jpg" TargetMode="External" /><Relationship Id="rId67" Type="http://schemas.openxmlformats.org/officeDocument/2006/relationships/hyperlink" Target="http://pbs.twimg.com/profile_images/1113195176900616192/tzFfEC4g_normal.jpg" TargetMode="External" /><Relationship Id="rId68" Type="http://schemas.openxmlformats.org/officeDocument/2006/relationships/hyperlink" Target="http://pbs.twimg.com/profile_images/1120011399978053632/s7Why-ms_normal.jpg" TargetMode="External" /><Relationship Id="rId69" Type="http://schemas.openxmlformats.org/officeDocument/2006/relationships/hyperlink" Target="http://pbs.twimg.com/profile_images/1082698618568626181/urQtOzxp_normal.jpg" TargetMode="External" /><Relationship Id="rId70" Type="http://schemas.openxmlformats.org/officeDocument/2006/relationships/hyperlink" Target="http://pbs.twimg.com/profile_images/1120011399978053632/s7Why-ms_normal.jpg" TargetMode="External" /><Relationship Id="rId71" Type="http://schemas.openxmlformats.org/officeDocument/2006/relationships/hyperlink" Target="http://abs.twimg.com/sticky/default_profile_images/default_profile_normal.png" TargetMode="External" /><Relationship Id="rId72" Type="http://schemas.openxmlformats.org/officeDocument/2006/relationships/hyperlink" Target="http://abs.twimg.com/sticky/default_profile_images/default_profile_normal.png" TargetMode="External" /><Relationship Id="rId73" Type="http://schemas.openxmlformats.org/officeDocument/2006/relationships/hyperlink" Target="http://abs.twimg.com/sticky/default_profile_images/default_profile_normal.pn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abs.twimg.com/sticky/default_profile_images/default_profile_normal.png" TargetMode="External" /><Relationship Id="rId76" Type="http://schemas.openxmlformats.org/officeDocument/2006/relationships/hyperlink" Target="http://pbs.twimg.com/profile_images/1120011399978053632/s7Why-ms_normal.jpg" TargetMode="External" /><Relationship Id="rId77" Type="http://schemas.openxmlformats.org/officeDocument/2006/relationships/hyperlink" Target="https://pbs.twimg.com/media/D39D4JuWAAIZPLT.jpg" TargetMode="External" /><Relationship Id="rId78" Type="http://schemas.openxmlformats.org/officeDocument/2006/relationships/hyperlink" Target="http://pbs.twimg.com/profile_images/1120011399978053632/s7Why-ms_normal.jpg" TargetMode="External" /><Relationship Id="rId79" Type="http://schemas.openxmlformats.org/officeDocument/2006/relationships/hyperlink" Target="https://pbs.twimg.com/media/D355uo2WsAExcK9.jpg" TargetMode="External" /><Relationship Id="rId80" Type="http://schemas.openxmlformats.org/officeDocument/2006/relationships/hyperlink" Target="http://pbs.twimg.com/profile_images/1120011399978053632/s7Why-ms_normal.jpg" TargetMode="External" /><Relationship Id="rId81" Type="http://schemas.openxmlformats.org/officeDocument/2006/relationships/hyperlink" Target="https://pbs.twimg.com/media/D376LWPU8AUb3-b.jpg" TargetMode="External" /><Relationship Id="rId82" Type="http://schemas.openxmlformats.org/officeDocument/2006/relationships/hyperlink" Target="https://pbs.twimg.com/media/D376LWPU8AUb3-b.jpg" TargetMode="External" /><Relationship Id="rId83" Type="http://schemas.openxmlformats.org/officeDocument/2006/relationships/hyperlink" Target="http://pbs.twimg.com/profile_images/1120011399978053632/s7Why-ms_normal.jpg" TargetMode="External" /><Relationship Id="rId84" Type="http://schemas.openxmlformats.org/officeDocument/2006/relationships/hyperlink" Target="http://pbs.twimg.com/profile_images/1120011399978053632/s7Why-ms_normal.jpg" TargetMode="External" /><Relationship Id="rId85" Type="http://schemas.openxmlformats.org/officeDocument/2006/relationships/hyperlink" Target="http://pbs.twimg.com/profile_images/1120011399978053632/s7Why-ms_normal.jpg" TargetMode="External" /><Relationship Id="rId86" Type="http://schemas.openxmlformats.org/officeDocument/2006/relationships/hyperlink" Target="http://pbs.twimg.com/profile_images/1120011399978053632/s7Why-ms_normal.jpg" TargetMode="External" /><Relationship Id="rId87" Type="http://schemas.openxmlformats.org/officeDocument/2006/relationships/hyperlink" Target="http://pbs.twimg.com/profile_images/850478178988699650/k5IYmvuI_normal.jpg" TargetMode="External" /><Relationship Id="rId88" Type="http://schemas.openxmlformats.org/officeDocument/2006/relationships/hyperlink" Target="http://pbs.twimg.com/profile_images/1045421986049134592/1GMC4oIB_normal.jpg" TargetMode="External" /><Relationship Id="rId89" Type="http://schemas.openxmlformats.org/officeDocument/2006/relationships/hyperlink" Target="http://pbs.twimg.com/profile_images/1103731976723419136/8UnyJu2d_normal.jpg" TargetMode="External" /><Relationship Id="rId90" Type="http://schemas.openxmlformats.org/officeDocument/2006/relationships/hyperlink" Target="http://pbs.twimg.com/profile_images/1011003872222031875/DLbu6YSO_normal.jpg" TargetMode="External" /><Relationship Id="rId91" Type="http://schemas.openxmlformats.org/officeDocument/2006/relationships/hyperlink" Target="http://pbs.twimg.com/profile_images/1011003872222031875/DLbu6YSO_normal.jpg" TargetMode="External" /><Relationship Id="rId92" Type="http://schemas.openxmlformats.org/officeDocument/2006/relationships/hyperlink" Target="http://pbs.twimg.com/profile_images/1092157019937755136/CkQi6_w7_normal.jpg" TargetMode="External" /><Relationship Id="rId93" Type="http://schemas.openxmlformats.org/officeDocument/2006/relationships/hyperlink" Target="http://pbs.twimg.com/profile_images/1074300056491180032/-CDMhbgV_normal.jpg" TargetMode="External" /><Relationship Id="rId94" Type="http://schemas.openxmlformats.org/officeDocument/2006/relationships/hyperlink" Target="http://pbs.twimg.com/profile_images/1113364340474810368/rCMYp3n9_normal.jpg" TargetMode="External" /><Relationship Id="rId95" Type="http://schemas.openxmlformats.org/officeDocument/2006/relationships/hyperlink" Target="https://pbs.twimg.com/media/D4EAaGqX4AENo4D.jpg" TargetMode="External" /><Relationship Id="rId96" Type="http://schemas.openxmlformats.org/officeDocument/2006/relationships/hyperlink" Target="https://pbs.twimg.com/ext_tw_video_thumb/1116339756336545792/pu/img/2v0vJ8QVapkhZdE2.jpg" TargetMode="External" /><Relationship Id="rId97" Type="http://schemas.openxmlformats.org/officeDocument/2006/relationships/hyperlink" Target="http://pbs.twimg.com/profile_images/1113364340474810368/rCMYp3n9_normal.jpg" TargetMode="External" /><Relationship Id="rId98" Type="http://schemas.openxmlformats.org/officeDocument/2006/relationships/hyperlink" Target="http://pbs.twimg.com/profile_images/917502091081502720/qkdjs0p3_normal.jpg" TargetMode="External" /><Relationship Id="rId99" Type="http://schemas.openxmlformats.org/officeDocument/2006/relationships/hyperlink" Target="http://pbs.twimg.com/profile_images/917502091081502720/qkdjs0p3_normal.jpg" TargetMode="External" /><Relationship Id="rId100" Type="http://schemas.openxmlformats.org/officeDocument/2006/relationships/hyperlink" Target="http://pbs.twimg.com/profile_images/968144844613922816/FVU3HUzG_normal.jpg" TargetMode="External" /><Relationship Id="rId101" Type="http://schemas.openxmlformats.org/officeDocument/2006/relationships/hyperlink" Target="https://pbs.twimg.com/media/D3wanx3WkAM58Pw.jpg" TargetMode="External" /><Relationship Id="rId102" Type="http://schemas.openxmlformats.org/officeDocument/2006/relationships/hyperlink" Target="https://pbs.twimg.com/media/D30LDeoU8AAqgzD.jpg" TargetMode="External" /><Relationship Id="rId103" Type="http://schemas.openxmlformats.org/officeDocument/2006/relationships/hyperlink" Target="https://pbs.twimg.com/media/D30LDeoU8AAqgzD.jpg" TargetMode="External" /><Relationship Id="rId104" Type="http://schemas.openxmlformats.org/officeDocument/2006/relationships/hyperlink" Target="https://pbs.twimg.com/media/D39fgRKWAAAk4I2.jpg" TargetMode="External" /><Relationship Id="rId105" Type="http://schemas.openxmlformats.org/officeDocument/2006/relationships/hyperlink" Target="https://pbs.twimg.com/media/D39fgRKWAAAk4I2.jpg" TargetMode="External" /><Relationship Id="rId106" Type="http://schemas.openxmlformats.org/officeDocument/2006/relationships/hyperlink" Target="https://pbs.twimg.com/media/D462AYzW0AEadck.jpg" TargetMode="External" /><Relationship Id="rId107" Type="http://schemas.openxmlformats.org/officeDocument/2006/relationships/hyperlink" Target="http://pbs.twimg.com/profile_images/1114517442179600385/6MPq3BVl_normal.jpg" TargetMode="External" /><Relationship Id="rId108" Type="http://schemas.openxmlformats.org/officeDocument/2006/relationships/hyperlink" Target="http://pbs.twimg.com/profile_images/1116707283814309888/9j0vIYRj_normal.jpg" TargetMode="External" /><Relationship Id="rId109" Type="http://schemas.openxmlformats.org/officeDocument/2006/relationships/hyperlink" Target="http://pbs.twimg.com/profile_images/663771181095526400/d_PWViPW_normal.jpg" TargetMode="External" /><Relationship Id="rId110" Type="http://schemas.openxmlformats.org/officeDocument/2006/relationships/hyperlink" Target="http://pbs.twimg.com/profile_images/908796379597819904/S0kUdV8W_normal.jpg" TargetMode="External" /><Relationship Id="rId111" Type="http://schemas.openxmlformats.org/officeDocument/2006/relationships/hyperlink" Target="http://pbs.twimg.com/profile_images/787368145644290048/WyarqhJh_normal.jpg" TargetMode="External" /><Relationship Id="rId112" Type="http://schemas.openxmlformats.org/officeDocument/2006/relationships/hyperlink" Target="http://pbs.twimg.com/profile_images/1117817952211021826/Y-kR_ImM_normal.jpg" TargetMode="External" /><Relationship Id="rId113" Type="http://schemas.openxmlformats.org/officeDocument/2006/relationships/hyperlink" Target="http://pbs.twimg.com/profile_images/1119856155948400640/7sVbNEJe_normal.jpg" TargetMode="External" /><Relationship Id="rId114" Type="http://schemas.openxmlformats.org/officeDocument/2006/relationships/hyperlink" Target="http://pbs.twimg.com/profile_images/1124157818968395776/bbQPCga3_normal.jpg" TargetMode="External" /><Relationship Id="rId115" Type="http://schemas.openxmlformats.org/officeDocument/2006/relationships/hyperlink" Target="http://pbs.twimg.com/profile_images/1122695416347279366/gq7FUafZ_normal.jpg" TargetMode="External" /><Relationship Id="rId116" Type="http://schemas.openxmlformats.org/officeDocument/2006/relationships/hyperlink" Target="http://pbs.twimg.com/profile_images/1123661688560070662/UjqFE85x_normal.jpg" TargetMode="External" /><Relationship Id="rId117" Type="http://schemas.openxmlformats.org/officeDocument/2006/relationships/hyperlink" Target="http://pbs.twimg.com/profile_images/1061401457117794304/basvMnNR_normal.jpg" TargetMode="External" /><Relationship Id="rId118" Type="http://schemas.openxmlformats.org/officeDocument/2006/relationships/hyperlink" Target="http://pbs.twimg.com/profile_images/1111813995827286016/SkCdM6h6_normal.jpg" TargetMode="External" /><Relationship Id="rId119" Type="http://schemas.openxmlformats.org/officeDocument/2006/relationships/hyperlink" Target="http://pbs.twimg.com/profile_images/1028941462350778369/CstKdjbe_normal.jpg" TargetMode="External" /><Relationship Id="rId120" Type="http://schemas.openxmlformats.org/officeDocument/2006/relationships/hyperlink" Target="https://pbs.twimg.com/media/D4IaS7-W4AIs2OZ.jpg" TargetMode="External" /><Relationship Id="rId121" Type="http://schemas.openxmlformats.org/officeDocument/2006/relationships/hyperlink" Target="https://pbs.twimg.com/media/D33-SpwXkAEyF-d.jpg" TargetMode="External" /><Relationship Id="rId122" Type="http://schemas.openxmlformats.org/officeDocument/2006/relationships/hyperlink" Target="https://pbs.twimg.com/media/D38wARJXsAArrs_.jpg" TargetMode="External" /><Relationship Id="rId123" Type="http://schemas.openxmlformats.org/officeDocument/2006/relationships/hyperlink" Target="https://pbs.twimg.com/media/D5KDkhZWAAAu_Ek.jpg" TargetMode="External" /><Relationship Id="rId124" Type="http://schemas.openxmlformats.org/officeDocument/2006/relationships/hyperlink" Target="https://pbs.twimg.com/ext_tw_video_thumb/1118072127683538946/pu/img/0aihytd3Rpvb9XnW.jpg" TargetMode="External" /><Relationship Id="rId125" Type="http://schemas.openxmlformats.org/officeDocument/2006/relationships/hyperlink" Target="http://pbs.twimg.com/profile_images/1123123419107733504/QNaVI-UC_normal.jpg" TargetMode="External" /><Relationship Id="rId126" Type="http://schemas.openxmlformats.org/officeDocument/2006/relationships/hyperlink" Target="http://pbs.twimg.com/profile_images/1123123419107733504/QNaVI-UC_normal.jpg" TargetMode="External" /><Relationship Id="rId127" Type="http://schemas.openxmlformats.org/officeDocument/2006/relationships/hyperlink" Target="http://pbs.twimg.com/profile_images/1114976286022275072/_MdKP3wy_normal.jpg" TargetMode="External" /><Relationship Id="rId128" Type="http://schemas.openxmlformats.org/officeDocument/2006/relationships/hyperlink" Target="http://pbs.twimg.com/profile_images/1120400544294756353/clb5P0TZ_normal.jpg" TargetMode="External" /><Relationship Id="rId129" Type="http://schemas.openxmlformats.org/officeDocument/2006/relationships/hyperlink" Target="http://pbs.twimg.com/profile_images/1120410871228960769/_uFy4D3e_normal.jpg" TargetMode="External" /><Relationship Id="rId130" Type="http://schemas.openxmlformats.org/officeDocument/2006/relationships/hyperlink" Target="http://pbs.twimg.com/profile_images/1119533746166947840/D5kHFNQ__normal.jpg" TargetMode="External" /><Relationship Id="rId131" Type="http://schemas.openxmlformats.org/officeDocument/2006/relationships/hyperlink" Target="http://pbs.twimg.com/profile_images/1110035001297403909/-qCrRozd_normal.jpg" TargetMode="External" /><Relationship Id="rId132" Type="http://schemas.openxmlformats.org/officeDocument/2006/relationships/hyperlink" Target="http://pbs.twimg.com/profile_images/937012770440077313/WZVHBjQT_normal.jpg" TargetMode="External" /><Relationship Id="rId133" Type="http://schemas.openxmlformats.org/officeDocument/2006/relationships/hyperlink" Target="http://pbs.twimg.com/profile_images/968888882891812864/bVhCP9-S_normal.jpg" TargetMode="External" /><Relationship Id="rId134" Type="http://schemas.openxmlformats.org/officeDocument/2006/relationships/hyperlink" Target="https://pbs.twimg.com/ext_tw_video_thumb/1117486688052367362/pu/img/ygdPZc1UkGpJlIHc.jpg" TargetMode="External" /><Relationship Id="rId135" Type="http://schemas.openxmlformats.org/officeDocument/2006/relationships/hyperlink" Target="http://pbs.twimg.com/profile_images/1116300086022234112/JA4agYKe_normal.jpg" TargetMode="External" /><Relationship Id="rId136" Type="http://schemas.openxmlformats.org/officeDocument/2006/relationships/hyperlink" Target="http://pbs.twimg.com/profile_images/1121367570815254528/ldT1ulut_normal.jpg" TargetMode="External" /><Relationship Id="rId137" Type="http://schemas.openxmlformats.org/officeDocument/2006/relationships/hyperlink" Target="https://pbs.twimg.com/media/D5a2FI6WwAYoRjI.jpg" TargetMode="External" /><Relationship Id="rId138" Type="http://schemas.openxmlformats.org/officeDocument/2006/relationships/hyperlink" Target="http://pbs.twimg.com/profile_images/1077276173024006152/34qkoBRL_normal.jpg" TargetMode="External" /><Relationship Id="rId139" Type="http://schemas.openxmlformats.org/officeDocument/2006/relationships/hyperlink" Target="http://pbs.twimg.com/profile_images/783111795502383105/3Lg8W7S3_normal.jpg" TargetMode="External" /><Relationship Id="rId140" Type="http://schemas.openxmlformats.org/officeDocument/2006/relationships/hyperlink" Target="http://pbs.twimg.com/profile_images/1095381419713544193/wlXcY-73_normal.jpg" TargetMode="External" /><Relationship Id="rId141" Type="http://schemas.openxmlformats.org/officeDocument/2006/relationships/hyperlink" Target="https://pbs.twimg.com/media/D5FoIlAUEAAFezv.jpg" TargetMode="External" /><Relationship Id="rId142" Type="http://schemas.openxmlformats.org/officeDocument/2006/relationships/hyperlink" Target="http://pbs.twimg.com/profile_images/1095381419713544193/wlXcY-73_normal.jpg" TargetMode="External" /><Relationship Id="rId143" Type="http://schemas.openxmlformats.org/officeDocument/2006/relationships/hyperlink" Target="http://pbs.twimg.com/profile_images/1095381419713544193/wlXcY-73_normal.jpg" TargetMode="External" /><Relationship Id="rId144" Type="http://schemas.openxmlformats.org/officeDocument/2006/relationships/hyperlink" Target="https://pbs.twimg.com/media/D5fF_ZyWsAE7GOf.jpg" TargetMode="External" /><Relationship Id="rId145" Type="http://schemas.openxmlformats.org/officeDocument/2006/relationships/hyperlink" Target="http://pbs.twimg.com/profile_images/15633482/Picture_1_normal.png" TargetMode="External" /><Relationship Id="rId146" Type="http://schemas.openxmlformats.org/officeDocument/2006/relationships/hyperlink" Target="https://twitter.com/#!/huseynzade22/status/1119463735972827136" TargetMode="External" /><Relationship Id="rId147" Type="http://schemas.openxmlformats.org/officeDocument/2006/relationships/hyperlink" Target="https://twitter.com/#!/azerbaijaninfos/status/1119262416083345411" TargetMode="External" /><Relationship Id="rId148" Type="http://schemas.openxmlformats.org/officeDocument/2006/relationships/hyperlink" Target="https://twitter.com/#!/1_sirun/status/1119507740735475712" TargetMode="External" /><Relationship Id="rId149" Type="http://schemas.openxmlformats.org/officeDocument/2006/relationships/hyperlink" Target="https://twitter.com/#!/kindforsell/status/1119556548752236555" TargetMode="External" /><Relationship Id="rId150" Type="http://schemas.openxmlformats.org/officeDocument/2006/relationships/hyperlink" Target="https://twitter.com/#!/samirkazimli/status/1119582915145412609" TargetMode="External" /><Relationship Id="rId151" Type="http://schemas.openxmlformats.org/officeDocument/2006/relationships/hyperlink" Target="https://twitter.com/#!/ayshanhajiyeva/status/1119588656287711232" TargetMode="External" /><Relationship Id="rId152" Type="http://schemas.openxmlformats.org/officeDocument/2006/relationships/hyperlink" Target="https://twitter.com/#!/elmanquliyev6/status/1116375615031128064" TargetMode="External" /><Relationship Id="rId153" Type="http://schemas.openxmlformats.org/officeDocument/2006/relationships/hyperlink" Target="https://twitter.com/#!/dogukanerrtas/status/1119650863650410496" TargetMode="External" /><Relationship Id="rId154" Type="http://schemas.openxmlformats.org/officeDocument/2006/relationships/hyperlink" Target="https://twitter.com/#!/dwatchnews_mena/status/1119660066485858304" TargetMode="External" /><Relationship Id="rId155" Type="http://schemas.openxmlformats.org/officeDocument/2006/relationships/hyperlink" Target="https://twitter.com/#!/evanjelina7/status/1118976015026524160" TargetMode="External" /><Relationship Id="rId156" Type="http://schemas.openxmlformats.org/officeDocument/2006/relationships/hyperlink" Target="https://twitter.com/#!/evanjelina7/status/1119665871310458885" TargetMode="External" /><Relationship Id="rId157" Type="http://schemas.openxmlformats.org/officeDocument/2006/relationships/hyperlink" Target="https://twitter.com/#!/evanjelina7/status/1119670808954195968" TargetMode="External" /><Relationship Id="rId158" Type="http://schemas.openxmlformats.org/officeDocument/2006/relationships/hyperlink" Target="https://twitter.com/#!/unuslu/status/1119694225447301120" TargetMode="External" /><Relationship Id="rId159" Type="http://schemas.openxmlformats.org/officeDocument/2006/relationships/hyperlink" Target="https://twitter.com/#!/di1an3/status/1119717438604611585" TargetMode="External" /><Relationship Id="rId160" Type="http://schemas.openxmlformats.org/officeDocument/2006/relationships/hyperlink" Target="https://twitter.com/#!/ssudenazunal/status/1119846133633822722" TargetMode="External" /><Relationship Id="rId161" Type="http://schemas.openxmlformats.org/officeDocument/2006/relationships/hyperlink" Target="https://twitter.com/#!/zaurs/status/1120077181013692416" TargetMode="External" /><Relationship Id="rId162" Type="http://schemas.openxmlformats.org/officeDocument/2006/relationships/hyperlink" Target="https://twitter.com/#!/ganbarovruslan/status/1120319746937954304" TargetMode="External" /><Relationship Id="rId163" Type="http://schemas.openxmlformats.org/officeDocument/2006/relationships/hyperlink" Target="https://twitter.com/#!/eyinsananla/status/1120334822415720449" TargetMode="External" /><Relationship Id="rId164" Type="http://schemas.openxmlformats.org/officeDocument/2006/relationships/hyperlink" Target="https://twitter.com/#!/ocmediaorg/status/1119241201683783682" TargetMode="External" /><Relationship Id="rId165" Type="http://schemas.openxmlformats.org/officeDocument/2006/relationships/hyperlink" Target="https://twitter.com/#!/dilarabrowns/status/1120012955221991426" TargetMode="External" /><Relationship Id="rId166" Type="http://schemas.openxmlformats.org/officeDocument/2006/relationships/hyperlink" Target="https://twitter.com/#!/xeyale9898/status/1116340387852038145" TargetMode="External" /><Relationship Id="rId167" Type="http://schemas.openxmlformats.org/officeDocument/2006/relationships/hyperlink" Target="https://twitter.com/#!/dilarabrowns/status/1120013132812947456" TargetMode="External" /><Relationship Id="rId168" Type="http://schemas.openxmlformats.org/officeDocument/2006/relationships/hyperlink" Target="https://twitter.com/#!/qumqum_s/status/1116357907279503360" TargetMode="External" /><Relationship Id="rId169" Type="http://schemas.openxmlformats.org/officeDocument/2006/relationships/hyperlink" Target="https://twitter.com/#!/dilarabrowns/status/1120015627262025728" TargetMode="External" /><Relationship Id="rId170" Type="http://schemas.openxmlformats.org/officeDocument/2006/relationships/hyperlink" Target="https://twitter.com/#!/nazname_/status/1116221406604296193" TargetMode="External" /><Relationship Id="rId171" Type="http://schemas.openxmlformats.org/officeDocument/2006/relationships/hyperlink" Target="https://twitter.com/#!/dilarabrowns/status/1120016416114130950" TargetMode="External" /><Relationship Id="rId172" Type="http://schemas.openxmlformats.org/officeDocument/2006/relationships/hyperlink" Target="https://twitter.com/#!/tagiyevragil/status/1119609735735644160" TargetMode="External" /><Relationship Id="rId173" Type="http://schemas.openxmlformats.org/officeDocument/2006/relationships/hyperlink" Target="https://twitter.com/#!/tagiyevragil/status/1119609893642752008" TargetMode="External" /><Relationship Id="rId174" Type="http://schemas.openxmlformats.org/officeDocument/2006/relationships/hyperlink" Target="https://twitter.com/#!/tagiyevragil/status/1119610591600050177" TargetMode="External" /><Relationship Id="rId175" Type="http://schemas.openxmlformats.org/officeDocument/2006/relationships/hyperlink" Target="https://twitter.com/#!/tagiyevragil/status/1119610626635116544" TargetMode="External" /><Relationship Id="rId176" Type="http://schemas.openxmlformats.org/officeDocument/2006/relationships/hyperlink" Target="https://twitter.com/#!/tagiyevragil/status/1119610808198148102" TargetMode="External" /><Relationship Id="rId177" Type="http://schemas.openxmlformats.org/officeDocument/2006/relationships/hyperlink" Target="https://twitter.com/#!/dilarabrowns/status/1120350760036970496" TargetMode="External" /><Relationship Id="rId178" Type="http://schemas.openxmlformats.org/officeDocument/2006/relationships/hyperlink" Target="https://twitter.com/#!/ismayilov_tunar/status/1116685880645824513" TargetMode="External" /><Relationship Id="rId179" Type="http://schemas.openxmlformats.org/officeDocument/2006/relationships/hyperlink" Target="https://twitter.com/#!/dilarabrowns/status/1120352627143905282" TargetMode="External" /><Relationship Id="rId180" Type="http://schemas.openxmlformats.org/officeDocument/2006/relationships/hyperlink" Target="https://twitter.com/#!/lgbtiorg/status/1116463720887140352" TargetMode="External" /><Relationship Id="rId181" Type="http://schemas.openxmlformats.org/officeDocument/2006/relationships/hyperlink" Target="https://twitter.com/#!/dilarabrowns/status/1120352808551833600" TargetMode="External" /><Relationship Id="rId182" Type="http://schemas.openxmlformats.org/officeDocument/2006/relationships/hyperlink" Target="https://twitter.com/#!/ayseliyeva_/status/1116604845434163201" TargetMode="External" /><Relationship Id="rId183" Type="http://schemas.openxmlformats.org/officeDocument/2006/relationships/hyperlink" Target="https://twitter.com/#!/dilarabrowns/status/1120352858719830016" TargetMode="External" /><Relationship Id="rId184" Type="http://schemas.openxmlformats.org/officeDocument/2006/relationships/hyperlink" Target="https://twitter.com/#!/dilarabrowns/status/1120350651832307712" TargetMode="External" /><Relationship Id="rId185" Type="http://schemas.openxmlformats.org/officeDocument/2006/relationships/hyperlink" Target="https://twitter.com/#!/dilarabrowns/status/1120351417833873408" TargetMode="External" /><Relationship Id="rId186" Type="http://schemas.openxmlformats.org/officeDocument/2006/relationships/hyperlink" Target="https://twitter.com/#!/dilarabrowns/status/1120352537167659008" TargetMode="External" /><Relationship Id="rId187" Type="http://schemas.openxmlformats.org/officeDocument/2006/relationships/hyperlink" Target="https://twitter.com/#!/dilarabrowns/status/1120352932325679104" TargetMode="External" /><Relationship Id="rId188" Type="http://schemas.openxmlformats.org/officeDocument/2006/relationships/hyperlink" Target="https://twitter.com/#!/anarm2013/status/1120361430501482497" TargetMode="External" /><Relationship Id="rId189" Type="http://schemas.openxmlformats.org/officeDocument/2006/relationships/hyperlink" Target="https://twitter.com/#!/sayka_aslanova/status/1120369268653215749" TargetMode="External" /><Relationship Id="rId190" Type="http://schemas.openxmlformats.org/officeDocument/2006/relationships/hyperlink" Target="https://twitter.com/#!/lamiya_bluefox/status/1120409721859641344" TargetMode="External" /><Relationship Id="rId191" Type="http://schemas.openxmlformats.org/officeDocument/2006/relationships/hyperlink" Target="https://twitter.com/#!/rahimsaliyev/status/1120432868193439744" TargetMode="External" /><Relationship Id="rId192" Type="http://schemas.openxmlformats.org/officeDocument/2006/relationships/hyperlink" Target="https://twitter.com/#!/rahimsaliyev/status/1120433257261170689" TargetMode="External" /><Relationship Id="rId193" Type="http://schemas.openxmlformats.org/officeDocument/2006/relationships/hyperlink" Target="https://twitter.com/#!/bahruz_samad/status/1120435066973446144" TargetMode="External" /><Relationship Id="rId194" Type="http://schemas.openxmlformats.org/officeDocument/2006/relationships/hyperlink" Target="https://twitter.com/#!/poyrazturq/status/1116742752526577665" TargetMode="External" /><Relationship Id="rId195" Type="http://schemas.openxmlformats.org/officeDocument/2006/relationships/hyperlink" Target="https://twitter.com/#!/sserenayss/status/1120648009451106304" TargetMode="External" /><Relationship Id="rId196" Type="http://schemas.openxmlformats.org/officeDocument/2006/relationships/hyperlink" Target="https://twitter.com/#!/alonedied/status/1117174637664854016" TargetMode="External" /><Relationship Id="rId197" Type="http://schemas.openxmlformats.org/officeDocument/2006/relationships/hyperlink" Target="https://twitter.com/#!/alonedied/status/1117176887938375686" TargetMode="External" /><Relationship Id="rId198" Type="http://schemas.openxmlformats.org/officeDocument/2006/relationships/hyperlink" Target="https://twitter.com/#!/sserenayss/status/1120648048357584904" TargetMode="External" /><Relationship Id="rId199" Type="http://schemas.openxmlformats.org/officeDocument/2006/relationships/hyperlink" Target="https://twitter.com/#!/aygungarayeva/status/1120664193592627200" TargetMode="External" /><Relationship Id="rId200" Type="http://schemas.openxmlformats.org/officeDocument/2006/relationships/hyperlink" Target="https://twitter.com/#!/aygungarayeva/status/1120664193592627200" TargetMode="External" /><Relationship Id="rId201" Type="http://schemas.openxmlformats.org/officeDocument/2006/relationships/hyperlink" Target="https://twitter.com/#!/gma028/status/1120671634401255425" TargetMode="External" /><Relationship Id="rId202" Type="http://schemas.openxmlformats.org/officeDocument/2006/relationships/hyperlink" Target="https://twitter.com/#!/sismailzadeh/status/1115796083089846273" TargetMode="External" /><Relationship Id="rId203" Type="http://schemas.openxmlformats.org/officeDocument/2006/relationships/hyperlink" Target="https://twitter.com/#!/sismailzadeh/status/1116060441715679233" TargetMode="External" /><Relationship Id="rId204" Type="http://schemas.openxmlformats.org/officeDocument/2006/relationships/hyperlink" Target="https://twitter.com/#!/therealorkhan/status/1120699355374202880" TargetMode="External" /><Relationship Id="rId205" Type="http://schemas.openxmlformats.org/officeDocument/2006/relationships/hyperlink" Target="https://twitter.com/#!/arifsoy_/status/1116716245276135424" TargetMode="External" /><Relationship Id="rId206" Type="http://schemas.openxmlformats.org/officeDocument/2006/relationships/hyperlink" Target="https://twitter.com/#!/repovidu/status/1121030568265900033" TargetMode="External" /><Relationship Id="rId207" Type="http://schemas.openxmlformats.org/officeDocument/2006/relationships/hyperlink" Target="https://twitter.com/#!/greendystopia/status/1121033484464742400" TargetMode="External" /><Relationship Id="rId208" Type="http://schemas.openxmlformats.org/officeDocument/2006/relationships/hyperlink" Target="https://twitter.com/#!/ramalmammadovsk/status/1118195599197782016" TargetMode="External" /><Relationship Id="rId209" Type="http://schemas.openxmlformats.org/officeDocument/2006/relationships/hyperlink" Target="https://twitter.com/#!/malriomenes/status/1121036820719050752" TargetMode="External" /><Relationship Id="rId210" Type="http://schemas.openxmlformats.org/officeDocument/2006/relationships/hyperlink" Target="https://twitter.com/#!/tamilla_qulami/status/1121443717146136577" TargetMode="External" /><Relationship Id="rId211" Type="http://schemas.openxmlformats.org/officeDocument/2006/relationships/hyperlink" Target="https://twitter.com/#!/nicat_pasa/status/1121466715362209793" TargetMode="External" /><Relationship Id="rId212" Type="http://schemas.openxmlformats.org/officeDocument/2006/relationships/hyperlink" Target="https://twitter.com/#!/safaraslanov/status/1121636507092000768" TargetMode="External" /><Relationship Id="rId213" Type="http://schemas.openxmlformats.org/officeDocument/2006/relationships/hyperlink" Target="https://twitter.com/#!/gular_abbasli/status/1121796790292865027" TargetMode="External" /><Relationship Id="rId214" Type="http://schemas.openxmlformats.org/officeDocument/2006/relationships/hyperlink" Target="https://twitter.com/#!/orujova_arzu/status/1121797824264278016" TargetMode="External" /><Relationship Id="rId215" Type="http://schemas.openxmlformats.org/officeDocument/2006/relationships/hyperlink" Target="https://twitter.com/#!/sadako_sasaki/status/1121798604736192516" TargetMode="External" /><Relationship Id="rId216" Type="http://schemas.openxmlformats.org/officeDocument/2006/relationships/hyperlink" Target="https://twitter.com/#!/arzufahrad/status/1121800527514415104" TargetMode="External" /><Relationship Id="rId217" Type="http://schemas.openxmlformats.org/officeDocument/2006/relationships/hyperlink" Target="https://twitter.com/#!/bobmeddin/status/1121834443579297793" TargetMode="External" /><Relationship Id="rId218" Type="http://schemas.openxmlformats.org/officeDocument/2006/relationships/hyperlink" Target="https://twitter.com/#!/mammadhajili/status/1121870409094320130" TargetMode="External" /><Relationship Id="rId219" Type="http://schemas.openxmlformats.org/officeDocument/2006/relationships/hyperlink" Target="https://twitter.com/#!/antonkuntin/status/1116403508033597440" TargetMode="External" /><Relationship Id="rId220" Type="http://schemas.openxmlformats.org/officeDocument/2006/relationships/hyperlink" Target="https://twitter.com/#!/gulnar_salman/status/1121872714346708992" TargetMode="External" /><Relationship Id="rId221" Type="http://schemas.openxmlformats.org/officeDocument/2006/relationships/hyperlink" Target="https://twitter.com/#!/ulviyyaali/status/1117484577730252800" TargetMode="External" /><Relationship Id="rId222" Type="http://schemas.openxmlformats.org/officeDocument/2006/relationships/hyperlink" Target="https://twitter.com/#!/ulviyyaali/status/1116327891401355264" TargetMode="External" /><Relationship Id="rId223" Type="http://schemas.openxmlformats.org/officeDocument/2006/relationships/hyperlink" Target="https://twitter.com/#!/ulviyyaali/status/1116664598655053830" TargetMode="External" /><Relationship Id="rId224" Type="http://schemas.openxmlformats.org/officeDocument/2006/relationships/hyperlink" Target="https://twitter.com/#!/ulviyyaali/status/1122104672393879553" TargetMode="External" /><Relationship Id="rId225" Type="http://schemas.openxmlformats.org/officeDocument/2006/relationships/hyperlink" Target="https://twitter.com/#!/arzugeybulla/status/1118072977793462272" TargetMode="External" /><Relationship Id="rId226" Type="http://schemas.openxmlformats.org/officeDocument/2006/relationships/hyperlink" Target="https://twitter.com/#!/mreynullabeyli/status/1122493781071343616" TargetMode="External" /><Relationship Id="rId227" Type="http://schemas.openxmlformats.org/officeDocument/2006/relationships/hyperlink" Target="https://twitter.com/#!/mreynullabeyli/status/1122493781071343616" TargetMode="External" /><Relationship Id="rId228" Type="http://schemas.openxmlformats.org/officeDocument/2006/relationships/hyperlink" Target="https://twitter.com/#!/jabiyevm/status/1117134088295669760" TargetMode="External" /><Relationship Id="rId229" Type="http://schemas.openxmlformats.org/officeDocument/2006/relationships/hyperlink" Target="https://twitter.com/#!/beyonce_aze/status/1122591899372728325" TargetMode="External" /><Relationship Id="rId230" Type="http://schemas.openxmlformats.org/officeDocument/2006/relationships/hyperlink" Target="https://twitter.com/#!/belovedjinki/status/1122713608268414976" TargetMode="External" /><Relationship Id="rId231" Type="http://schemas.openxmlformats.org/officeDocument/2006/relationships/hyperlink" Target="https://twitter.com/#!/yoonkookologist/status/1116220895255781376" TargetMode="External" /><Relationship Id="rId232" Type="http://schemas.openxmlformats.org/officeDocument/2006/relationships/hyperlink" Target="https://twitter.com/#!/taeilzens/status/1122724841218400258" TargetMode="External" /><Relationship Id="rId233" Type="http://schemas.openxmlformats.org/officeDocument/2006/relationships/hyperlink" Target="https://twitter.com/#!/globalvoices_it/status/1122795157479469056" TargetMode="External" /><Relationship Id="rId234" Type="http://schemas.openxmlformats.org/officeDocument/2006/relationships/hyperlink" Target="https://twitter.com/#!/soothe888/status/1122797584957964288" TargetMode="External" /><Relationship Id="rId235" Type="http://schemas.openxmlformats.org/officeDocument/2006/relationships/hyperlink" Target="https://twitter.com/#!/azizli_kenan/status/1117487385502203905" TargetMode="External" /><Relationship Id="rId236" Type="http://schemas.openxmlformats.org/officeDocument/2006/relationships/hyperlink" Target="https://twitter.com/#!/thelivaa/status/1122940012226654212" TargetMode="External" /><Relationship Id="rId237" Type="http://schemas.openxmlformats.org/officeDocument/2006/relationships/hyperlink" Target="https://twitter.com/#!/fakebitchesx/status/1123200195422978055" TargetMode="External" /><Relationship Id="rId238" Type="http://schemas.openxmlformats.org/officeDocument/2006/relationships/hyperlink" Target="https://twitter.com/#!/filmaccc/status/1123285368764346369" TargetMode="External" /><Relationship Id="rId239" Type="http://schemas.openxmlformats.org/officeDocument/2006/relationships/hyperlink" Target="https://twitter.com/#!/nihadhuseynn/status/1123331196639952897" TargetMode="External" /><Relationship Id="rId240" Type="http://schemas.openxmlformats.org/officeDocument/2006/relationships/hyperlink" Target="https://twitter.com/#!/eminmilli/status/1118924211853123586" TargetMode="External" /><Relationship Id="rId241" Type="http://schemas.openxmlformats.org/officeDocument/2006/relationships/hyperlink" Target="https://twitter.com/#!/huseynli_ilkin/status/1119868257719193600" TargetMode="External" /><Relationship Id="rId242" Type="http://schemas.openxmlformats.org/officeDocument/2006/relationships/hyperlink" Target="https://twitter.com/#!/huseynli_ilkin/status/1121792321014468609" TargetMode="External" /><Relationship Id="rId243" Type="http://schemas.openxmlformats.org/officeDocument/2006/relationships/hyperlink" Target="https://twitter.com/#!/huseynli_ilkin/status/1122512797898891264" TargetMode="External" /><Relationship Id="rId244" Type="http://schemas.openxmlformats.org/officeDocument/2006/relationships/hyperlink" Target="https://twitter.com/#!/huseynli_ilkin/status/1123490518888058880" TargetMode="External" /><Relationship Id="rId245" Type="http://schemas.openxmlformats.org/officeDocument/2006/relationships/hyperlink" Target="https://twitter.com/#!/minorityaze/status/1123584329857294337" TargetMode="External" /><Relationship Id="rId246" Type="http://schemas.openxmlformats.org/officeDocument/2006/relationships/hyperlink" Target="https://twitter.com/#!/gvenespanol/status/1123732444522459146" TargetMode="External" /><Relationship Id="rId247" Type="http://schemas.openxmlformats.org/officeDocument/2006/relationships/hyperlink" Target="https://api.twitter.com/1.1/geo/id/efc23cd34689b068.json" TargetMode="External" /><Relationship Id="rId248" Type="http://schemas.openxmlformats.org/officeDocument/2006/relationships/hyperlink" Target="https://api.twitter.com/1.1/geo/id/efc23cd34689b068.json" TargetMode="External" /><Relationship Id="rId249" Type="http://schemas.openxmlformats.org/officeDocument/2006/relationships/hyperlink" Target="https://api.twitter.com/1.1/geo/id/efc23cd34689b068.json" TargetMode="External" /><Relationship Id="rId250" Type="http://schemas.openxmlformats.org/officeDocument/2006/relationships/comments" Target="../comments1.xml" /><Relationship Id="rId251" Type="http://schemas.openxmlformats.org/officeDocument/2006/relationships/vmlDrawing" Target="../drawings/vmlDrawing1.vml" /><Relationship Id="rId252" Type="http://schemas.openxmlformats.org/officeDocument/2006/relationships/table" Target="../tables/table1.xml" /><Relationship Id="rId25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oc-media.org/teen-attacked-in-baku-for-commemorating-bullied-schoolgirl/" TargetMode="External" /><Relationship Id="rId2" Type="http://schemas.openxmlformats.org/officeDocument/2006/relationships/hyperlink" Target="http://qafqazinfo.az/news/detail/mehkeme-direktorla-bagli-qerar-verdi-249666" TargetMode="External" /><Relationship Id="rId3" Type="http://schemas.openxmlformats.org/officeDocument/2006/relationships/hyperlink" Target="https://www.facebook.com/raskolnikovrodion/posts/2311965922194475" TargetMode="External" /><Relationship Id="rId4" Type="http://schemas.openxmlformats.org/officeDocument/2006/relationships/hyperlink" Target="https://www.youtube.com/watch?v=dTzVTwolM58" TargetMode="External" /><Relationship Id="rId5" Type="http://schemas.openxmlformats.org/officeDocument/2006/relationships/hyperlink" Target="https://oc-media.org/teen-attacked-in-baku-for-commemorating-bullied-schoolgirl/" TargetMode="External" /><Relationship Id="rId6" Type="http://schemas.openxmlformats.org/officeDocument/2006/relationships/hyperlink" Target="https://www.facebook.com/lgbti.org/photos/a.292121070995378/1087064648167679/" TargetMode="External" /><Relationship Id="rId7" Type="http://schemas.openxmlformats.org/officeDocument/2006/relationships/hyperlink" Target="https://twitter.com/currenttimetv/status/1120356839626104837" TargetMode="External" /><Relationship Id="rId8" Type="http://schemas.openxmlformats.org/officeDocument/2006/relationships/hyperlink" Target="https://twitter.com/CurrentTimeTv/status/1120356839626104837" TargetMode="External" /><Relationship Id="rId9" Type="http://schemas.openxmlformats.org/officeDocument/2006/relationships/hyperlink" Target="https://twitter.com/CurrentTimeTv/status/1120356839626104837" TargetMode="External" /><Relationship Id="rId10" Type="http://schemas.openxmlformats.org/officeDocument/2006/relationships/hyperlink" Target="https://www.facebook.com/rahim.y.wali/posts/2020350061396634" TargetMode="External" /><Relationship Id="rId11" Type="http://schemas.openxmlformats.org/officeDocument/2006/relationships/hyperlink" Target="https://ru.globalvoices.org/2019/04/22/82813/" TargetMode="External" /><Relationship Id="rId12" Type="http://schemas.openxmlformats.org/officeDocument/2006/relationships/hyperlink" Target="https://www.facebook.com/events/607418313066451/" TargetMode="External" /><Relationship Id="rId13" Type="http://schemas.openxmlformats.org/officeDocument/2006/relationships/hyperlink" Target="https://www.change.org/p/&#208;&#191;&#208;&#181;&#209;&#8364;&#208;&#178;&#208;&#190;&#208;&#185;-&#208;&#187;&#208;&#181;&#208;&#180;&#208;&#184;-&#208;&#176;&#208;&#183;&#208;&#181;&#209;&#8364;&#208;&#177;&#208;&#176;&#208;&#185;&#208;&#180;&#208;&#182;&#208;&#176;&#208;&#189;&#209;&#129;&#208;&#186;&#208;&#190;&#208;&#185;-&#209;&#8364;&#208;&#181;&#209;&#129;&#208;&#191;&#209;&#402;&#208;&#177;&#208;&#187;&#208;&#184;&#208;&#186;&#208;&#184;-&#208;&#188;&#208;&#181;&#209;&#8230;&#209;&#8364;&#208;&#184;&#208;&#177;&#208;&#176;&#208;&#189;-&#208;&#176;&#208;&#187;&#208;&#184;&#208;&#181;&#208;&#178;&#208;&#190;&#208;&#185;-justice-for-elina-hajiyeva?recruiter=288082513&amp;utm_source=share_petition&amp;utm_campaign=petition_show&amp;utm_medium=whatsapp&amp;utm_content=washarecopy_14792367_ru-RU%3Av2&amp;recruited_by_id=11c65f28-a0dc-45c9-9ec7-58f9cabc3ea5" TargetMode="External" /><Relationship Id="rId14" Type="http://schemas.openxmlformats.org/officeDocument/2006/relationships/hyperlink" Target="https://it.globalvoices.org/2019/04/la-tragica-morte-di-una-adolescente-alla-scuola-di-baku-dirige-la-rabbia-verso-il-sistema-scolastico-dellazerbaigian/" TargetMode="External" /><Relationship Id="rId15" Type="http://schemas.openxmlformats.org/officeDocument/2006/relationships/hyperlink" Target="https://www.youtube.com/watch?v=yMxuvtm2czM&amp;feature=youtu.be" TargetMode="External" /><Relationship Id="rId16" Type="http://schemas.openxmlformats.org/officeDocument/2006/relationships/hyperlink" Target="https://www.facebook.com/events/607418313066451/" TargetMode="External" /><Relationship Id="rId17" Type="http://schemas.openxmlformats.org/officeDocument/2006/relationships/hyperlink" Target="https://issuu.com/minoritymagazine/docs/minority_jurnal__n10" TargetMode="External" /><Relationship Id="rId18" Type="http://schemas.openxmlformats.org/officeDocument/2006/relationships/hyperlink" Target="https://es.globalvoices.org/2019/05/01/tragica-muerte-de-adolescente-en-escuela-de-baku-provoca-ira-contra-fallido-sistema-del-azerbaiyan/" TargetMode="External" /><Relationship Id="rId19" Type="http://schemas.openxmlformats.org/officeDocument/2006/relationships/hyperlink" Target="https://pbs.twimg.com/media/D4kiS-8WkAAyEYN.jpg" TargetMode="External" /><Relationship Id="rId20" Type="http://schemas.openxmlformats.org/officeDocument/2006/relationships/hyperlink" Target="https://pbs.twimg.com/media/D4IaS7-W4AIs2OZ.jpg" TargetMode="External" /><Relationship Id="rId21" Type="http://schemas.openxmlformats.org/officeDocument/2006/relationships/hyperlink" Target="https://pbs.twimg.com/media/D4oJEVEWkAEgJrg.jpg" TargetMode="External" /><Relationship Id="rId22" Type="http://schemas.openxmlformats.org/officeDocument/2006/relationships/hyperlink" Target="https://pbs.twimg.com/ext_tw_video_thumb/1116339756336545792/pu/img/2v0vJ8QVapkhZdE2.jpg" TargetMode="External" /><Relationship Id="rId23" Type="http://schemas.openxmlformats.org/officeDocument/2006/relationships/hyperlink" Target="https://pbs.twimg.com/ext_tw_video_thumb/1116339756336545792/pu/img/2v0vJ8QVapkhZdE2.jpg" TargetMode="External" /><Relationship Id="rId24" Type="http://schemas.openxmlformats.org/officeDocument/2006/relationships/hyperlink" Target="https://pbs.twimg.com/media/D39D4JuWAAIZPLT.jpg" TargetMode="External" /><Relationship Id="rId25" Type="http://schemas.openxmlformats.org/officeDocument/2006/relationships/hyperlink" Target="https://pbs.twimg.com/media/D355uo2WsAExcK9.jpg" TargetMode="External" /><Relationship Id="rId26" Type="http://schemas.openxmlformats.org/officeDocument/2006/relationships/hyperlink" Target="https://pbs.twimg.com/media/D376LWPU8AUb3-b.jpg" TargetMode="External" /><Relationship Id="rId27" Type="http://schemas.openxmlformats.org/officeDocument/2006/relationships/hyperlink" Target="https://pbs.twimg.com/media/D376LWPU8AUb3-b.jpg" TargetMode="External" /><Relationship Id="rId28" Type="http://schemas.openxmlformats.org/officeDocument/2006/relationships/hyperlink" Target="https://pbs.twimg.com/media/D4EAaGqX4AENo4D.jpg" TargetMode="External" /><Relationship Id="rId29" Type="http://schemas.openxmlformats.org/officeDocument/2006/relationships/hyperlink" Target="https://pbs.twimg.com/ext_tw_video_thumb/1116339756336545792/pu/img/2v0vJ8QVapkhZdE2.jpg" TargetMode="External" /><Relationship Id="rId30" Type="http://schemas.openxmlformats.org/officeDocument/2006/relationships/hyperlink" Target="https://pbs.twimg.com/media/D3wanx3WkAM58Pw.jpg" TargetMode="External" /><Relationship Id="rId31" Type="http://schemas.openxmlformats.org/officeDocument/2006/relationships/hyperlink" Target="https://pbs.twimg.com/media/D30LDeoU8AAqgzD.jpg" TargetMode="External" /><Relationship Id="rId32" Type="http://schemas.openxmlformats.org/officeDocument/2006/relationships/hyperlink" Target="https://pbs.twimg.com/media/D30LDeoU8AAqgzD.jpg" TargetMode="External" /><Relationship Id="rId33" Type="http://schemas.openxmlformats.org/officeDocument/2006/relationships/hyperlink" Target="https://pbs.twimg.com/media/D39fgRKWAAAk4I2.jpg" TargetMode="External" /><Relationship Id="rId34" Type="http://schemas.openxmlformats.org/officeDocument/2006/relationships/hyperlink" Target="https://pbs.twimg.com/media/D39fgRKWAAAk4I2.jpg" TargetMode="External" /><Relationship Id="rId35" Type="http://schemas.openxmlformats.org/officeDocument/2006/relationships/hyperlink" Target="https://pbs.twimg.com/media/D462AYzW0AEadck.jpg" TargetMode="External" /><Relationship Id="rId36" Type="http://schemas.openxmlformats.org/officeDocument/2006/relationships/hyperlink" Target="https://pbs.twimg.com/media/D4IaS7-W4AIs2OZ.jpg" TargetMode="External" /><Relationship Id="rId37" Type="http://schemas.openxmlformats.org/officeDocument/2006/relationships/hyperlink" Target="https://pbs.twimg.com/media/D33-SpwXkAEyF-d.jpg" TargetMode="External" /><Relationship Id="rId38" Type="http://schemas.openxmlformats.org/officeDocument/2006/relationships/hyperlink" Target="https://pbs.twimg.com/media/D38wARJXsAArrs_.jpg" TargetMode="External" /><Relationship Id="rId39" Type="http://schemas.openxmlformats.org/officeDocument/2006/relationships/hyperlink" Target="https://pbs.twimg.com/media/D5KDkhZWAAAu_Ek.jpg" TargetMode="External" /><Relationship Id="rId40" Type="http://schemas.openxmlformats.org/officeDocument/2006/relationships/hyperlink" Target="https://pbs.twimg.com/ext_tw_video_thumb/1118072127683538946/pu/img/0aihytd3Rpvb9XnW.jpg" TargetMode="External" /><Relationship Id="rId41" Type="http://schemas.openxmlformats.org/officeDocument/2006/relationships/hyperlink" Target="https://pbs.twimg.com/ext_tw_video_thumb/1117486688052367362/pu/img/ygdPZc1UkGpJlIHc.jpg" TargetMode="External" /><Relationship Id="rId42" Type="http://schemas.openxmlformats.org/officeDocument/2006/relationships/hyperlink" Target="https://pbs.twimg.com/media/D5a2FI6WwAYoRjI.jpg" TargetMode="External" /><Relationship Id="rId43" Type="http://schemas.openxmlformats.org/officeDocument/2006/relationships/hyperlink" Target="https://pbs.twimg.com/media/D5FoIlAUEAAFezv.jpg" TargetMode="External" /><Relationship Id="rId44" Type="http://schemas.openxmlformats.org/officeDocument/2006/relationships/hyperlink" Target="https://pbs.twimg.com/media/D5fF_ZyWsAE7GOf.jpg" TargetMode="External" /><Relationship Id="rId45" Type="http://schemas.openxmlformats.org/officeDocument/2006/relationships/hyperlink" Target="https://pbs.twimg.com/media/D4kiS-8WkAAyEYN.jpg" TargetMode="External" /><Relationship Id="rId46" Type="http://schemas.openxmlformats.org/officeDocument/2006/relationships/hyperlink" Target="http://pbs.twimg.com/profile_images/829366459688218624/tY58dXPd_normal.jpg" TargetMode="External" /><Relationship Id="rId47" Type="http://schemas.openxmlformats.org/officeDocument/2006/relationships/hyperlink" Target="http://pbs.twimg.com/profile_images/1119138646177660931/Gj26zsyM_normal.jpg" TargetMode="External" /><Relationship Id="rId48" Type="http://schemas.openxmlformats.org/officeDocument/2006/relationships/hyperlink" Target="http://pbs.twimg.com/profile_images/1119575803073835008/Vj1_Dtkj_normal.jpg" TargetMode="External" /><Relationship Id="rId49" Type="http://schemas.openxmlformats.org/officeDocument/2006/relationships/hyperlink" Target="https://pbs.twimg.com/media/D4IaS7-W4AIs2OZ.jpg" TargetMode="External" /><Relationship Id="rId50" Type="http://schemas.openxmlformats.org/officeDocument/2006/relationships/hyperlink" Target="http://pbs.twimg.com/profile_images/721614179799535616/DuDR0NdU_normal.jpg" TargetMode="External" /><Relationship Id="rId51" Type="http://schemas.openxmlformats.org/officeDocument/2006/relationships/hyperlink" Target="http://pbs.twimg.com/profile_images/977879836298444800/wxdWTi-1_normal.jpg" TargetMode="External" /><Relationship Id="rId52" Type="http://schemas.openxmlformats.org/officeDocument/2006/relationships/hyperlink" Target="http://pbs.twimg.com/profile_images/1119873703259537408/R9qjBkuD_normal.jpg" TargetMode="External" /><Relationship Id="rId53" Type="http://schemas.openxmlformats.org/officeDocument/2006/relationships/hyperlink" Target="http://pbs.twimg.com/profile_images/595109740356599809/b1x50qms_normal.jpg" TargetMode="External" /><Relationship Id="rId54" Type="http://schemas.openxmlformats.org/officeDocument/2006/relationships/hyperlink" Target="http://pbs.twimg.com/profile_images/1117082190137962496/mPs7wLN0_normal.jpg" TargetMode="External" /><Relationship Id="rId55" Type="http://schemas.openxmlformats.org/officeDocument/2006/relationships/hyperlink" Target="http://pbs.twimg.com/profile_images/1117082190137962496/mPs7wLN0_normal.jpg" TargetMode="External" /><Relationship Id="rId56" Type="http://schemas.openxmlformats.org/officeDocument/2006/relationships/hyperlink" Target="http://pbs.twimg.com/profile_images/1117082190137962496/mPs7wLN0_normal.jpg" TargetMode="External" /><Relationship Id="rId57" Type="http://schemas.openxmlformats.org/officeDocument/2006/relationships/hyperlink" Target="http://pbs.twimg.com/profile_images/1109904102924926976/sKNYWwq0_normal.jpg" TargetMode="External" /><Relationship Id="rId58" Type="http://schemas.openxmlformats.org/officeDocument/2006/relationships/hyperlink" Target="https://pbs.twimg.com/media/D4oJEVEWkAEgJrg.jpg" TargetMode="External" /><Relationship Id="rId59" Type="http://schemas.openxmlformats.org/officeDocument/2006/relationships/hyperlink" Target="http://pbs.twimg.com/profile_images/1117703972477861889/ddUX2e1l_normal.jpg" TargetMode="External" /><Relationship Id="rId60" Type="http://schemas.openxmlformats.org/officeDocument/2006/relationships/hyperlink" Target="http://pbs.twimg.com/profile_images/979136462271733760/KVr7Ev_N_normal.jpg" TargetMode="External" /><Relationship Id="rId61" Type="http://schemas.openxmlformats.org/officeDocument/2006/relationships/hyperlink" Target="http://pbs.twimg.com/profile_images/1108660613734125569/WXl1_cq7_normal.png" TargetMode="External" /><Relationship Id="rId62" Type="http://schemas.openxmlformats.org/officeDocument/2006/relationships/hyperlink" Target="http://pbs.twimg.com/profile_images/1090752684892786691/_8IPlNbi_normal.jpg" TargetMode="External" /><Relationship Id="rId63" Type="http://schemas.openxmlformats.org/officeDocument/2006/relationships/hyperlink" Target="http://pbs.twimg.com/profile_images/819529362416533504/iAGFfzZr_normal.jpg" TargetMode="External" /><Relationship Id="rId64" Type="http://schemas.openxmlformats.org/officeDocument/2006/relationships/hyperlink" Target="http://pbs.twimg.com/profile_images/1120011399978053632/s7Why-ms_normal.jpg" TargetMode="External" /><Relationship Id="rId65" Type="http://schemas.openxmlformats.org/officeDocument/2006/relationships/hyperlink" Target="https://pbs.twimg.com/ext_tw_video_thumb/1116339756336545792/pu/img/2v0vJ8QVapkhZdE2.jpg" TargetMode="External" /><Relationship Id="rId66" Type="http://schemas.openxmlformats.org/officeDocument/2006/relationships/hyperlink" Target="https://pbs.twimg.com/ext_tw_video_thumb/1116339756336545792/pu/img/2v0vJ8QVapkhZdE2.jpg" TargetMode="External" /><Relationship Id="rId67" Type="http://schemas.openxmlformats.org/officeDocument/2006/relationships/hyperlink" Target="http://pbs.twimg.com/profile_images/1113195176900616192/tzFfEC4g_normal.jpg" TargetMode="External" /><Relationship Id="rId68" Type="http://schemas.openxmlformats.org/officeDocument/2006/relationships/hyperlink" Target="http://pbs.twimg.com/profile_images/1120011399978053632/s7Why-ms_normal.jpg" TargetMode="External" /><Relationship Id="rId69" Type="http://schemas.openxmlformats.org/officeDocument/2006/relationships/hyperlink" Target="http://pbs.twimg.com/profile_images/1082698618568626181/urQtOzxp_normal.jpg" TargetMode="External" /><Relationship Id="rId70" Type="http://schemas.openxmlformats.org/officeDocument/2006/relationships/hyperlink" Target="http://pbs.twimg.com/profile_images/1120011399978053632/s7Why-ms_normal.jpg" TargetMode="External" /><Relationship Id="rId71" Type="http://schemas.openxmlformats.org/officeDocument/2006/relationships/hyperlink" Target="http://abs.twimg.com/sticky/default_profile_images/default_profile_normal.png" TargetMode="External" /><Relationship Id="rId72" Type="http://schemas.openxmlformats.org/officeDocument/2006/relationships/hyperlink" Target="http://abs.twimg.com/sticky/default_profile_images/default_profile_normal.png" TargetMode="External" /><Relationship Id="rId73" Type="http://schemas.openxmlformats.org/officeDocument/2006/relationships/hyperlink" Target="http://abs.twimg.com/sticky/default_profile_images/default_profile_normal.pn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abs.twimg.com/sticky/default_profile_images/default_profile_normal.png" TargetMode="External" /><Relationship Id="rId76" Type="http://schemas.openxmlformats.org/officeDocument/2006/relationships/hyperlink" Target="http://pbs.twimg.com/profile_images/1120011399978053632/s7Why-ms_normal.jpg" TargetMode="External" /><Relationship Id="rId77" Type="http://schemas.openxmlformats.org/officeDocument/2006/relationships/hyperlink" Target="https://pbs.twimg.com/media/D39D4JuWAAIZPLT.jpg" TargetMode="External" /><Relationship Id="rId78" Type="http://schemas.openxmlformats.org/officeDocument/2006/relationships/hyperlink" Target="http://pbs.twimg.com/profile_images/1120011399978053632/s7Why-ms_normal.jpg" TargetMode="External" /><Relationship Id="rId79" Type="http://schemas.openxmlformats.org/officeDocument/2006/relationships/hyperlink" Target="https://pbs.twimg.com/media/D355uo2WsAExcK9.jpg" TargetMode="External" /><Relationship Id="rId80" Type="http://schemas.openxmlformats.org/officeDocument/2006/relationships/hyperlink" Target="http://pbs.twimg.com/profile_images/1120011399978053632/s7Why-ms_normal.jpg" TargetMode="External" /><Relationship Id="rId81" Type="http://schemas.openxmlformats.org/officeDocument/2006/relationships/hyperlink" Target="https://pbs.twimg.com/media/D376LWPU8AUb3-b.jpg" TargetMode="External" /><Relationship Id="rId82" Type="http://schemas.openxmlformats.org/officeDocument/2006/relationships/hyperlink" Target="https://pbs.twimg.com/media/D376LWPU8AUb3-b.jpg" TargetMode="External" /><Relationship Id="rId83" Type="http://schemas.openxmlformats.org/officeDocument/2006/relationships/hyperlink" Target="http://pbs.twimg.com/profile_images/1120011399978053632/s7Why-ms_normal.jpg" TargetMode="External" /><Relationship Id="rId84" Type="http://schemas.openxmlformats.org/officeDocument/2006/relationships/hyperlink" Target="http://pbs.twimg.com/profile_images/1120011399978053632/s7Why-ms_normal.jpg" TargetMode="External" /><Relationship Id="rId85" Type="http://schemas.openxmlformats.org/officeDocument/2006/relationships/hyperlink" Target="http://pbs.twimg.com/profile_images/1120011399978053632/s7Why-ms_normal.jpg" TargetMode="External" /><Relationship Id="rId86" Type="http://schemas.openxmlformats.org/officeDocument/2006/relationships/hyperlink" Target="http://pbs.twimg.com/profile_images/1120011399978053632/s7Why-ms_normal.jpg" TargetMode="External" /><Relationship Id="rId87" Type="http://schemas.openxmlformats.org/officeDocument/2006/relationships/hyperlink" Target="http://pbs.twimg.com/profile_images/850478178988699650/k5IYmvuI_normal.jpg" TargetMode="External" /><Relationship Id="rId88" Type="http://schemas.openxmlformats.org/officeDocument/2006/relationships/hyperlink" Target="http://pbs.twimg.com/profile_images/1045421986049134592/1GMC4oIB_normal.jpg" TargetMode="External" /><Relationship Id="rId89" Type="http://schemas.openxmlformats.org/officeDocument/2006/relationships/hyperlink" Target="http://pbs.twimg.com/profile_images/1103731976723419136/8UnyJu2d_normal.jpg" TargetMode="External" /><Relationship Id="rId90" Type="http://schemas.openxmlformats.org/officeDocument/2006/relationships/hyperlink" Target="http://pbs.twimg.com/profile_images/1011003872222031875/DLbu6YSO_normal.jpg" TargetMode="External" /><Relationship Id="rId91" Type="http://schemas.openxmlformats.org/officeDocument/2006/relationships/hyperlink" Target="http://pbs.twimg.com/profile_images/1011003872222031875/DLbu6YSO_normal.jpg" TargetMode="External" /><Relationship Id="rId92" Type="http://schemas.openxmlformats.org/officeDocument/2006/relationships/hyperlink" Target="http://pbs.twimg.com/profile_images/1092157019937755136/CkQi6_w7_normal.jpg" TargetMode="External" /><Relationship Id="rId93" Type="http://schemas.openxmlformats.org/officeDocument/2006/relationships/hyperlink" Target="http://pbs.twimg.com/profile_images/1074300056491180032/-CDMhbgV_normal.jpg" TargetMode="External" /><Relationship Id="rId94" Type="http://schemas.openxmlformats.org/officeDocument/2006/relationships/hyperlink" Target="http://pbs.twimg.com/profile_images/1113364340474810368/rCMYp3n9_normal.jpg" TargetMode="External" /><Relationship Id="rId95" Type="http://schemas.openxmlformats.org/officeDocument/2006/relationships/hyperlink" Target="https://pbs.twimg.com/media/D4EAaGqX4AENo4D.jpg" TargetMode="External" /><Relationship Id="rId96" Type="http://schemas.openxmlformats.org/officeDocument/2006/relationships/hyperlink" Target="https://pbs.twimg.com/ext_tw_video_thumb/1116339756336545792/pu/img/2v0vJ8QVapkhZdE2.jpg" TargetMode="External" /><Relationship Id="rId97" Type="http://schemas.openxmlformats.org/officeDocument/2006/relationships/hyperlink" Target="http://pbs.twimg.com/profile_images/1113364340474810368/rCMYp3n9_normal.jpg" TargetMode="External" /><Relationship Id="rId98" Type="http://schemas.openxmlformats.org/officeDocument/2006/relationships/hyperlink" Target="http://pbs.twimg.com/profile_images/917502091081502720/qkdjs0p3_normal.jpg" TargetMode="External" /><Relationship Id="rId99" Type="http://schemas.openxmlformats.org/officeDocument/2006/relationships/hyperlink" Target="http://pbs.twimg.com/profile_images/968144844613922816/FVU3HUzG_normal.jpg" TargetMode="External" /><Relationship Id="rId100" Type="http://schemas.openxmlformats.org/officeDocument/2006/relationships/hyperlink" Target="https://pbs.twimg.com/media/D3wanx3WkAM58Pw.jpg" TargetMode="External" /><Relationship Id="rId101" Type="http://schemas.openxmlformats.org/officeDocument/2006/relationships/hyperlink" Target="https://pbs.twimg.com/media/D30LDeoU8AAqgzD.jpg" TargetMode="External" /><Relationship Id="rId102" Type="http://schemas.openxmlformats.org/officeDocument/2006/relationships/hyperlink" Target="https://pbs.twimg.com/media/D30LDeoU8AAqgzD.jpg" TargetMode="External" /><Relationship Id="rId103" Type="http://schemas.openxmlformats.org/officeDocument/2006/relationships/hyperlink" Target="https://pbs.twimg.com/media/D39fgRKWAAAk4I2.jpg" TargetMode="External" /><Relationship Id="rId104" Type="http://schemas.openxmlformats.org/officeDocument/2006/relationships/hyperlink" Target="https://pbs.twimg.com/media/D39fgRKWAAAk4I2.jpg" TargetMode="External" /><Relationship Id="rId105" Type="http://schemas.openxmlformats.org/officeDocument/2006/relationships/hyperlink" Target="https://pbs.twimg.com/media/D462AYzW0AEadck.jpg" TargetMode="External" /><Relationship Id="rId106" Type="http://schemas.openxmlformats.org/officeDocument/2006/relationships/hyperlink" Target="http://pbs.twimg.com/profile_images/1114517442179600385/6MPq3BVl_normal.jpg" TargetMode="External" /><Relationship Id="rId107" Type="http://schemas.openxmlformats.org/officeDocument/2006/relationships/hyperlink" Target="http://pbs.twimg.com/profile_images/1116707283814309888/9j0vIYRj_normal.jpg" TargetMode="External" /><Relationship Id="rId108" Type="http://schemas.openxmlformats.org/officeDocument/2006/relationships/hyperlink" Target="http://pbs.twimg.com/profile_images/663771181095526400/d_PWViPW_normal.jpg" TargetMode="External" /><Relationship Id="rId109" Type="http://schemas.openxmlformats.org/officeDocument/2006/relationships/hyperlink" Target="http://pbs.twimg.com/profile_images/908796379597819904/S0kUdV8W_normal.jpg" TargetMode="External" /><Relationship Id="rId110" Type="http://schemas.openxmlformats.org/officeDocument/2006/relationships/hyperlink" Target="http://pbs.twimg.com/profile_images/787368145644290048/WyarqhJh_normal.jpg" TargetMode="External" /><Relationship Id="rId111" Type="http://schemas.openxmlformats.org/officeDocument/2006/relationships/hyperlink" Target="http://pbs.twimg.com/profile_images/1117817952211021826/Y-kR_ImM_normal.jpg" TargetMode="External" /><Relationship Id="rId112" Type="http://schemas.openxmlformats.org/officeDocument/2006/relationships/hyperlink" Target="http://pbs.twimg.com/profile_images/1119856155948400640/7sVbNEJe_normal.jpg" TargetMode="External" /><Relationship Id="rId113" Type="http://schemas.openxmlformats.org/officeDocument/2006/relationships/hyperlink" Target="http://pbs.twimg.com/profile_images/1124157818968395776/bbQPCga3_normal.jpg" TargetMode="External" /><Relationship Id="rId114" Type="http://schemas.openxmlformats.org/officeDocument/2006/relationships/hyperlink" Target="http://pbs.twimg.com/profile_images/1122695416347279366/gq7FUafZ_normal.jpg" TargetMode="External" /><Relationship Id="rId115" Type="http://schemas.openxmlformats.org/officeDocument/2006/relationships/hyperlink" Target="http://pbs.twimg.com/profile_images/1123661688560070662/UjqFE85x_normal.jpg" TargetMode="External" /><Relationship Id="rId116" Type="http://schemas.openxmlformats.org/officeDocument/2006/relationships/hyperlink" Target="http://pbs.twimg.com/profile_images/1061401457117794304/basvMnNR_normal.jpg" TargetMode="External" /><Relationship Id="rId117" Type="http://schemas.openxmlformats.org/officeDocument/2006/relationships/hyperlink" Target="http://pbs.twimg.com/profile_images/1111813995827286016/SkCdM6h6_normal.jpg" TargetMode="External" /><Relationship Id="rId118" Type="http://schemas.openxmlformats.org/officeDocument/2006/relationships/hyperlink" Target="http://pbs.twimg.com/profile_images/1028941462350778369/CstKdjbe_normal.jpg" TargetMode="External" /><Relationship Id="rId119" Type="http://schemas.openxmlformats.org/officeDocument/2006/relationships/hyperlink" Target="https://pbs.twimg.com/media/D4IaS7-W4AIs2OZ.jpg" TargetMode="External" /><Relationship Id="rId120" Type="http://schemas.openxmlformats.org/officeDocument/2006/relationships/hyperlink" Target="https://pbs.twimg.com/media/D33-SpwXkAEyF-d.jpg" TargetMode="External" /><Relationship Id="rId121" Type="http://schemas.openxmlformats.org/officeDocument/2006/relationships/hyperlink" Target="https://pbs.twimg.com/media/D38wARJXsAArrs_.jpg" TargetMode="External" /><Relationship Id="rId122" Type="http://schemas.openxmlformats.org/officeDocument/2006/relationships/hyperlink" Target="https://pbs.twimg.com/media/D5KDkhZWAAAu_Ek.jpg" TargetMode="External" /><Relationship Id="rId123" Type="http://schemas.openxmlformats.org/officeDocument/2006/relationships/hyperlink" Target="https://pbs.twimg.com/ext_tw_video_thumb/1118072127683538946/pu/img/0aihytd3Rpvb9XnW.jpg" TargetMode="External" /><Relationship Id="rId124" Type="http://schemas.openxmlformats.org/officeDocument/2006/relationships/hyperlink" Target="http://pbs.twimg.com/profile_images/1123123419107733504/QNaVI-UC_normal.jpg" TargetMode="External" /><Relationship Id="rId125" Type="http://schemas.openxmlformats.org/officeDocument/2006/relationships/hyperlink" Target="http://pbs.twimg.com/profile_images/1114976286022275072/_MdKP3wy_normal.jpg" TargetMode="External" /><Relationship Id="rId126" Type="http://schemas.openxmlformats.org/officeDocument/2006/relationships/hyperlink" Target="http://pbs.twimg.com/profile_images/1120400544294756353/clb5P0TZ_normal.jpg" TargetMode="External" /><Relationship Id="rId127" Type="http://schemas.openxmlformats.org/officeDocument/2006/relationships/hyperlink" Target="http://pbs.twimg.com/profile_images/1120410871228960769/_uFy4D3e_normal.jpg" TargetMode="External" /><Relationship Id="rId128" Type="http://schemas.openxmlformats.org/officeDocument/2006/relationships/hyperlink" Target="http://pbs.twimg.com/profile_images/1119533746166947840/D5kHFNQ__normal.jpg" TargetMode="External" /><Relationship Id="rId129" Type="http://schemas.openxmlformats.org/officeDocument/2006/relationships/hyperlink" Target="http://pbs.twimg.com/profile_images/1110035001297403909/-qCrRozd_normal.jpg" TargetMode="External" /><Relationship Id="rId130" Type="http://schemas.openxmlformats.org/officeDocument/2006/relationships/hyperlink" Target="http://pbs.twimg.com/profile_images/937012770440077313/WZVHBjQT_normal.jpg" TargetMode="External" /><Relationship Id="rId131" Type="http://schemas.openxmlformats.org/officeDocument/2006/relationships/hyperlink" Target="http://pbs.twimg.com/profile_images/968888882891812864/bVhCP9-S_normal.jpg" TargetMode="External" /><Relationship Id="rId132" Type="http://schemas.openxmlformats.org/officeDocument/2006/relationships/hyperlink" Target="https://pbs.twimg.com/ext_tw_video_thumb/1117486688052367362/pu/img/ygdPZc1UkGpJlIHc.jpg" TargetMode="External" /><Relationship Id="rId133" Type="http://schemas.openxmlformats.org/officeDocument/2006/relationships/hyperlink" Target="http://pbs.twimg.com/profile_images/1116300086022234112/JA4agYKe_normal.jpg" TargetMode="External" /><Relationship Id="rId134" Type="http://schemas.openxmlformats.org/officeDocument/2006/relationships/hyperlink" Target="http://pbs.twimg.com/profile_images/1121367570815254528/ldT1ulut_normal.jpg" TargetMode="External" /><Relationship Id="rId135" Type="http://schemas.openxmlformats.org/officeDocument/2006/relationships/hyperlink" Target="https://pbs.twimg.com/media/D5a2FI6WwAYoRjI.jpg" TargetMode="External" /><Relationship Id="rId136" Type="http://schemas.openxmlformats.org/officeDocument/2006/relationships/hyperlink" Target="http://pbs.twimg.com/profile_images/1077276173024006152/34qkoBRL_normal.jpg" TargetMode="External" /><Relationship Id="rId137" Type="http://schemas.openxmlformats.org/officeDocument/2006/relationships/hyperlink" Target="http://pbs.twimg.com/profile_images/783111795502383105/3Lg8W7S3_normal.jpg" TargetMode="External" /><Relationship Id="rId138" Type="http://schemas.openxmlformats.org/officeDocument/2006/relationships/hyperlink" Target="http://pbs.twimg.com/profile_images/1095381419713544193/wlXcY-73_normal.jpg" TargetMode="External" /><Relationship Id="rId139" Type="http://schemas.openxmlformats.org/officeDocument/2006/relationships/hyperlink" Target="https://pbs.twimg.com/media/D5FoIlAUEAAFezv.jpg" TargetMode="External" /><Relationship Id="rId140" Type="http://schemas.openxmlformats.org/officeDocument/2006/relationships/hyperlink" Target="http://pbs.twimg.com/profile_images/1095381419713544193/wlXcY-73_normal.jpg" TargetMode="External" /><Relationship Id="rId141" Type="http://schemas.openxmlformats.org/officeDocument/2006/relationships/hyperlink" Target="http://pbs.twimg.com/profile_images/1095381419713544193/wlXcY-73_normal.jpg" TargetMode="External" /><Relationship Id="rId142" Type="http://schemas.openxmlformats.org/officeDocument/2006/relationships/hyperlink" Target="https://pbs.twimg.com/media/D5fF_ZyWsAE7GOf.jpg" TargetMode="External" /><Relationship Id="rId143" Type="http://schemas.openxmlformats.org/officeDocument/2006/relationships/hyperlink" Target="http://pbs.twimg.com/profile_images/15633482/Picture_1_normal.png" TargetMode="External" /><Relationship Id="rId144" Type="http://schemas.openxmlformats.org/officeDocument/2006/relationships/hyperlink" Target="https://twitter.com/#!/huseynzade22/status/1119463735972827136" TargetMode="External" /><Relationship Id="rId145" Type="http://schemas.openxmlformats.org/officeDocument/2006/relationships/hyperlink" Target="https://twitter.com/#!/azerbaijaninfos/status/1119262416083345411" TargetMode="External" /><Relationship Id="rId146" Type="http://schemas.openxmlformats.org/officeDocument/2006/relationships/hyperlink" Target="https://twitter.com/#!/1_sirun/status/1119507740735475712" TargetMode="External" /><Relationship Id="rId147" Type="http://schemas.openxmlformats.org/officeDocument/2006/relationships/hyperlink" Target="https://twitter.com/#!/kindforsell/status/1119556548752236555" TargetMode="External" /><Relationship Id="rId148" Type="http://schemas.openxmlformats.org/officeDocument/2006/relationships/hyperlink" Target="https://twitter.com/#!/samirkazimli/status/1119582915145412609" TargetMode="External" /><Relationship Id="rId149" Type="http://schemas.openxmlformats.org/officeDocument/2006/relationships/hyperlink" Target="https://twitter.com/#!/ayshanhajiyeva/status/1119588656287711232" TargetMode="External" /><Relationship Id="rId150" Type="http://schemas.openxmlformats.org/officeDocument/2006/relationships/hyperlink" Target="https://twitter.com/#!/elmanquliyev6/status/1116375615031128064" TargetMode="External" /><Relationship Id="rId151" Type="http://schemas.openxmlformats.org/officeDocument/2006/relationships/hyperlink" Target="https://twitter.com/#!/dogukanerrtas/status/1119650863650410496" TargetMode="External" /><Relationship Id="rId152" Type="http://schemas.openxmlformats.org/officeDocument/2006/relationships/hyperlink" Target="https://twitter.com/#!/dwatchnews_mena/status/1119660066485858304" TargetMode="External" /><Relationship Id="rId153" Type="http://schemas.openxmlformats.org/officeDocument/2006/relationships/hyperlink" Target="https://twitter.com/#!/evanjelina7/status/1118976015026524160" TargetMode="External" /><Relationship Id="rId154" Type="http://schemas.openxmlformats.org/officeDocument/2006/relationships/hyperlink" Target="https://twitter.com/#!/evanjelina7/status/1119665871310458885" TargetMode="External" /><Relationship Id="rId155" Type="http://schemas.openxmlformats.org/officeDocument/2006/relationships/hyperlink" Target="https://twitter.com/#!/evanjelina7/status/1119670808954195968" TargetMode="External" /><Relationship Id="rId156" Type="http://schemas.openxmlformats.org/officeDocument/2006/relationships/hyperlink" Target="https://twitter.com/#!/unuslu/status/1119694225447301120" TargetMode="External" /><Relationship Id="rId157" Type="http://schemas.openxmlformats.org/officeDocument/2006/relationships/hyperlink" Target="https://twitter.com/#!/di1an3/status/1119717438604611585" TargetMode="External" /><Relationship Id="rId158" Type="http://schemas.openxmlformats.org/officeDocument/2006/relationships/hyperlink" Target="https://twitter.com/#!/ssudenazunal/status/1119846133633822722" TargetMode="External" /><Relationship Id="rId159" Type="http://schemas.openxmlformats.org/officeDocument/2006/relationships/hyperlink" Target="https://twitter.com/#!/zaurs/status/1120077181013692416" TargetMode="External" /><Relationship Id="rId160" Type="http://schemas.openxmlformats.org/officeDocument/2006/relationships/hyperlink" Target="https://twitter.com/#!/ganbarovruslan/status/1120319746937954304" TargetMode="External" /><Relationship Id="rId161" Type="http://schemas.openxmlformats.org/officeDocument/2006/relationships/hyperlink" Target="https://twitter.com/#!/eyinsananla/status/1120334822415720449" TargetMode="External" /><Relationship Id="rId162" Type="http://schemas.openxmlformats.org/officeDocument/2006/relationships/hyperlink" Target="https://twitter.com/#!/ocmediaorg/status/1119241201683783682" TargetMode="External" /><Relationship Id="rId163" Type="http://schemas.openxmlformats.org/officeDocument/2006/relationships/hyperlink" Target="https://twitter.com/#!/dilarabrowns/status/1120012955221991426" TargetMode="External" /><Relationship Id="rId164" Type="http://schemas.openxmlformats.org/officeDocument/2006/relationships/hyperlink" Target="https://twitter.com/#!/xeyale9898/status/1116340387852038145" TargetMode="External" /><Relationship Id="rId165" Type="http://schemas.openxmlformats.org/officeDocument/2006/relationships/hyperlink" Target="https://twitter.com/#!/dilarabrowns/status/1120013132812947456" TargetMode="External" /><Relationship Id="rId166" Type="http://schemas.openxmlformats.org/officeDocument/2006/relationships/hyperlink" Target="https://twitter.com/#!/qumqum_s/status/1116357907279503360" TargetMode="External" /><Relationship Id="rId167" Type="http://schemas.openxmlformats.org/officeDocument/2006/relationships/hyperlink" Target="https://twitter.com/#!/dilarabrowns/status/1120015627262025728" TargetMode="External" /><Relationship Id="rId168" Type="http://schemas.openxmlformats.org/officeDocument/2006/relationships/hyperlink" Target="https://twitter.com/#!/nazname_/status/1116221406604296193" TargetMode="External" /><Relationship Id="rId169" Type="http://schemas.openxmlformats.org/officeDocument/2006/relationships/hyperlink" Target="https://twitter.com/#!/dilarabrowns/status/1120016416114130950" TargetMode="External" /><Relationship Id="rId170" Type="http://schemas.openxmlformats.org/officeDocument/2006/relationships/hyperlink" Target="https://twitter.com/#!/tagiyevragil/status/1119609735735644160" TargetMode="External" /><Relationship Id="rId171" Type="http://schemas.openxmlformats.org/officeDocument/2006/relationships/hyperlink" Target="https://twitter.com/#!/tagiyevragil/status/1119609893642752008" TargetMode="External" /><Relationship Id="rId172" Type="http://schemas.openxmlformats.org/officeDocument/2006/relationships/hyperlink" Target="https://twitter.com/#!/tagiyevragil/status/1119610591600050177" TargetMode="External" /><Relationship Id="rId173" Type="http://schemas.openxmlformats.org/officeDocument/2006/relationships/hyperlink" Target="https://twitter.com/#!/tagiyevragil/status/1119610626635116544" TargetMode="External" /><Relationship Id="rId174" Type="http://schemas.openxmlformats.org/officeDocument/2006/relationships/hyperlink" Target="https://twitter.com/#!/tagiyevragil/status/1119610808198148102" TargetMode="External" /><Relationship Id="rId175" Type="http://schemas.openxmlformats.org/officeDocument/2006/relationships/hyperlink" Target="https://twitter.com/#!/dilarabrowns/status/1120350760036970496" TargetMode="External" /><Relationship Id="rId176" Type="http://schemas.openxmlformats.org/officeDocument/2006/relationships/hyperlink" Target="https://twitter.com/#!/ismayilov_tunar/status/1116685880645824513" TargetMode="External" /><Relationship Id="rId177" Type="http://schemas.openxmlformats.org/officeDocument/2006/relationships/hyperlink" Target="https://twitter.com/#!/dilarabrowns/status/1120352627143905282" TargetMode="External" /><Relationship Id="rId178" Type="http://schemas.openxmlformats.org/officeDocument/2006/relationships/hyperlink" Target="https://twitter.com/#!/lgbtiorg/status/1116463720887140352" TargetMode="External" /><Relationship Id="rId179" Type="http://schemas.openxmlformats.org/officeDocument/2006/relationships/hyperlink" Target="https://twitter.com/#!/dilarabrowns/status/1120352808551833600" TargetMode="External" /><Relationship Id="rId180" Type="http://schemas.openxmlformats.org/officeDocument/2006/relationships/hyperlink" Target="https://twitter.com/#!/ayseliyeva_/status/1116604845434163201" TargetMode="External" /><Relationship Id="rId181" Type="http://schemas.openxmlformats.org/officeDocument/2006/relationships/hyperlink" Target="https://twitter.com/#!/dilarabrowns/status/1120352858719830016" TargetMode="External" /><Relationship Id="rId182" Type="http://schemas.openxmlformats.org/officeDocument/2006/relationships/hyperlink" Target="https://twitter.com/#!/dilarabrowns/status/1120350651832307712" TargetMode="External" /><Relationship Id="rId183" Type="http://schemas.openxmlformats.org/officeDocument/2006/relationships/hyperlink" Target="https://twitter.com/#!/dilarabrowns/status/1120351417833873408" TargetMode="External" /><Relationship Id="rId184" Type="http://schemas.openxmlformats.org/officeDocument/2006/relationships/hyperlink" Target="https://twitter.com/#!/dilarabrowns/status/1120352537167659008" TargetMode="External" /><Relationship Id="rId185" Type="http://schemas.openxmlformats.org/officeDocument/2006/relationships/hyperlink" Target="https://twitter.com/#!/dilarabrowns/status/1120352932325679104" TargetMode="External" /><Relationship Id="rId186" Type="http://schemas.openxmlformats.org/officeDocument/2006/relationships/hyperlink" Target="https://twitter.com/#!/anarm2013/status/1120361430501482497" TargetMode="External" /><Relationship Id="rId187" Type="http://schemas.openxmlformats.org/officeDocument/2006/relationships/hyperlink" Target="https://twitter.com/#!/sayka_aslanova/status/1120369268653215749" TargetMode="External" /><Relationship Id="rId188" Type="http://schemas.openxmlformats.org/officeDocument/2006/relationships/hyperlink" Target="https://twitter.com/#!/lamiya_bluefox/status/1120409721859641344" TargetMode="External" /><Relationship Id="rId189" Type="http://schemas.openxmlformats.org/officeDocument/2006/relationships/hyperlink" Target="https://twitter.com/#!/rahimsaliyev/status/1120432868193439744" TargetMode="External" /><Relationship Id="rId190" Type="http://schemas.openxmlformats.org/officeDocument/2006/relationships/hyperlink" Target="https://twitter.com/#!/rahimsaliyev/status/1120433257261170689" TargetMode="External" /><Relationship Id="rId191" Type="http://schemas.openxmlformats.org/officeDocument/2006/relationships/hyperlink" Target="https://twitter.com/#!/bahruz_samad/status/1120435066973446144" TargetMode="External" /><Relationship Id="rId192" Type="http://schemas.openxmlformats.org/officeDocument/2006/relationships/hyperlink" Target="https://twitter.com/#!/poyrazturq/status/1116742752526577665" TargetMode="External" /><Relationship Id="rId193" Type="http://schemas.openxmlformats.org/officeDocument/2006/relationships/hyperlink" Target="https://twitter.com/#!/sserenayss/status/1120648009451106304" TargetMode="External" /><Relationship Id="rId194" Type="http://schemas.openxmlformats.org/officeDocument/2006/relationships/hyperlink" Target="https://twitter.com/#!/alonedied/status/1117174637664854016" TargetMode="External" /><Relationship Id="rId195" Type="http://schemas.openxmlformats.org/officeDocument/2006/relationships/hyperlink" Target="https://twitter.com/#!/alonedied/status/1117176887938375686" TargetMode="External" /><Relationship Id="rId196" Type="http://schemas.openxmlformats.org/officeDocument/2006/relationships/hyperlink" Target="https://twitter.com/#!/sserenayss/status/1120648048357584904" TargetMode="External" /><Relationship Id="rId197" Type="http://schemas.openxmlformats.org/officeDocument/2006/relationships/hyperlink" Target="https://twitter.com/#!/aygungarayeva/status/1120664193592627200" TargetMode="External" /><Relationship Id="rId198" Type="http://schemas.openxmlformats.org/officeDocument/2006/relationships/hyperlink" Target="https://twitter.com/#!/gma028/status/1120671634401255425" TargetMode="External" /><Relationship Id="rId199" Type="http://schemas.openxmlformats.org/officeDocument/2006/relationships/hyperlink" Target="https://twitter.com/#!/sismailzadeh/status/1115796083089846273" TargetMode="External" /><Relationship Id="rId200" Type="http://schemas.openxmlformats.org/officeDocument/2006/relationships/hyperlink" Target="https://twitter.com/#!/sismailzadeh/status/1116060441715679233" TargetMode="External" /><Relationship Id="rId201" Type="http://schemas.openxmlformats.org/officeDocument/2006/relationships/hyperlink" Target="https://twitter.com/#!/therealorkhan/status/1120699355374202880" TargetMode="External" /><Relationship Id="rId202" Type="http://schemas.openxmlformats.org/officeDocument/2006/relationships/hyperlink" Target="https://twitter.com/#!/arifsoy_/status/1116716245276135424" TargetMode="External" /><Relationship Id="rId203" Type="http://schemas.openxmlformats.org/officeDocument/2006/relationships/hyperlink" Target="https://twitter.com/#!/repovidu/status/1121030568265900033" TargetMode="External" /><Relationship Id="rId204" Type="http://schemas.openxmlformats.org/officeDocument/2006/relationships/hyperlink" Target="https://twitter.com/#!/greendystopia/status/1121033484464742400" TargetMode="External" /><Relationship Id="rId205" Type="http://schemas.openxmlformats.org/officeDocument/2006/relationships/hyperlink" Target="https://twitter.com/#!/ramalmammadovsk/status/1118195599197782016" TargetMode="External" /><Relationship Id="rId206" Type="http://schemas.openxmlformats.org/officeDocument/2006/relationships/hyperlink" Target="https://twitter.com/#!/malriomenes/status/1121036820719050752" TargetMode="External" /><Relationship Id="rId207" Type="http://schemas.openxmlformats.org/officeDocument/2006/relationships/hyperlink" Target="https://twitter.com/#!/tamilla_qulami/status/1121443717146136577" TargetMode="External" /><Relationship Id="rId208" Type="http://schemas.openxmlformats.org/officeDocument/2006/relationships/hyperlink" Target="https://twitter.com/#!/nicat_pasa/status/1121466715362209793" TargetMode="External" /><Relationship Id="rId209" Type="http://schemas.openxmlformats.org/officeDocument/2006/relationships/hyperlink" Target="https://twitter.com/#!/safaraslanov/status/1121636507092000768" TargetMode="External" /><Relationship Id="rId210" Type="http://schemas.openxmlformats.org/officeDocument/2006/relationships/hyperlink" Target="https://twitter.com/#!/gular_abbasli/status/1121796790292865027" TargetMode="External" /><Relationship Id="rId211" Type="http://schemas.openxmlformats.org/officeDocument/2006/relationships/hyperlink" Target="https://twitter.com/#!/orujova_arzu/status/1121797824264278016" TargetMode="External" /><Relationship Id="rId212" Type="http://schemas.openxmlformats.org/officeDocument/2006/relationships/hyperlink" Target="https://twitter.com/#!/sadako_sasaki/status/1121798604736192516" TargetMode="External" /><Relationship Id="rId213" Type="http://schemas.openxmlformats.org/officeDocument/2006/relationships/hyperlink" Target="https://twitter.com/#!/arzufahrad/status/1121800527514415104" TargetMode="External" /><Relationship Id="rId214" Type="http://schemas.openxmlformats.org/officeDocument/2006/relationships/hyperlink" Target="https://twitter.com/#!/bobmeddin/status/1121834443579297793" TargetMode="External" /><Relationship Id="rId215" Type="http://schemas.openxmlformats.org/officeDocument/2006/relationships/hyperlink" Target="https://twitter.com/#!/mammadhajili/status/1121870409094320130" TargetMode="External" /><Relationship Id="rId216" Type="http://schemas.openxmlformats.org/officeDocument/2006/relationships/hyperlink" Target="https://twitter.com/#!/antonkuntin/status/1116403508033597440" TargetMode="External" /><Relationship Id="rId217" Type="http://schemas.openxmlformats.org/officeDocument/2006/relationships/hyperlink" Target="https://twitter.com/#!/gulnar_salman/status/1121872714346708992" TargetMode="External" /><Relationship Id="rId218" Type="http://schemas.openxmlformats.org/officeDocument/2006/relationships/hyperlink" Target="https://twitter.com/#!/ulviyyaali/status/1117484577730252800" TargetMode="External" /><Relationship Id="rId219" Type="http://schemas.openxmlformats.org/officeDocument/2006/relationships/hyperlink" Target="https://twitter.com/#!/ulviyyaali/status/1116327891401355264" TargetMode="External" /><Relationship Id="rId220" Type="http://schemas.openxmlformats.org/officeDocument/2006/relationships/hyperlink" Target="https://twitter.com/#!/ulviyyaali/status/1116664598655053830" TargetMode="External" /><Relationship Id="rId221" Type="http://schemas.openxmlformats.org/officeDocument/2006/relationships/hyperlink" Target="https://twitter.com/#!/ulviyyaali/status/1122104672393879553" TargetMode="External" /><Relationship Id="rId222" Type="http://schemas.openxmlformats.org/officeDocument/2006/relationships/hyperlink" Target="https://twitter.com/#!/arzugeybulla/status/1118072977793462272" TargetMode="External" /><Relationship Id="rId223" Type="http://schemas.openxmlformats.org/officeDocument/2006/relationships/hyperlink" Target="https://twitter.com/#!/mreynullabeyli/status/1122493781071343616" TargetMode="External" /><Relationship Id="rId224" Type="http://schemas.openxmlformats.org/officeDocument/2006/relationships/hyperlink" Target="https://twitter.com/#!/jabiyevm/status/1117134088295669760" TargetMode="External" /><Relationship Id="rId225" Type="http://schemas.openxmlformats.org/officeDocument/2006/relationships/hyperlink" Target="https://twitter.com/#!/beyonce_aze/status/1122591899372728325" TargetMode="External" /><Relationship Id="rId226" Type="http://schemas.openxmlformats.org/officeDocument/2006/relationships/hyperlink" Target="https://twitter.com/#!/belovedjinki/status/1122713608268414976" TargetMode="External" /><Relationship Id="rId227" Type="http://schemas.openxmlformats.org/officeDocument/2006/relationships/hyperlink" Target="https://twitter.com/#!/yoonkookologist/status/1116220895255781376" TargetMode="External" /><Relationship Id="rId228" Type="http://schemas.openxmlformats.org/officeDocument/2006/relationships/hyperlink" Target="https://twitter.com/#!/taeilzens/status/1122724841218400258" TargetMode="External" /><Relationship Id="rId229" Type="http://schemas.openxmlformats.org/officeDocument/2006/relationships/hyperlink" Target="https://twitter.com/#!/globalvoices_it/status/1122795157479469056" TargetMode="External" /><Relationship Id="rId230" Type="http://schemas.openxmlformats.org/officeDocument/2006/relationships/hyperlink" Target="https://twitter.com/#!/soothe888/status/1122797584957964288" TargetMode="External" /><Relationship Id="rId231" Type="http://schemas.openxmlformats.org/officeDocument/2006/relationships/hyperlink" Target="https://twitter.com/#!/azizli_kenan/status/1117487385502203905" TargetMode="External" /><Relationship Id="rId232" Type="http://schemas.openxmlformats.org/officeDocument/2006/relationships/hyperlink" Target="https://twitter.com/#!/thelivaa/status/1122940012226654212" TargetMode="External" /><Relationship Id="rId233" Type="http://schemas.openxmlformats.org/officeDocument/2006/relationships/hyperlink" Target="https://twitter.com/#!/fakebitchesx/status/1123200195422978055" TargetMode="External" /><Relationship Id="rId234" Type="http://schemas.openxmlformats.org/officeDocument/2006/relationships/hyperlink" Target="https://twitter.com/#!/filmaccc/status/1123285368764346369" TargetMode="External" /><Relationship Id="rId235" Type="http://schemas.openxmlformats.org/officeDocument/2006/relationships/hyperlink" Target="https://twitter.com/#!/nihadhuseynn/status/1123331196639952897" TargetMode="External" /><Relationship Id="rId236" Type="http://schemas.openxmlformats.org/officeDocument/2006/relationships/hyperlink" Target="https://twitter.com/#!/eminmilli/status/1118924211853123586" TargetMode="External" /><Relationship Id="rId237" Type="http://schemas.openxmlformats.org/officeDocument/2006/relationships/hyperlink" Target="https://twitter.com/#!/huseynli_ilkin/status/1119868257719193600" TargetMode="External" /><Relationship Id="rId238" Type="http://schemas.openxmlformats.org/officeDocument/2006/relationships/hyperlink" Target="https://twitter.com/#!/huseynli_ilkin/status/1121792321014468609" TargetMode="External" /><Relationship Id="rId239" Type="http://schemas.openxmlformats.org/officeDocument/2006/relationships/hyperlink" Target="https://twitter.com/#!/huseynli_ilkin/status/1122512797898891264" TargetMode="External" /><Relationship Id="rId240" Type="http://schemas.openxmlformats.org/officeDocument/2006/relationships/hyperlink" Target="https://twitter.com/#!/huseynli_ilkin/status/1123490518888058880" TargetMode="External" /><Relationship Id="rId241" Type="http://schemas.openxmlformats.org/officeDocument/2006/relationships/hyperlink" Target="https://twitter.com/#!/minorityaze/status/1123584329857294337" TargetMode="External" /><Relationship Id="rId242" Type="http://schemas.openxmlformats.org/officeDocument/2006/relationships/hyperlink" Target="https://twitter.com/#!/gvenespanol/status/1123732444522459146" TargetMode="External" /><Relationship Id="rId243" Type="http://schemas.openxmlformats.org/officeDocument/2006/relationships/hyperlink" Target="https://api.twitter.com/1.1/geo/id/efc23cd34689b068.json" TargetMode="External" /><Relationship Id="rId244" Type="http://schemas.openxmlformats.org/officeDocument/2006/relationships/hyperlink" Target="https://api.twitter.com/1.1/geo/id/efc23cd34689b068.json" TargetMode="External" /><Relationship Id="rId245" Type="http://schemas.openxmlformats.org/officeDocument/2006/relationships/hyperlink" Target="https://api.twitter.com/1.1/geo/id/efc23cd34689b068.json" TargetMode="External" /><Relationship Id="rId246" Type="http://schemas.openxmlformats.org/officeDocument/2006/relationships/comments" Target="../comments12.xml" /><Relationship Id="rId247" Type="http://schemas.openxmlformats.org/officeDocument/2006/relationships/vmlDrawing" Target="../drawings/vmlDrawing6.vml" /><Relationship Id="rId248" Type="http://schemas.openxmlformats.org/officeDocument/2006/relationships/table" Target="../tables/table22.xml" /><Relationship Id="rId24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9qYOve3hL" TargetMode="External" /><Relationship Id="rId2" Type="http://schemas.openxmlformats.org/officeDocument/2006/relationships/hyperlink" Target="https://t.co/PvSEAYcDvS" TargetMode="External" /><Relationship Id="rId3" Type="http://schemas.openxmlformats.org/officeDocument/2006/relationships/hyperlink" Target="https://t.co/TezIEqafzG" TargetMode="External" /><Relationship Id="rId4" Type="http://schemas.openxmlformats.org/officeDocument/2006/relationships/hyperlink" Target="https://t.co/ZBxnL7ry82" TargetMode="External" /><Relationship Id="rId5" Type="http://schemas.openxmlformats.org/officeDocument/2006/relationships/hyperlink" Target="https://t.co/zNEHMWHSog" TargetMode="External" /><Relationship Id="rId6" Type="http://schemas.openxmlformats.org/officeDocument/2006/relationships/hyperlink" Target="https://t.co/hDs6hPqLJu" TargetMode="External" /><Relationship Id="rId7" Type="http://schemas.openxmlformats.org/officeDocument/2006/relationships/hyperlink" Target="https://t.co/onT6UvqDvn" TargetMode="External" /><Relationship Id="rId8" Type="http://schemas.openxmlformats.org/officeDocument/2006/relationships/hyperlink" Target="https://t.co/1yNHZWIGaj" TargetMode="External" /><Relationship Id="rId9" Type="http://schemas.openxmlformats.org/officeDocument/2006/relationships/hyperlink" Target="https://t.co/udd096XWeQ" TargetMode="External" /><Relationship Id="rId10" Type="http://schemas.openxmlformats.org/officeDocument/2006/relationships/hyperlink" Target="https://t.co/OgJzykVUvy" TargetMode="External" /><Relationship Id="rId11" Type="http://schemas.openxmlformats.org/officeDocument/2006/relationships/hyperlink" Target="https://t.co/zFgJcoqBYQ" TargetMode="External" /><Relationship Id="rId12" Type="http://schemas.openxmlformats.org/officeDocument/2006/relationships/hyperlink" Target="https://t.co/Bw0Gjd3TAQ" TargetMode="External" /><Relationship Id="rId13" Type="http://schemas.openxmlformats.org/officeDocument/2006/relationships/hyperlink" Target="http://t.co/qaNBKLvPSM" TargetMode="External" /><Relationship Id="rId14" Type="http://schemas.openxmlformats.org/officeDocument/2006/relationships/hyperlink" Target="https://t.co/fyO2VAxdxf" TargetMode="External" /><Relationship Id="rId15" Type="http://schemas.openxmlformats.org/officeDocument/2006/relationships/hyperlink" Target="https://t.co/rGqsVcr6BR" TargetMode="External" /><Relationship Id="rId16" Type="http://schemas.openxmlformats.org/officeDocument/2006/relationships/hyperlink" Target="https://t.co/WWFq9XKjCS" TargetMode="External" /><Relationship Id="rId17" Type="http://schemas.openxmlformats.org/officeDocument/2006/relationships/hyperlink" Target="https://t.co/ToMekdSXGq" TargetMode="External" /><Relationship Id="rId18" Type="http://schemas.openxmlformats.org/officeDocument/2006/relationships/hyperlink" Target="https://t.co/5cLIzZpT7p" TargetMode="External" /><Relationship Id="rId19" Type="http://schemas.openxmlformats.org/officeDocument/2006/relationships/hyperlink" Target="https://t.co/wJOOAn8v01" TargetMode="External" /><Relationship Id="rId20" Type="http://schemas.openxmlformats.org/officeDocument/2006/relationships/hyperlink" Target="https://t.co/w5JeyRtj7B" TargetMode="External" /><Relationship Id="rId21" Type="http://schemas.openxmlformats.org/officeDocument/2006/relationships/hyperlink" Target="https://t.co/OF8mjdq241" TargetMode="External" /><Relationship Id="rId22" Type="http://schemas.openxmlformats.org/officeDocument/2006/relationships/hyperlink" Target="https://t.co/LyJwrhfHmM" TargetMode="External" /><Relationship Id="rId23" Type="http://schemas.openxmlformats.org/officeDocument/2006/relationships/hyperlink" Target="https://t.co/JlTGITBlc5" TargetMode="External" /><Relationship Id="rId24" Type="http://schemas.openxmlformats.org/officeDocument/2006/relationships/hyperlink" Target="https://t.co/oI5wug3k7K" TargetMode="External" /><Relationship Id="rId25" Type="http://schemas.openxmlformats.org/officeDocument/2006/relationships/hyperlink" Target="https://curiouscat.me/guysbeingdudes" TargetMode="External" /><Relationship Id="rId26" Type="http://schemas.openxmlformats.org/officeDocument/2006/relationships/hyperlink" Target="https://t.co/26c8dBSZnY" TargetMode="External" /><Relationship Id="rId27" Type="http://schemas.openxmlformats.org/officeDocument/2006/relationships/hyperlink" Target="https://t.co/64aLthAo80" TargetMode="External" /><Relationship Id="rId28" Type="http://schemas.openxmlformats.org/officeDocument/2006/relationships/hyperlink" Target="https://t.co/zeLUbEIPLV" TargetMode="External" /><Relationship Id="rId29" Type="http://schemas.openxmlformats.org/officeDocument/2006/relationships/hyperlink" Target="https://t.co/nMdvZxpND4" TargetMode="External" /><Relationship Id="rId30" Type="http://schemas.openxmlformats.org/officeDocument/2006/relationships/hyperlink" Target="https://t.co/9C3Ita1Uly" TargetMode="External" /><Relationship Id="rId31" Type="http://schemas.openxmlformats.org/officeDocument/2006/relationships/hyperlink" Target="https://t.co/zFgJcoqBYQ" TargetMode="External" /><Relationship Id="rId32" Type="http://schemas.openxmlformats.org/officeDocument/2006/relationships/hyperlink" Target="https://t.co/bbeET2ocOU" TargetMode="External" /><Relationship Id="rId33" Type="http://schemas.openxmlformats.org/officeDocument/2006/relationships/hyperlink" Target="https://pbs.twimg.com/profile_banners/255106547/1555703341" TargetMode="External" /><Relationship Id="rId34" Type="http://schemas.openxmlformats.org/officeDocument/2006/relationships/hyperlink" Target="https://pbs.twimg.com/profile_banners/4562715388/1455366185" TargetMode="External" /><Relationship Id="rId35" Type="http://schemas.openxmlformats.org/officeDocument/2006/relationships/hyperlink" Target="https://pbs.twimg.com/profile_banners/1084389806271066112/1555762700" TargetMode="External" /><Relationship Id="rId36" Type="http://schemas.openxmlformats.org/officeDocument/2006/relationships/hyperlink" Target="https://pbs.twimg.com/profile_banners/713819012/1482095415" TargetMode="External" /><Relationship Id="rId37" Type="http://schemas.openxmlformats.org/officeDocument/2006/relationships/hyperlink" Target="https://pbs.twimg.com/profile_banners/814914824/1553175197" TargetMode="External" /><Relationship Id="rId38" Type="http://schemas.openxmlformats.org/officeDocument/2006/relationships/hyperlink" Target="https://pbs.twimg.com/profile_banners/853245722/1466280181" TargetMode="External" /><Relationship Id="rId39" Type="http://schemas.openxmlformats.org/officeDocument/2006/relationships/hyperlink" Target="https://pbs.twimg.com/profile_banners/976428306114412544/1547469428" TargetMode="External" /><Relationship Id="rId40" Type="http://schemas.openxmlformats.org/officeDocument/2006/relationships/hyperlink" Target="https://pbs.twimg.com/profile_banners/993550832145698818/1529721095" TargetMode="External" /><Relationship Id="rId41" Type="http://schemas.openxmlformats.org/officeDocument/2006/relationships/hyperlink" Target="https://pbs.twimg.com/profile_banners/3170408384/1430720268" TargetMode="External" /><Relationship Id="rId42" Type="http://schemas.openxmlformats.org/officeDocument/2006/relationships/hyperlink" Target="https://pbs.twimg.com/profile_banners/819528339534843906/1506588751" TargetMode="External" /><Relationship Id="rId43" Type="http://schemas.openxmlformats.org/officeDocument/2006/relationships/hyperlink" Target="https://pbs.twimg.com/profile_banners/2784188029/1555263188" TargetMode="External" /><Relationship Id="rId44" Type="http://schemas.openxmlformats.org/officeDocument/2006/relationships/hyperlink" Target="https://pbs.twimg.com/profile_banners/367919774/1541381508" TargetMode="External" /><Relationship Id="rId45" Type="http://schemas.openxmlformats.org/officeDocument/2006/relationships/hyperlink" Target="https://pbs.twimg.com/profile_banners/1113847556893757440/1554823600" TargetMode="External" /><Relationship Id="rId46" Type="http://schemas.openxmlformats.org/officeDocument/2006/relationships/hyperlink" Target="https://pbs.twimg.com/profile_banners/1027915170469879808/1545984684" TargetMode="External" /><Relationship Id="rId47" Type="http://schemas.openxmlformats.org/officeDocument/2006/relationships/hyperlink" Target="https://pbs.twimg.com/profile_banners/937577317219602432/1512371692" TargetMode="External" /><Relationship Id="rId48" Type="http://schemas.openxmlformats.org/officeDocument/2006/relationships/hyperlink" Target="https://pbs.twimg.com/profile_banners/78826711/1427500283" TargetMode="External" /><Relationship Id="rId49" Type="http://schemas.openxmlformats.org/officeDocument/2006/relationships/hyperlink" Target="https://pbs.twimg.com/profile_banners/1028318493349953537/1552854998" TargetMode="External" /><Relationship Id="rId50" Type="http://schemas.openxmlformats.org/officeDocument/2006/relationships/hyperlink" Target="https://pbs.twimg.com/profile_banners/2157175681/1548890682" TargetMode="External" /><Relationship Id="rId51" Type="http://schemas.openxmlformats.org/officeDocument/2006/relationships/hyperlink" Target="https://pbs.twimg.com/profile_banners/1311362275/1554414321" TargetMode="External" /><Relationship Id="rId52" Type="http://schemas.openxmlformats.org/officeDocument/2006/relationships/hyperlink" Target="https://pbs.twimg.com/profile_banners/1120009209678983169/1555866501" TargetMode="External" /><Relationship Id="rId53" Type="http://schemas.openxmlformats.org/officeDocument/2006/relationships/hyperlink" Target="https://pbs.twimg.com/profile_banners/1080909785820741633/1554718349" TargetMode="External" /><Relationship Id="rId54" Type="http://schemas.openxmlformats.org/officeDocument/2006/relationships/hyperlink" Target="https://pbs.twimg.com/profile_banners/972911015087280128/1547194326" TargetMode="External" /><Relationship Id="rId55" Type="http://schemas.openxmlformats.org/officeDocument/2006/relationships/hyperlink" Target="https://pbs.twimg.com/profile_banners/881805205456789504/1552472242" TargetMode="External" /><Relationship Id="rId56" Type="http://schemas.openxmlformats.org/officeDocument/2006/relationships/hyperlink" Target="https://pbs.twimg.com/profile_banners/947881509574336513/1551614017" TargetMode="External" /><Relationship Id="rId57" Type="http://schemas.openxmlformats.org/officeDocument/2006/relationships/hyperlink" Target="https://pbs.twimg.com/profile_banners/2213536730/1484009831" TargetMode="External" /><Relationship Id="rId58" Type="http://schemas.openxmlformats.org/officeDocument/2006/relationships/hyperlink" Target="https://pbs.twimg.com/profile_banners/958671008394772480/1540348180" TargetMode="External" /><Relationship Id="rId59" Type="http://schemas.openxmlformats.org/officeDocument/2006/relationships/hyperlink" Target="https://pbs.twimg.com/profile_banners/1037784652621209602/1555116639" TargetMode="External" /><Relationship Id="rId60" Type="http://schemas.openxmlformats.org/officeDocument/2006/relationships/hyperlink" Target="https://pbs.twimg.com/profile_banners/490285847/1547957157" TargetMode="External" /><Relationship Id="rId61" Type="http://schemas.openxmlformats.org/officeDocument/2006/relationships/hyperlink" Target="https://pbs.twimg.com/profile_banners/1284694292/1542772715" TargetMode="External" /><Relationship Id="rId62" Type="http://schemas.openxmlformats.org/officeDocument/2006/relationships/hyperlink" Target="https://pbs.twimg.com/profile_banners/96178975/1503241785" TargetMode="External" /><Relationship Id="rId63" Type="http://schemas.openxmlformats.org/officeDocument/2006/relationships/hyperlink" Target="https://pbs.twimg.com/profile_banners/68638172/1548963513" TargetMode="External" /><Relationship Id="rId64" Type="http://schemas.openxmlformats.org/officeDocument/2006/relationships/hyperlink" Target="https://pbs.twimg.com/profile_banners/1863425922/1553473308" TargetMode="External" /><Relationship Id="rId65" Type="http://schemas.openxmlformats.org/officeDocument/2006/relationships/hyperlink" Target="https://pbs.twimg.com/profile_banners/1093466652174372864/1549540469" TargetMode="External" /><Relationship Id="rId66" Type="http://schemas.openxmlformats.org/officeDocument/2006/relationships/hyperlink" Target="https://pbs.twimg.com/profile_banners/40309296/1430050979" TargetMode="External" /><Relationship Id="rId67" Type="http://schemas.openxmlformats.org/officeDocument/2006/relationships/hyperlink" Target="https://pbs.twimg.com/profile_banners/719846308631031808/1479707883" TargetMode="External" /><Relationship Id="rId68" Type="http://schemas.openxmlformats.org/officeDocument/2006/relationships/hyperlink" Target="https://pbs.twimg.com/profile_banners/719230871400792064/1555043302" TargetMode="External" /><Relationship Id="rId69" Type="http://schemas.openxmlformats.org/officeDocument/2006/relationships/hyperlink" Target="https://pbs.twimg.com/profile_banners/1098117614293929984/1550647471" TargetMode="External" /><Relationship Id="rId70" Type="http://schemas.openxmlformats.org/officeDocument/2006/relationships/hyperlink" Target="https://pbs.twimg.com/profile_banners/1114008767098699777/1555076824" TargetMode="External" /><Relationship Id="rId71" Type="http://schemas.openxmlformats.org/officeDocument/2006/relationships/hyperlink" Target="https://pbs.twimg.com/profile_banners/858403928622366723/1555272954" TargetMode="External" /><Relationship Id="rId72" Type="http://schemas.openxmlformats.org/officeDocument/2006/relationships/hyperlink" Target="https://pbs.twimg.com/profile_banners/1115806241064931328/1555078831" TargetMode="External" /><Relationship Id="rId73" Type="http://schemas.openxmlformats.org/officeDocument/2006/relationships/hyperlink" Target="https://pbs.twimg.com/profile_banners/4149760582/1447090403" TargetMode="External" /><Relationship Id="rId74" Type="http://schemas.openxmlformats.org/officeDocument/2006/relationships/hyperlink" Target="https://pbs.twimg.com/profile_banners/793589914612957184/1556231748" TargetMode="External" /><Relationship Id="rId75" Type="http://schemas.openxmlformats.org/officeDocument/2006/relationships/hyperlink" Target="https://pbs.twimg.com/profile_banners/68187861/1459624453" TargetMode="External" /><Relationship Id="rId76" Type="http://schemas.openxmlformats.org/officeDocument/2006/relationships/hyperlink" Target="https://pbs.twimg.com/profile_banners/368793151/1451492720" TargetMode="External" /><Relationship Id="rId77" Type="http://schemas.openxmlformats.org/officeDocument/2006/relationships/hyperlink" Target="https://pbs.twimg.com/profile_banners/2249290075/1477562050" TargetMode="External" /><Relationship Id="rId78" Type="http://schemas.openxmlformats.org/officeDocument/2006/relationships/hyperlink" Target="https://pbs.twimg.com/profile_banners/336627943/1549956956" TargetMode="External" /><Relationship Id="rId79" Type="http://schemas.openxmlformats.org/officeDocument/2006/relationships/hyperlink" Target="https://pbs.twimg.com/profile_banners/718452517/1556506390" TargetMode="External" /><Relationship Id="rId80" Type="http://schemas.openxmlformats.org/officeDocument/2006/relationships/hyperlink" Target="https://pbs.twimg.com/profile_banners/2933865062/1556711400" TargetMode="External" /><Relationship Id="rId81" Type="http://schemas.openxmlformats.org/officeDocument/2006/relationships/hyperlink" Target="https://pbs.twimg.com/profile_banners/3315867992/1553161778" TargetMode="External" /><Relationship Id="rId82" Type="http://schemas.openxmlformats.org/officeDocument/2006/relationships/hyperlink" Target="https://pbs.twimg.com/profile_banners/292338368/1547686194" TargetMode="External" /><Relationship Id="rId83" Type="http://schemas.openxmlformats.org/officeDocument/2006/relationships/hyperlink" Target="https://pbs.twimg.com/profile_banners/738990612352016384/1533552058" TargetMode="External" /><Relationship Id="rId84" Type="http://schemas.openxmlformats.org/officeDocument/2006/relationships/hyperlink" Target="https://pbs.twimg.com/profile_banners/2698927644/1556628184" TargetMode="External" /><Relationship Id="rId85" Type="http://schemas.openxmlformats.org/officeDocument/2006/relationships/hyperlink" Target="https://pbs.twimg.com/profile_banners/936180616483176449/1555959282" TargetMode="External" /><Relationship Id="rId86" Type="http://schemas.openxmlformats.org/officeDocument/2006/relationships/hyperlink" Target="https://pbs.twimg.com/profile_banners/929045210423791617/1555961911" TargetMode="External" /><Relationship Id="rId87" Type="http://schemas.openxmlformats.org/officeDocument/2006/relationships/hyperlink" Target="https://pbs.twimg.com/profile_banners/4317502156/1554650585" TargetMode="External" /><Relationship Id="rId88" Type="http://schemas.openxmlformats.org/officeDocument/2006/relationships/hyperlink" Target="https://pbs.twimg.com/profile_banners/813581103399215105/1547319216" TargetMode="External" /><Relationship Id="rId89" Type="http://schemas.openxmlformats.org/officeDocument/2006/relationships/hyperlink" Target="https://pbs.twimg.com/profile_banners/19408728/1544968252" TargetMode="External" /><Relationship Id="rId90" Type="http://schemas.openxmlformats.org/officeDocument/2006/relationships/hyperlink" Target="https://pbs.twimg.com/profile_banners/102127789/1505751203" TargetMode="External" /><Relationship Id="rId91" Type="http://schemas.openxmlformats.org/officeDocument/2006/relationships/hyperlink" Target="https://pbs.twimg.com/profile_banners/776765661527891968/1549106592" TargetMode="External" /><Relationship Id="rId92" Type="http://schemas.openxmlformats.org/officeDocument/2006/relationships/hyperlink" Target="https://pbs.twimg.com/profile_banners/1029051757165531136/1556882317" TargetMode="External" /><Relationship Id="rId93" Type="http://schemas.openxmlformats.org/officeDocument/2006/relationships/hyperlink" Target="https://pbs.twimg.com/profile_banners/924594981419061248/1556101833" TargetMode="External" /><Relationship Id="rId94" Type="http://schemas.openxmlformats.org/officeDocument/2006/relationships/hyperlink" Target="https://pbs.twimg.com/profile_banners/1092492238008041472/1550218617" TargetMode="External" /><Relationship Id="rId95" Type="http://schemas.openxmlformats.org/officeDocument/2006/relationships/hyperlink" Target="https://pbs.twimg.com/profile_banners/30192795/1475543297" TargetMode="External" /><Relationship Id="rId96" Type="http://schemas.openxmlformats.org/officeDocument/2006/relationships/hyperlink" Target="https://pbs.twimg.com/profile_banners/4530787337/1553224923" TargetMode="External" /><Relationship Id="rId97" Type="http://schemas.openxmlformats.org/officeDocument/2006/relationships/hyperlink" Target="https://pbs.twimg.com/profile_banners/3262791/1487084024"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4/bg.gif" TargetMode="External" /><Relationship Id="rId101" Type="http://schemas.openxmlformats.org/officeDocument/2006/relationships/hyperlink" Target="http://abs.twimg.com/images/themes/theme7/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3/bg.gif" TargetMode="External" /><Relationship Id="rId106" Type="http://schemas.openxmlformats.org/officeDocument/2006/relationships/hyperlink" Target="http://abs.twimg.com/images/themes/theme9/bg.gif" TargetMode="External" /><Relationship Id="rId107" Type="http://schemas.openxmlformats.org/officeDocument/2006/relationships/hyperlink" Target="http://abs.twimg.com/images/themes/theme18/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4/bg.gif" TargetMode="External" /><Relationship Id="rId113" Type="http://schemas.openxmlformats.org/officeDocument/2006/relationships/hyperlink" Target="http://abs.twimg.com/images/themes/theme12/bg.gif" TargetMode="External" /><Relationship Id="rId114" Type="http://schemas.openxmlformats.org/officeDocument/2006/relationships/hyperlink" Target="http://abs.twimg.com/images/themes/theme15/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6/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9/bg.gif" TargetMode="External" /><Relationship Id="rId128" Type="http://schemas.openxmlformats.org/officeDocument/2006/relationships/hyperlink" Target="http://abs.twimg.com/images/themes/theme11/bg.gif" TargetMode="External" /><Relationship Id="rId129" Type="http://schemas.openxmlformats.org/officeDocument/2006/relationships/hyperlink" Target="http://abs.twimg.com/images/themes/theme16/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9/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6/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6/bg.gif" TargetMode="External" /><Relationship Id="rId141" Type="http://schemas.openxmlformats.org/officeDocument/2006/relationships/hyperlink" Target="http://pbs.twimg.com/profile_images/843070927722176516/pZolpXBW_normal.jpg" TargetMode="External" /><Relationship Id="rId142" Type="http://schemas.openxmlformats.org/officeDocument/2006/relationships/hyperlink" Target="http://pbs.twimg.com/profile_images/829366459688218624/tY58dXPd_normal.jpg" TargetMode="External" /><Relationship Id="rId143" Type="http://schemas.openxmlformats.org/officeDocument/2006/relationships/hyperlink" Target="http://pbs.twimg.com/profile_images/1119138646177660931/Gj26zsyM_normal.jpg" TargetMode="External" /><Relationship Id="rId144" Type="http://schemas.openxmlformats.org/officeDocument/2006/relationships/hyperlink" Target="http://pbs.twimg.com/profile_images/1119575803073835008/Vj1_Dtkj_normal.jpg" TargetMode="External" /><Relationship Id="rId145" Type="http://schemas.openxmlformats.org/officeDocument/2006/relationships/hyperlink" Target="http://pbs.twimg.com/profile_images/810592701288771584/AthJMesZ_normal.jpg" TargetMode="External" /><Relationship Id="rId146" Type="http://schemas.openxmlformats.org/officeDocument/2006/relationships/hyperlink" Target="http://pbs.twimg.com/profile_images/1122414367209816070/5J3GjDpq_normal.jpg" TargetMode="External" /><Relationship Id="rId147" Type="http://schemas.openxmlformats.org/officeDocument/2006/relationships/hyperlink" Target="http://pbs.twimg.com/profile_images/721614179799535616/DuDR0NdU_normal.jpg" TargetMode="External" /><Relationship Id="rId148" Type="http://schemas.openxmlformats.org/officeDocument/2006/relationships/hyperlink" Target="http://pbs.twimg.com/profile_images/977879836298444800/wxdWTi-1_normal.jpg" TargetMode="External" /><Relationship Id="rId149" Type="http://schemas.openxmlformats.org/officeDocument/2006/relationships/hyperlink" Target="http://pbs.twimg.com/profile_images/1119873703259537408/R9qjBkuD_normal.jpg" TargetMode="External" /><Relationship Id="rId150" Type="http://schemas.openxmlformats.org/officeDocument/2006/relationships/hyperlink" Target="http://pbs.twimg.com/profile_images/595109740356599809/b1x50qms_normal.jpg" TargetMode="External" /><Relationship Id="rId151" Type="http://schemas.openxmlformats.org/officeDocument/2006/relationships/hyperlink" Target="http://pbs.twimg.com/profile_images/819529362416533504/iAGFfzZr_normal.jpg" TargetMode="External" /><Relationship Id="rId152" Type="http://schemas.openxmlformats.org/officeDocument/2006/relationships/hyperlink" Target="http://pbs.twimg.com/profile_images/1117082190137962496/mPs7wLN0_normal.jpg" TargetMode="External" /><Relationship Id="rId153" Type="http://schemas.openxmlformats.org/officeDocument/2006/relationships/hyperlink" Target="http://pbs.twimg.com/profile_images/1109904102924926976/sKNYWwq0_normal.jpg" TargetMode="External" /><Relationship Id="rId154" Type="http://schemas.openxmlformats.org/officeDocument/2006/relationships/hyperlink" Target="http://pbs.twimg.com/profile_images/1113847691451228165/4ZFPRjXc_normal.jpg" TargetMode="External" /><Relationship Id="rId155" Type="http://schemas.openxmlformats.org/officeDocument/2006/relationships/hyperlink" Target="http://pbs.twimg.com/profile_images/1117703972477861889/ddUX2e1l_normal.jpg" TargetMode="External" /><Relationship Id="rId156" Type="http://schemas.openxmlformats.org/officeDocument/2006/relationships/hyperlink" Target="http://pbs.twimg.com/profile_images/1074300056491180032/-CDMhbgV_normal.jpg" TargetMode="External" /><Relationship Id="rId157" Type="http://schemas.openxmlformats.org/officeDocument/2006/relationships/hyperlink" Target="http://pbs.twimg.com/profile_images/979136462271733760/KVr7Ev_N_normal.jpg" TargetMode="External" /><Relationship Id="rId158" Type="http://schemas.openxmlformats.org/officeDocument/2006/relationships/hyperlink" Target="http://pbs.twimg.com/profile_images/1108660613734125569/WXl1_cq7_normal.png" TargetMode="External" /><Relationship Id="rId159" Type="http://schemas.openxmlformats.org/officeDocument/2006/relationships/hyperlink" Target="http://pbs.twimg.com/profile_images/1090752684892786691/_8IPlNbi_normal.jpg" TargetMode="External" /><Relationship Id="rId160" Type="http://schemas.openxmlformats.org/officeDocument/2006/relationships/hyperlink" Target="http://pbs.twimg.com/profile_images/1114976286022275072/_MdKP3wy_normal.jpg" TargetMode="External" /><Relationship Id="rId161" Type="http://schemas.openxmlformats.org/officeDocument/2006/relationships/hyperlink" Target="http://pbs.twimg.com/profile_images/1120011399978053632/s7Why-ms_normal.jpg" TargetMode="External" /><Relationship Id="rId162" Type="http://schemas.openxmlformats.org/officeDocument/2006/relationships/hyperlink" Target="http://pbs.twimg.com/profile_images/1116459551400910848/Z1FmYMfq_normal.jpg" TargetMode="External" /><Relationship Id="rId163" Type="http://schemas.openxmlformats.org/officeDocument/2006/relationships/hyperlink" Target="http://pbs.twimg.com/profile_images/1113195176900616192/tzFfEC4g_normal.jpg" TargetMode="External" /><Relationship Id="rId164" Type="http://schemas.openxmlformats.org/officeDocument/2006/relationships/hyperlink" Target="http://pbs.twimg.com/profile_images/1082698618568626181/urQtOzxp_normal.jpg" TargetMode="External" /><Relationship Id="rId165" Type="http://schemas.openxmlformats.org/officeDocument/2006/relationships/hyperlink" Target="http://abs.twimg.com/sticky/default_profile_images/default_profile_normal.png" TargetMode="External" /><Relationship Id="rId166" Type="http://schemas.openxmlformats.org/officeDocument/2006/relationships/hyperlink" Target="http://pbs.twimg.com/profile_images/1116685913533370369/_eOx77Be_normal.jpg" TargetMode="External" /><Relationship Id="rId167" Type="http://schemas.openxmlformats.org/officeDocument/2006/relationships/hyperlink" Target="http://pbs.twimg.com/profile_images/589542620126322688/lSHGe94x_normal.png" TargetMode="External" /><Relationship Id="rId168" Type="http://schemas.openxmlformats.org/officeDocument/2006/relationships/hyperlink" Target="http://pbs.twimg.com/profile_images/964262343092981767/eQx-Q0xR_normal.jpg" TargetMode="External" /><Relationship Id="rId169" Type="http://schemas.openxmlformats.org/officeDocument/2006/relationships/hyperlink" Target="http://pbs.twimg.com/profile_images/1116860498904059904/CiFl92qm_normal.jpg" TargetMode="External" /><Relationship Id="rId170" Type="http://schemas.openxmlformats.org/officeDocument/2006/relationships/hyperlink" Target="http://pbs.twimg.com/profile_images/1086836335242104838/h2_D9zQc_normal.jpg" TargetMode="External" /><Relationship Id="rId171" Type="http://schemas.openxmlformats.org/officeDocument/2006/relationships/hyperlink" Target="http://pbs.twimg.com/profile_images/850478178988699650/k5IYmvuI_normal.jpg" TargetMode="External" /><Relationship Id="rId172" Type="http://schemas.openxmlformats.org/officeDocument/2006/relationships/hyperlink" Target="http://pbs.twimg.com/profile_images/1045421986049134592/1GMC4oIB_normal.jpg" TargetMode="External" /><Relationship Id="rId173" Type="http://schemas.openxmlformats.org/officeDocument/2006/relationships/hyperlink" Target="http://pbs.twimg.com/profile_images/1103731976723419136/8UnyJu2d_normal.jpg" TargetMode="External" /><Relationship Id="rId174" Type="http://schemas.openxmlformats.org/officeDocument/2006/relationships/hyperlink" Target="http://pbs.twimg.com/profile_images/1011003872222031875/DLbu6YSO_normal.jpg" TargetMode="External" /><Relationship Id="rId175" Type="http://schemas.openxmlformats.org/officeDocument/2006/relationships/hyperlink" Target="http://pbs.twimg.com/profile_images/1092157019937755136/CkQi6_w7_normal.jpg" TargetMode="External" /><Relationship Id="rId176" Type="http://schemas.openxmlformats.org/officeDocument/2006/relationships/hyperlink" Target="http://pbs.twimg.com/profile_images/1113364340474810368/rCMYp3n9_normal.jpg" TargetMode="External" /><Relationship Id="rId177" Type="http://schemas.openxmlformats.org/officeDocument/2006/relationships/hyperlink" Target="http://pbs.twimg.com/profile_images/917502091081502720/qkdjs0p3_normal.jpg" TargetMode="External" /><Relationship Id="rId178" Type="http://schemas.openxmlformats.org/officeDocument/2006/relationships/hyperlink" Target="http://pbs.twimg.com/profile_images/3192894858/0d4056eba4cb62fdfda79fabd63eb63c_normal.jpeg" TargetMode="External" /><Relationship Id="rId179" Type="http://schemas.openxmlformats.org/officeDocument/2006/relationships/hyperlink" Target="http://pbs.twimg.com/profile_images/690669518516023296/URCxcTKL_normal.jpg" TargetMode="External" /><Relationship Id="rId180" Type="http://schemas.openxmlformats.org/officeDocument/2006/relationships/hyperlink" Target="http://pbs.twimg.com/profile_images/968144844613922816/FVU3HUzG_normal.jpg" TargetMode="External" /><Relationship Id="rId181" Type="http://schemas.openxmlformats.org/officeDocument/2006/relationships/hyperlink" Target="http://pbs.twimg.com/profile_images/1096476714518089729/aQ7Dd-0l_normal.jpg" TargetMode="External" /><Relationship Id="rId182" Type="http://schemas.openxmlformats.org/officeDocument/2006/relationships/hyperlink" Target="http://pbs.twimg.com/profile_images/1098121208363737088/S9LujZTx_normal.jpg" TargetMode="External" /><Relationship Id="rId183" Type="http://schemas.openxmlformats.org/officeDocument/2006/relationships/hyperlink" Target="http://pbs.twimg.com/profile_images/1116699224391995392/5dUTE7qc_normal.jpg" TargetMode="External" /><Relationship Id="rId184" Type="http://schemas.openxmlformats.org/officeDocument/2006/relationships/hyperlink" Target="http://pbs.twimg.com/profile_images/1114859915250737152/LdGs80gZ_normal.jpg" TargetMode="External" /><Relationship Id="rId185" Type="http://schemas.openxmlformats.org/officeDocument/2006/relationships/hyperlink" Target="http://pbs.twimg.com/profile_images/1114517442179600385/6MPq3BVl_normal.jpg" TargetMode="External" /><Relationship Id="rId186" Type="http://schemas.openxmlformats.org/officeDocument/2006/relationships/hyperlink" Target="http://pbs.twimg.com/profile_images/1116707283814309888/9j0vIYRj_normal.jpg" TargetMode="External" /><Relationship Id="rId187" Type="http://schemas.openxmlformats.org/officeDocument/2006/relationships/hyperlink" Target="http://pbs.twimg.com/profile_images/663771181095526400/d_PWViPW_normal.jpg" TargetMode="External" /><Relationship Id="rId188" Type="http://schemas.openxmlformats.org/officeDocument/2006/relationships/hyperlink" Target="http://pbs.twimg.com/profile_images/908796379597819904/S0kUdV8W_normal.jpg" TargetMode="External" /><Relationship Id="rId189" Type="http://schemas.openxmlformats.org/officeDocument/2006/relationships/hyperlink" Target="http://pbs.twimg.com/profile_images/787368145644290048/WyarqhJh_normal.jpg" TargetMode="External" /><Relationship Id="rId190" Type="http://schemas.openxmlformats.org/officeDocument/2006/relationships/hyperlink" Target="http://pbs.twimg.com/profile_images/1117817952211021826/Y-kR_ImM_normal.jpg" TargetMode="External" /><Relationship Id="rId191" Type="http://schemas.openxmlformats.org/officeDocument/2006/relationships/hyperlink" Target="http://pbs.twimg.com/profile_images/1095381419713544193/wlXcY-73_normal.jpg" TargetMode="External" /><Relationship Id="rId192" Type="http://schemas.openxmlformats.org/officeDocument/2006/relationships/hyperlink" Target="http://pbs.twimg.com/profile_images/1119856155948400640/7sVbNEJe_normal.jpg" TargetMode="External" /><Relationship Id="rId193" Type="http://schemas.openxmlformats.org/officeDocument/2006/relationships/hyperlink" Target="http://pbs.twimg.com/profile_images/1124157818968395776/bbQPCga3_normal.jpg" TargetMode="External" /><Relationship Id="rId194" Type="http://schemas.openxmlformats.org/officeDocument/2006/relationships/hyperlink" Target="http://pbs.twimg.com/profile_images/1122695416347279366/gq7FUafZ_normal.jpg" TargetMode="External" /><Relationship Id="rId195" Type="http://schemas.openxmlformats.org/officeDocument/2006/relationships/hyperlink" Target="http://pbs.twimg.com/profile_images/1123661688560070662/UjqFE85x_normal.jpg" TargetMode="External" /><Relationship Id="rId196" Type="http://schemas.openxmlformats.org/officeDocument/2006/relationships/hyperlink" Target="http://pbs.twimg.com/profile_images/1061401457117794304/basvMnNR_normal.jpg" TargetMode="External" /><Relationship Id="rId197" Type="http://schemas.openxmlformats.org/officeDocument/2006/relationships/hyperlink" Target="http://pbs.twimg.com/profile_images/1111813995827286016/SkCdM6h6_normal.jpg" TargetMode="External" /><Relationship Id="rId198" Type="http://schemas.openxmlformats.org/officeDocument/2006/relationships/hyperlink" Target="http://pbs.twimg.com/profile_images/1028941462350778369/CstKdjbe_normal.jpg" TargetMode="External" /><Relationship Id="rId199" Type="http://schemas.openxmlformats.org/officeDocument/2006/relationships/hyperlink" Target="http://pbs.twimg.com/profile_images/1123123419107733504/QNaVI-UC_normal.jpg" TargetMode="External" /><Relationship Id="rId200" Type="http://schemas.openxmlformats.org/officeDocument/2006/relationships/hyperlink" Target="http://pbs.twimg.com/profile_images/1120400544294756353/clb5P0TZ_normal.jpg" TargetMode="External" /><Relationship Id="rId201" Type="http://schemas.openxmlformats.org/officeDocument/2006/relationships/hyperlink" Target="http://pbs.twimg.com/profile_images/1120410871228960769/_uFy4D3e_normal.jpg" TargetMode="External" /><Relationship Id="rId202" Type="http://schemas.openxmlformats.org/officeDocument/2006/relationships/hyperlink" Target="http://pbs.twimg.com/profile_images/1119533746166947840/D5kHFNQ__normal.jpg" TargetMode="External" /><Relationship Id="rId203" Type="http://schemas.openxmlformats.org/officeDocument/2006/relationships/hyperlink" Target="http://pbs.twimg.com/profile_images/1110035001297403909/-qCrRozd_normal.jpg" TargetMode="External" /><Relationship Id="rId204" Type="http://schemas.openxmlformats.org/officeDocument/2006/relationships/hyperlink" Target="http://pbs.twimg.com/profile_images/937012770440077313/WZVHBjQT_normal.jpg" TargetMode="External" /><Relationship Id="rId205" Type="http://schemas.openxmlformats.org/officeDocument/2006/relationships/hyperlink" Target="http://pbs.twimg.com/profile_images/968888882891812864/bVhCP9-S_normal.jpg" TargetMode="External" /><Relationship Id="rId206" Type="http://schemas.openxmlformats.org/officeDocument/2006/relationships/hyperlink" Target="http://pbs.twimg.com/profile_images/1070687706987020288/avECZ-i4_normal.jpg" TargetMode="External" /><Relationship Id="rId207" Type="http://schemas.openxmlformats.org/officeDocument/2006/relationships/hyperlink" Target="http://pbs.twimg.com/profile_images/1116300086022234112/JA4agYKe_normal.jpg" TargetMode="External" /><Relationship Id="rId208" Type="http://schemas.openxmlformats.org/officeDocument/2006/relationships/hyperlink" Target="http://pbs.twimg.com/profile_images/1121367570815254528/ldT1ulut_normal.jpg" TargetMode="External" /><Relationship Id="rId209" Type="http://schemas.openxmlformats.org/officeDocument/2006/relationships/hyperlink" Target="http://pbs.twimg.com/profile_images/1096322913773514752/Gkhm4SRl_normal.png" TargetMode="External" /><Relationship Id="rId210" Type="http://schemas.openxmlformats.org/officeDocument/2006/relationships/hyperlink" Target="http://pbs.twimg.com/profile_images/1077276173024006152/34qkoBRL_normal.jpg" TargetMode="External" /><Relationship Id="rId211" Type="http://schemas.openxmlformats.org/officeDocument/2006/relationships/hyperlink" Target="http://pbs.twimg.com/profile_images/783111795502383105/3Lg8W7S3_normal.jpg" TargetMode="External" /><Relationship Id="rId212" Type="http://schemas.openxmlformats.org/officeDocument/2006/relationships/hyperlink" Target="http://pbs.twimg.com/profile_images/890580755834949632/n0___yxt_normal.jpg" TargetMode="External" /><Relationship Id="rId213" Type="http://schemas.openxmlformats.org/officeDocument/2006/relationships/hyperlink" Target="http://pbs.twimg.com/profile_images/15633482/Picture_1_normal.png" TargetMode="External" /><Relationship Id="rId214" Type="http://schemas.openxmlformats.org/officeDocument/2006/relationships/hyperlink" Target="https://twitter.com/huseynzade22" TargetMode="External" /><Relationship Id="rId215" Type="http://schemas.openxmlformats.org/officeDocument/2006/relationships/hyperlink" Target="https://twitter.com/azerbaijaninfos" TargetMode="External" /><Relationship Id="rId216" Type="http://schemas.openxmlformats.org/officeDocument/2006/relationships/hyperlink" Target="https://twitter.com/1_sirun" TargetMode="External" /><Relationship Id="rId217" Type="http://schemas.openxmlformats.org/officeDocument/2006/relationships/hyperlink" Target="https://twitter.com/kindforsell" TargetMode="External" /><Relationship Id="rId218" Type="http://schemas.openxmlformats.org/officeDocument/2006/relationships/hyperlink" Target="https://twitter.com/samirkazimli" TargetMode="External" /><Relationship Id="rId219" Type="http://schemas.openxmlformats.org/officeDocument/2006/relationships/hyperlink" Target="https://twitter.com/ulviyyaali" TargetMode="External" /><Relationship Id="rId220" Type="http://schemas.openxmlformats.org/officeDocument/2006/relationships/hyperlink" Target="https://twitter.com/ayshanhajiyeva" TargetMode="External" /><Relationship Id="rId221" Type="http://schemas.openxmlformats.org/officeDocument/2006/relationships/hyperlink" Target="https://twitter.com/elmanquliyev6" TargetMode="External" /><Relationship Id="rId222" Type="http://schemas.openxmlformats.org/officeDocument/2006/relationships/hyperlink" Target="https://twitter.com/dogukanerrtas" TargetMode="External" /><Relationship Id="rId223" Type="http://schemas.openxmlformats.org/officeDocument/2006/relationships/hyperlink" Target="https://twitter.com/dwatchnews_mena" TargetMode="External" /><Relationship Id="rId224" Type="http://schemas.openxmlformats.org/officeDocument/2006/relationships/hyperlink" Target="https://twitter.com/ocmediaorg" TargetMode="External" /><Relationship Id="rId225" Type="http://schemas.openxmlformats.org/officeDocument/2006/relationships/hyperlink" Target="https://twitter.com/evanjelina7" TargetMode="External" /><Relationship Id="rId226" Type="http://schemas.openxmlformats.org/officeDocument/2006/relationships/hyperlink" Target="https://twitter.com/unuslu" TargetMode="External" /><Relationship Id="rId227" Type="http://schemas.openxmlformats.org/officeDocument/2006/relationships/hyperlink" Target="https://twitter.com/di1an3" TargetMode="External" /><Relationship Id="rId228" Type="http://schemas.openxmlformats.org/officeDocument/2006/relationships/hyperlink" Target="https://twitter.com/ssudenazunal" TargetMode="External" /><Relationship Id="rId229" Type="http://schemas.openxmlformats.org/officeDocument/2006/relationships/hyperlink" Target="https://twitter.com/poyrazturq" TargetMode="External" /><Relationship Id="rId230" Type="http://schemas.openxmlformats.org/officeDocument/2006/relationships/hyperlink" Target="https://twitter.com/zaurs" TargetMode="External" /><Relationship Id="rId231" Type="http://schemas.openxmlformats.org/officeDocument/2006/relationships/hyperlink" Target="https://twitter.com/ganbarovruslan" TargetMode="External" /><Relationship Id="rId232" Type="http://schemas.openxmlformats.org/officeDocument/2006/relationships/hyperlink" Target="https://twitter.com/eyinsananla" TargetMode="External" /><Relationship Id="rId233" Type="http://schemas.openxmlformats.org/officeDocument/2006/relationships/hyperlink" Target="https://twitter.com/jabiyevm" TargetMode="External" /><Relationship Id="rId234" Type="http://schemas.openxmlformats.org/officeDocument/2006/relationships/hyperlink" Target="https://twitter.com/dilarabrowns" TargetMode="External" /><Relationship Id="rId235" Type="http://schemas.openxmlformats.org/officeDocument/2006/relationships/hyperlink" Target="https://twitter.com/xeyale9898" TargetMode="External" /><Relationship Id="rId236" Type="http://schemas.openxmlformats.org/officeDocument/2006/relationships/hyperlink" Target="https://twitter.com/qumqum_s" TargetMode="External" /><Relationship Id="rId237" Type="http://schemas.openxmlformats.org/officeDocument/2006/relationships/hyperlink" Target="https://twitter.com/nazname_" TargetMode="External" /><Relationship Id="rId238" Type="http://schemas.openxmlformats.org/officeDocument/2006/relationships/hyperlink" Target="https://twitter.com/tagiyevragil" TargetMode="External" /><Relationship Id="rId239" Type="http://schemas.openxmlformats.org/officeDocument/2006/relationships/hyperlink" Target="https://twitter.com/ismayilov_tunar" TargetMode="External" /><Relationship Id="rId240" Type="http://schemas.openxmlformats.org/officeDocument/2006/relationships/hyperlink" Target="https://twitter.com/lgbtiorg" TargetMode="External" /><Relationship Id="rId241" Type="http://schemas.openxmlformats.org/officeDocument/2006/relationships/hyperlink" Target="https://twitter.com/ayseliyeva_" TargetMode="External" /><Relationship Id="rId242" Type="http://schemas.openxmlformats.org/officeDocument/2006/relationships/hyperlink" Target="https://twitter.com/alonedied" TargetMode="External" /><Relationship Id="rId243" Type="http://schemas.openxmlformats.org/officeDocument/2006/relationships/hyperlink" Target="https://twitter.com/sismailzadeh" TargetMode="External" /><Relationship Id="rId244" Type="http://schemas.openxmlformats.org/officeDocument/2006/relationships/hyperlink" Target="https://twitter.com/anarm2013" TargetMode="External" /><Relationship Id="rId245" Type="http://schemas.openxmlformats.org/officeDocument/2006/relationships/hyperlink" Target="https://twitter.com/sayka_aslanova" TargetMode="External" /><Relationship Id="rId246" Type="http://schemas.openxmlformats.org/officeDocument/2006/relationships/hyperlink" Target="https://twitter.com/lamiya_bluefox" TargetMode="External" /><Relationship Id="rId247" Type="http://schemas.openxmlformats.org/officeDocument/2006/relationships/hyperlink" Target="https://twitter.com/rahimsaliyev" TargetMode="External" /><Relationship Id="rId248" Type="http://schemas.openxmlformats.org/officeDocument/2006/relationships/hyperlink" Target="https://twitter.com/bahruz_samad" TargetMode="External" /><Relationship Id="rId249" Type="http://schemas.openxmlformats.org/officeDocument/2006/relationships/hyperlink" Target="https://twitter.com/sserenayss" TargetMode="External" /><Relationship Id="rId250" Type="http://schemas.openxmlformats.org/officeDocument/2006/relationships/hyperlink" Target="https://twitter.com/aygungarayeva" TargetMode="External" /><Relationship Id="rId251" Type="http://schemas.openxmlformats.org/officeDocument/2006/relationships/hyperlink" Target="https://twitter.com/lamiya_adilgizi" TargetMode="External" /><Relationship Id="rId252" Type="http://schemas.openxmlformats.org/officeDocument/2006/relationships/hyperlink" Target="https://twitter.com/arzugeybulla" TargetMode="External" /><Relationship Id="rId253" Type="http://schemas.openxmlformats.org/officeDocument/2006/relationships/hyperlink" Target="https://twitter.com/gma028" TargetMode="External" /><Relationship Id="rId254" Type="http://schemas.openxmlformats.org/officeDocument/2006/relationships/hyperlink" Target="https://twitter.com/therealorkhan" TargetMode="External" /><Relationship Id="rId255" Type="http://schemas.openxmlformats.org/officeDocument/2006/relationships/hyperlink" Target="https://twitter.com/arifsoy_" TargetMode="External" /><Relationship Id="rId256" Type="http://schemas.openxmlformats.org/officeDocument/2006/relationships/hyperlink" Target="https://twitter.com/repovidu" TargetMode="External" /><Relationship Id="rId257" Type="http://schemas.openxmlformats.org/officeDocument/2006/relationships/hyperlink" Target="https://twitter.com/greendystopia" TargetMode="External" /><Relationship Id="rId258" Type="http://schemas.openxmlformats.org/officeDocument/2006/relationships/hyperlink" Target="https://twitter.com/ramalmammadovsk" TargetMode="External" /><Relationship Id="rId259" Type="http://schemas.openxmlformats.org/officeDocument/2006/relationships/hyperlink" Target="https://twitter.com/malriomenes" TargetMode="External" /><Relationship Id="rId260" Type="http://schemas.openxmlformats.org/officeDocument/2006/relationships/hyperlink" Target="https://twitter.com/tamilla_qulami" TargetMode="External" /><Relationship Id="rId261" Type="http://schemas.openxmlformats.org/officeDocument/2006/relationships/hyperlink" Target="https://twitter.com/nicat_pasa" TargetMode="External" /><Relationship Id="rId262" Type="http://schemas.openxmlformats.org/officeDocument/2006/relationships/hyperlink" Target="https://twitter.com/safaraslanov" TargetMode="External" /><Relationship Id="rId263" Type="http://schemas.openxmlformats.org/officeDocument/2006/relationships/hyperlink" Target="https://twitter.com/gular_abbasli" TargetMode="External" /><Relationship Id="rId264" Type="http://schemas.openxmlformats.org/officeDocument/2006/relationships/hyperlink" Target="https://twitter.com/huseynli_ilkin" TargetMode="External" /><Relationship Id="rId265" Type="http://schemas.openxmlformats.org/officeDocument/2006/relationships/hyperlink" Target="https://twitter.com/orujova_arzu" TargetMode="External" /><Relationship Id="rId266" Type="http://schemas.openxmlformats.org/officeDocument/2006/relationships/hyperlink" Target="https://twitter.com/sadako_sasaki" TargetMode="External" /><Relationship Id="rId267" Type="http://schemas.openxmlformats.org/officeDocument/2006/relationships/hyperlink" Target="https://twitter.com/arzufahrad" TargetMode="External" /><Relationship Id="rId268" Type="http://schemas.openxmlformats.org/officeDocument/2006/relationships/hyperlink" Target="https://twitter.com/bobmeddin" TargetMode="External" /><Relationship Id="rId269" Type="http://schemas.openxmlformats.org/officeDocument/2006/relationships/hyperlink" Target="https://twitter.com/mammadhajili" TargetMode="External" /><Relationship Id="rId270" Type="http://schemas.openxmlformats.org/officeDocument/2006/relationships/hyperlink" Target="https://twitter.com/antonkuntin" TargetMode="External" /><Relationship Id="rId271" Type="http://schemas.openxmlformats.org/officeDocument/2006/relationships/hyperlink" Target="https://twitter.com/gulnar_salman" TargetMode="External" /><Relationship Id="rId272" Type="http://schemas.openxmlformats.org/officeDocument/2006/relationships/hyperlink" Target="https://twitter.com/mreynullabeyli" TargetMode="External" /><Relationship Id="rId273" Type="http://schemas.openxmlformats.org/officeDocument/2006/relationships/hyperlink" Target="https://twitter.com/beyonce_aze" TargetMode="External" /><Relationship Id="rId274" Type="http://schemas.openxmlformats.org/officeDocument/2006/relationships/hyperlink" Target="https://twitter.com/belovedjinki" TargetMode="External" /><Relationship Id="rId275" Type="http://schemas.openxmlformats.org/officeDocument/2006/relationships/hyperlink" Target="https://twitter.com/yoonkookologist" TargetMode="External" /><Relationship Id="rId276" Type="http://schemas.openxmlformats.org/officeDocument/2006/relationships/hyperlink" Target="https://twitter.com/taeilzens" TargetMode="External" /><Relationship Id="rId277" Type="http://schemas.openxmlformats.org/officeDocument/2006/relationships/hyperlink" Target="https://twitter.com/globalvoices_it" TargetMode="External" /><Relationship Id="rId278" Type="http://schemas.openxmlformats.org/officeDocument/2006/relationships/hyperlink" Target="https://twitter.com/soothe888" TargetMode="External" /><Relationship Id="rId279" Type="http://schemas.openxmlformats.org/officeDocument/2006/relationships/hyperlink" Target="https://twitter.com/azizli_kenan" TargetMode="External" /><Relationship Id="rId280" Type="http://schemas.openxmlformats.org/officeDocument/2006/relationships/hyperlink" Target="https://twitter.com/thelivaa" TargetMode="External" /><Relationship Id="rId281" Type="http://schemas.openxmlformats.org/officeDocument/2006/relationships/hyperlink" Target="https://twitter.com/fakebitchesx" TargetMode="External" /><Relationship Id="rId282" Type="http://schemas.openxmlformats.org/officeDocument/2006/relationships/hyperlink" Target="https://twitter.com/filmaccc" TargetMode="External" /><Relationship Id="rId283" Type="http://schemas.openxmlformats.org/officeDocument/2006/relationships/hyperlink" Target="https://twitter.com/nihadhuseynn" TargetMode="External" /><Relationship Id="rId284" Type="http://schemas.openxmlformats.org/officeDocument/2006/relationships/hyperlink" Target="https://twitter.com/eminmilli" TargetMode="External" /><Relationship Id="rId285" Type="http://schemas.openxmlformats.org/officeDocument/2006/relationships/hyperlink" Target="https://twitter.com/minorityaze" TargetMode="External" /><Relationship Id="rId286" Type="http://schemas.openxmlformats.org/officeDocument/2006/relationships/hyperlink" Target="https://twitter.com/gvenespanol" TargetMode="External" /><Relationship Id="rId287" Type="http://schemas.openxmlformats.org/officeDocument/2006/relationships/comments" Target="../comments2.xml" /><Relationship Id="rId288" Type="http://schemas.openxmlformats.org/officeDocument/2006/relationships/vmlDrawing" Target="../drawings/vmlDrawing2.vml" /><Relationship Id="rId289" Type="http://schemas.openxmlformats.org/officeDocument/2006/relationships/table" Target="../tables/table2.xml" /><Relationship Id="rId29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facebook.com/events/607418313066451/" TargetMode="External" /><Relationship Id="rId2" Type="http://schemas.openxmlformats.org/officeDocument/2006/relationships/hyperlink" Target="https://twitter.com/CurrentTimeTv/status/1120356839626104837" TargetMode="External" /><Relationship Id="rId3" Type="http://schemas.openxmlformats.org/officeDocument/2006/relationships/hyperlink" Target="https://oc-media.org/teen-attacked-in-baku-for-commemorating-bullied-schoolgirl/" TargetMode="External" /><Relationship Id="rId4" Type="http://schemas.openxmlformats.org/officeDocument/2006/relationships/hyperlink" Target="https://es.globalvoices.org/2019/05/01/tragica-muerte-de-adolescente-en-escuela-de-baku-provoca-ira-contra-fallido-sistema-del-azerbaiyan/" TargetMode="External" /><Relationship Id="rId5" Type="http://schemas.openxmlformats.org/officeDocument/2006/relationships/hyperlink" Target="https://issuu.com/minoritymagazine/docs/minority_jurnal__n10" TargetMode="External" /><Relationship Id="rId6" Type="http://schemas.openxmlformats.org/officeDocument/2006/relationships/hyperlink" Target="https://www.youtube.com/watch?v=yMxuvtm2czM&amp;feature=youtu.be" TargetMode="External" /><Relationship Id="rId7" Type="http://schemas.openxmlformats.org/officeDocument/2006/relationships/hyperlink" Target="https://it.globalvoices.org/2019/04/la-tragica-morte-di-una-adolescente-alla-scuola-di-baku-dirige-la-rabbia-verso-il-sistema-scolastico-dellazerbaigian/" TargetMode="External" /><Relationship Id="rId8" Type="http://schemas.openxmlformats.org/officeDocument/2006/relationships/hyperlink" Target="https://www.change.org/p/&#208;&#191;&#208;&#181;&#209;&#8364;&#208;&#178;&#208;&#190;&#208;&#185;-&#208;&#187;&#208;&#181;&#208;&#180;&#208;&#184;-&#208;&#176;&#208;&#183;&#208;&#181;&#209;&#8364;&#208;&#177;&#208;&#176;&#208;&#185;&#208;&#180;&#208;&#182;&#208;&#176;&#208;&#189;&#209;&#129;&#208;&#186;&#208;&#190;&#208;&#185;-&#209;&#8364;&#208;&#181;&#209;&#129;&#208;&#191;&#209;&#402;&#208;&#177;&#208;&#187;&#208;&#184;&#208;&#186;&#208;&#184;-&#208;&#188;&#208;&#181;&#209;&#8230;&#209;&#8364;&#208;&#184;&#208;&#177;&#208;&#176;&#208;&#189;-&#208;&#176;&#208;&#187;&#208;&#184;&#208;&#181;&#208;&#178;&#208;&#190;&#208;&#185;-justice-for-elina-hajiyeva?recruiter=288082513&amp;utm_source=share_petition&amp;utm_campaign=petition_show&amp;utm_medium=whatsapp&amp;utm_content=washarecopy_14792367_ru-RU%3Av2&amp;recruited_by_id=11c65f28-a0dc-45c9-9ec7-58f9cabc3ea5" TargetMode="External" /><Relationship Id="rId9" Type="http://schemas.openxmlformats.org/officeDocument/2006/relationships/hyperlink" Target="https://ru.globalvoices.org/2019/04/22/82813/" TargetMode="External" /><Relationship Id="rId10" Type="http://schemas.openxmlformats.org/officeDocument/2006/relationships/hyperlink" Target="https://www.facebook.com/rahim.y.wali/posts/2020350061396634" TargetMode="External" /><Relationship Id="rId11" Type="http://schemas.openxmlformats.org/officeDocument/2006/relationships/hyperlink" Target="http://qafqazinfo.az/news/detail/mehkeme-direktorla-bagli-qerar-verdi-249666" TargetMode="External" /><Relationship Id="rId12" Type="http://schemas.openxmlformats.org/officeDocument/2006/relationships/hyperlink" Target="https://www.facebook.com/raskolnikovrodion/posts/2311965922194475" TargetMode="External" /><Relationship Id="rId13" Type="http://schemas.openxmlformats.org/officeDocument/2006/relationships/hyperlink" Target="https://www.youtube.com/watch?v=dTzVTwolM58" TargetMode="External" /><Relationship Id="rId14" Type="http://schemas.openxmlformats.org/officeDocument/2006/relationships/hyperlink" Target="https://twitter.com/currenttimetv/status/1120356839626104837" TargetMode="External" /><Relationship Id="rId15" Type="http://schemas.openxmlformats.org/officeDocument/2006/relationships/hyperlink" Target="https://issuu.com/minoritymagazine/docs/minority_jurnal__n10" TargetMode="External" /><Relationship Id="rId16" Type="http://schemas.openxmlformats.org/officeDocument/2006/relationships/hyperlink" Target="https://es.globalvoices.org/2019/05/01/tragica-muerte-de-adolescente-en-escuela-de-baku-provoca-ira-contra-fallido-sistema-del-azerbaiyan/" TargetMode="External" /><Relationship Id="rId17" Type="http://schemas.openxmlformats.org/officeDocument/2006/relationships/hyperlink" Target="https://www.facebook.com/lgbti.org/photos/a.292121070995378/1087064648167679/" TargetMode="External" /><Relationship Id="rId18" Type="http://schemas.openxmlformats.org/officeDocument/2006/relationships/hyperlink" Target="https://www.facebook.com/events/607418313066451/" TargetMode="External" /><Relationship Id="rId19" Type="http://schemas.openxmlformats.org/officeDocument/2006/relationships/hyperlink" Target="https://www.facebook.com/events/607418313066451/" TargetMode="External" /><Relationship Id="rId20" Type="http://schemas.openxmlformats.org/officeDocument/2006/relationships/hyperlink" Target="https://www.change.org/p/&#208;&#191;&#208;&#181;&#209;&#8364;&#208;&#178;&#208;&#190;&#208;&#185;-&#208;&#187;&#208;&#181;&#208;&#180;&#208;&#184;-&#208;&#176;&#208;&#183;&#208;&#181;&#209;&#8364;&#208;&#177;&#208;&#176;&#208;&#185;&#208;&#180;&#208;&#182;&#208;&#176;&#208;&#189;&#209;&#129;&#208;&#186;&#208;&#190;&#208;&#185;-&#209;&#8364;&#208;&#181;&#209;&#129;&#208;&#191;&#209;&#402;&#208;&#177;&#208;&#187;&#208;&#184;&#208;&#186;&#208;&#184;-&#208;&#188;&#208;&#181;&#209;&#8230;&#209;&#8364;&#208;&#184;&#208;&#177;&#208;&#176;&#208;&#189;-&#208;&#176;&#208;&#187;&#208;&#184;&#208;&#181;&#208;&#178;&#208;&#190;&#208;&#185;-justice-for-elina-hajiyeva?recruiter=288082513&amp;utm_source=share_petition&amp;utm_campaign=petition_show&amp;utm_medium=whatsapp&amp;utm_content=washarecopy_14792367_ru-RU%3Av2&amp;recruited_by_id=11c65f28-a0dc-45c9-9ec7-58f9cabc3ea5" TargetMode="External" /><Relationship Id="rId21" Type="http://schemas.openxmlformats.org/officeDocument/2006/relationships/hyperlink" Target="https://oc-media.org/teen-attacked-in-baku-for-commemorating-bullied-schoolgirl/" TargetMode="External" /><Relationship Id="rId22" Type="http://schemas.openxmlformats.org/officeDocument/2006/relationships/hyperlink" Target="https://www.youtube.com/watch?v=yMxuvtm2czM&amp;feature=youtu.be" TargetMode="External" /><Relationship Id="rId23" Type="http://schemas.openxmlformats.org/officeDocument/2006/relationships/hyperlink" Target="https://it.globalvoices.org/2019/04/la-tragica-morte-di-una-adolescente-alla-scuola-di-baku-dirige-la-rabbia-verso-il-sistema-scolastico-dellazerbaigian/" TargetMode="External" /><Relationship Id="rId24" Type="http://schemas.openxmlformats.org/officeDocument/2006/relationships/table" Target="../tables/table12.xml" /><Relationship Id="rId25" Type="http://schemas.openxmlformats.org/officeDocument/2006/relationships/table" Target="../tables/table13.xml" /><Relationship Id="rId26" Type="http://schemas.openxmlformats.org/officeDocument/2006/relationships/table" Target="../tables/table14.xml" /><Relationship Id="rId27" Type="http://schemas.openxmlformats.org/officeDocument/2006/relationships/table" Target="../tables/table15.xml" /><Relationship Id="rId28" Type="http://schemas.openxmlformats.org/officeDocument/2006/relationships/table" Target="../tables/table16.xml" /><Relationship Id="rId29" Type="http://schemas.openxmlformats.org/officeDocument/2006/relationships/table" Target="../tables/table17.xml" /><Relationship Id="rId30" Type="http://schemas.openxmlformats.org/officeDocument/2006/relationships/table" Target="../tables/table18.xml" /><Relationship Id="rId3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1216</v>
      </c>
      <c r="BB2" s="13" t="s">
        <v>1247</v>
      </c>
      <c r="BC2" s="13" t="s">
        <v>1248</v>
      </c>
      <c r="BD2" s="117" t="s">
        <v>2064</v>
      </c>
      <c r="BE2" s="117" t="s">
        <v>2065</v>
      </c>
      <c r="BF2" s="117" t="s">
        <v>2066</v>
      </c>
      <c r="BG2" s="117" t="s">
        <v>2067</v>
      </c>
      <c r="BH2" s="117" t="s">
        <v>2068</v>
      </c>
      <c r="BI2" s="117" t="s">
        <v>2069</v>
      </c>
      <c r="BJ2" s="117" t="s">
        <v>2070</v>
      </c>
      <c r="BK2" s="117" t="s">
        <v>2071</v>
      </c>
      <c r="BL2" s="117" t="s">
        <v>2072</v>
      </c>
    </row>
    <row r="3" spans="1:64" ht="15" customHeight="1">
      <c r="A3" s="64" t="s">
        <v>212</v>
      </c>
      <c r="B3" s="64" t="s">
        <v>212</v>
      </c>
      <c r="C3" s="65" t="s">
        <v>2122</v>
      </c>
      <c r="D3" s="66">
        <v>3</v>
      </c>
      <c r="E3" s="67" t="s">
        <v>132</v>
      </c>
      <c r="F3" s="68">
        <v>35</v>
      </c>
      <c r="G3" s="65"/>
      <c r="H3" s="69"/>
      <c r="I3" s="70"/>
      <c r="J3" s="70"/>
      <c r="K3" s="34" t="s">
        <v>65</v>
      </c>
      <c r="L3" s="71">
        <v>3</v>
      </c>
      <c r="M3" s="71"/>
      <c r="N3" s="72"/>
      <c r="O3" s="78" t="s">
        <v>176</v>
      </c>
      <c r="P3" s="80">
        <v>43575.2028587963</v>
      </c>
      <c r="Q3" s="78" t="s">
        <v>286</v>
      </c>
      <c r="R3" s="78"/>
      <c r="S3" s="78"/>
      <c r="T3" s="78" t="s">
        <v>396</v>
      </c>
      <c r="U3" s="83" t="s">
        <v>416</v>
      </c>
      <c r="V3" s="83" t="s">
        <v>416</v>
      </c>
      <c r="W3" s="80">
        <v>43575.2028587963</v>
      </c>
      <c r="X3" s="83" t="s">
        <v>490</v>
      </c>
      <c r="Y3" s="78"/>
      <c r="Z3" s="78"/>
      <c r="AA3" s="84" t="s">
        <v>589</v>
      </c>
      <c r="AB3" s="78"/>
      <c r="AC3" s="78" t="b">
        <v>0</v>
      </c>
      <c r="AD3" s="78">
        <v>0</v>
      </c>
      <c r="AE3" s="84" t="s">
        <v>689</v>
      </c>
      <c r="AF3" s="78" t="b">
        <v>0</v>
      </c>
      <c r="AG3" s="78" t="s">
        <v>691</v>
      </c>
      <c r="AH3" s="78"/>
      <c r="AI3" s="84" t="s">
        <v>689</v>
      </c>
      <c r="AJ3" s="78" t="b">
        <v>0</v>
      </c>
      <c r="AK3" s="78">
        <v>0</v>
      </c>
      <c r="AL3" s="84" t="s">
        <v>689</v>
      </c>
      <c r="AM3" s="78" t="s">
        <v>699</v>
      </c>
      <c r="AN3" s="78" t="b">
        <v>0</v>
      </c>
      <c r="AO3" s="84" t="s">
        <v>589</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21</v>
      </c>
      <c r="BK3" s="49">
        <v>100</v>
      </c>
      <c r="BL3" s="48">
        <v>21</v>
      </c>
    </row>
    <row r="4" spans="1:64" ht="15" customHeight="1">
      <c r="A4" s="64" t="s">
        <v>213</v>
      </c>
      <c r="B4" s="64" t="s">
        <v>213</v>
      </c>
      <c r="C4" s="65" t="s">
        <v>2122</v>
      </c>
      <c r="D4" s="66">
        <v>3</v>
      </c>
      <c r="E4" s="67" t="s">
        <v>132</v>
      </c>
      <c r="F4" s="68">
        <v>35</v>
      </c>
      <c r="G4" s="65"/>
      <c r="H4" s="69"/>
      <c r="I4" s="70"/>
      <c r="J4" s="70"/>
      <c r="K4" s="34" t="s">
        <v>65</v>
      </c>
      <c r="L4" s="77">
        <v>4</v>
      </c>
      <c r="M4" s="77"/>
      <c r="N4" s="72"/>
      <c r="O4" s="79" t="s">
        <v>176</v>
      </c>
      <c r="P4" s="81">
        <v>43574.64732638889</v>
      </c>
      <c r="Q4" s="79" t="s">
        <v>287</v>
      </c>
      <c r="R4" s="82" t="s">
        <v>373</v>
      </c>
      <c r="S4" s="79" t="s">
        <v>388</v>
      </c>
      <c r="T4" s="79" t="s">
        <v>397</v>
      </c>
      <c r="U4" s="79"/>
      <c r="V4" s="82" t="s">
        <v>436</v>
      </c>
      <c r="W4" s="81">
        <v>43574.64732638889</v>
      </c>
      <c r="X4" s="82" t="s">
        <v>491</v>
      </c>
      <c r="Y4" s="79"/>
      <c r="Z4" s="79"/>
      <c r="AA4" s="85" t="s">
        <v>590</v>
      </c>
      <c r="AB4" s="79"/>
      <c r="AC4" s="79" t="b">
        <v>0</v>
      </c>
      <c r="AD4" s="79">
        <v>7</v>
      </c>
      <c r="AE4" s="85" t="s">
        <v>689</v>
      </c>
      <c r="AF4" s="79" t="b">
        <v>0</v>
      </c>
      <c r="AG4" s="79" t="s">
        <v>692</v>
      </c>
      <c r="AH4" s="79"/>
      <c r="AI4" s="85" t="s">
        <v>689</v>
      </c>
      <c r="AJ4" s="79" t="b">
        <v>0</v>
      </c>
      <c r="AK4" s="79">
        <v>3</v>
      </c>
      <c r="AL4" s="85" t="s">
        <v>689</v>
      </c>
      <c r="AM4" s="79" t="s">
        <v>699</v>
      </c>
      <c r="AN4" s="79" t="b">
        <v>0</v>
      </c>
      <c r="AO4" s="85" t="s">
        <v>590</v>
      </c>
      <c r="AP4" s="79" t="s">
        <v>705</v>
      </c>
      <c r="AQ4" s="79">
        <v>0</v>
      </c>
      <c r="AR4" s="79">
        <v>0</v>
      </c>
      <c r="AS4" s="79"/>
      <c r="AT4" s="79"/>
      <c r="AU4" s="79"/>
      <c r="AV4" s="79"/>
      <c r="AW4" s="79"/>
      <c r="AX4" s="79"/>
      <c r="AY4" s="79"/>
      <c r="AZ4" s="79"/>
      <c r="BA4">
        <v>1</v>
      </c>
      <c r="BB4" s="78" t="str">
        <f>REPLACE(INDEX(GroupVertices[Group],MATCH(Edges[[#This Row],[Vertex 1]],GroupVertices[Vertex],0)),1,1,"")</f>
        <v>17</v>
      </c>
      <c r="BC4" s="78" t="str">
        <f>REPLACE(INDEX(GroupVertices[Group],MATCH(Edges[[#This Row],[Vertex 2]],GroupVertices[Vertex],0)),1,1,"")</f>
        <v>17</v>
      </c>
      <c r="BD4" s="48">
        <v>0</v>
      </c>
      <c r="BE4" s="49">
        <v>0</v>
      </c>
      <c r="BF4" s="48">
        <v>1</v>
      </c>
      <c r="BG4" s="49">
        <v>3.0303030303030303</v>
      </c>
      <c r="BH4" s="48">
        <v>0</v>
      </c>
      <c r="BI4" s="49">
        <v>0</v>
      </c>
      <c r="BJ4" s="48">
        <v>32</v>
      </c>
      <c r="BK4" s="49">
        <v>96.96969696969697</v>
      </c>
      <c r="BL4" s="48">
        <v>33</v>
      </c>
    </row>
    <row r="5" spans="1:64" ht="15">
      <c r="A5" s="64" t="s">
        <v>214</v>
      </c>
      <c r="B5" s="64" t="s">
        <v>213</v>
      </c>
      <c r="C5" s="65" t="s">
        <v>2122</v>
      </c>
      <c r="D5" s="66">
        <v>3</v>
      </c>
      <c r="E5" s="67" t="s">
        <v>132</v>
      </c>
      <c r="F5" s="68">
        <v>35</v>
      </c>
      <c r="G5" s="65"/>
      <c r="H5" s="69"/>
      <c r="I5" s="70"/>
      <c r="J5" s="70"/>
      <c r="K5" s="34" t="s">
        <v>65</v>
      </c>
      <c r="L5" s="77">
        <v>5</v>
      </c>
      <c r="M5" s="77"/>
      <c r="N5" s="72"/>
      <c r="O5" s="79" t="s">
        <v>285</v>
      </c>
      <c r="P5" s="81">
        <v>43575.32429398148</v>
      </c>
      <c r="Q5" s="79" t="s">
        <v>288</v>
      </c>
      <c r="R5" s="79"/>
      <c r="S5" s="79"/>
      <c r="T5" s="79" t="s">
        <v>398</v>
      </c>
      <c r="U5" s="79"/>
      <c r="V5" s="82" t="s">
        <v>437</v>
      </c>
      <c r="W5" s="81">
        <v>43575.32429398148</v>
      </c>
      <c r="X5" s="82" t="s">
        <v>492</v>
      </c>
      <c r="Y5" s="79"/>
      <c r="Z5" s="79"/>
      <c r="AA5" s="85" t="s">
        <v>591</v>
      </c>
      <c r="AB5" s="79"/>
      <c r="AC5" s="79" t="b">
        <v>0</v>
      </c>
      <c r="AD5" s="79">
        <v>0</v>
      </c>
      <c r="AE5" s="85" t="s">
        <v>689</v>
      </c>
      <c r="AF5" s="79" t="b">
        <v>0</v>
      </c>
      <c r="AG5" s="79" t="s">
        <v>692</v>
      </c>
      <c r="AH5" s="79"/>
      <c r="AI5" s="85" t="s">
        <v>689</v>
      </c>
      <c r="AJ5" s="79" t="b">
        <v>0</v>
      </c>
      <c r="AK5" s="79">
        <v>3</v>
      </c>
      <c r="AL5" s="85" t="s">
        <v>590</v>
      </c>
      <c r="AM5" s="79" t="s">
        <v>700</v>
      </c>
      <c r="AN5" s="79" t="b">
        <v>0</v>
      </c>
      <c r="AO5" s="85" t="s">
        <v>590</v>
      </c>
      <c r="AP5" s="79" t="s">
        <v>176</v>
      </c>
      <c r="AQ5" s="79">
        <v>0</v>
      </c>
      <c r="AR5" s="79">
        <v>0</v>
      </c>
      <c r="AS5" s="79"/>
      <c r="AT5" s="79"/>
      <c r="AU5" s="79"/>
      <c r="AV5" s="79"/>
      <c r="AW5" s="79"/>
      <c r="AX5" s="79"/>
      <c r="AY5" s="79"/>
      <c r="AZ5" s="79"/>
      <c r="BA5">
        <v>1</v>
      </c>
      <c r="BB5" s="78" t="str">
        <f>REPLACE(INDEX(GroupVertices[Group],MATCH(Edges[[#This Row],[Vertex 1]],GroupVertices[Vertex],0)),1,1,"")</f>
        <v>17</v>
      </c>
      <c r="BC5" s="78" t="str">
        <f>REPLACE(INDEX(GroupVertices[Group],MATCH(Edges[[#This Row],[Vertex 2]],GroupVertices[Vertex],0)),1,1,"")</f>
        <v>17</v>
      </c>
      <c r="BD5" s="48">
        <v>0</v>
      </c>
      <c r="BE5" s="49">
        <v>0</v>
      </c>
      <c r="BF5" s="48">
        <v>0</v>
      </c>
      <c r="BG5" s="49">
        <v>0</v>
      </c>
      <c r="BH5" s="48">
        <v>0</v>
      </c>
      <c r="BI5" s="49">
        <v>0</v>
      </c>
      <c r="BJ5" s="48">
        <v>21</v>
      </c>
      <c r="BK5" s="49">
        <v>100</v>
      </c>
      <c r="BL5" s="48">
        <v>21</v>
      </c>
    </row>
    <row r="6" spans="1:64" ht="15">
      <c r="A6" s="64" t="s">
        <v>215</v>
      </c>
      <c r="B6" s="64" t="s">
        <v>215</v>
      </c>
      <c r="C6" s="65" t="s">
        <v>2122</v>
      </c>
      <c r="D6" s="66">
        <v>3</v>
      </c>
      <c r="E6" s="67" t="s">
        <v>132</v>
      </c>
      <c r="F6" s="68">
        <v>35</v>
      </c>
      <c r="G6" s="65"/>
      <c r="H6" s="69"/>
      <c r="I6" s="70"/>
      <c r="J6" s="70"/>
      <c r="K6" s="34" t="s">
        <v>65</v>
      </c>
      <c r="L6" s="77">
        <v>6</v>
      </c>
      <c r="M6" s="77"/>
      <c r="N6" s="72"/>
      <c r="O6" s="79" t="s">
        <v>176</v>
      </c>
      <c r="P6" s="81">
        <v>43575.45898148148</v>
      </c>
      <c r="Q6" s="79" t="s">
        <v>289</v>
      </c>
      <c r="R6" s="79"/>
      <c r="S6" s="79"/>
      <c r="T6" s="79" t="s">
        <v>396</v>
      </c>
      <c r="U6" s="79"/>
      <c r="V6" s="82" t="s">
        <v>438</v>
      </c>
      <c r="W6" s="81">
        <v>43575.45898148148</v>
      </c>
      <c r="X6" s="82" t="s">
        <v>493</v>
      </c>
      <c r="Y6" s="79"/>
      <c r="Z6" s="79"/>
      <c r="AA6" s="85" t="s">
        <v>592</v>
      </c>
      <c r="AB6" s="79"/>
      <c r="AC6" s="79" t="b">
        <v>0</v>
      </c>
      <c r="AD6" s="79">
        <v>11</v>
      </c>
      <c r="AE6" s="85" t="s">
        <v>689</v>
      </c>
      <c r="AF6" s="79" t="b">
        <v>0</v>
      </c>
      <c r="AG6" s="79" t="s">
        <v>691</v>
      </c>
      <c r="AH6" s="79"/>
      <c r="AI6" s="85" t="s">
        <v>689</v>
      </c>
      <c r="AJ6" s="79" t="b">
        <v>0</v>
      </c>
      <c r="AK6" s="79">
        <v>0</v>
      </c>
      <c r="AL6" s="85" t="s">
        <v>689</v>
      </c>
      <c r="AM6" s="79" t="s">
        <v>699</v>
      </c>
      <c r="AN6" s="79" t="b">
        <v>0</v>
      </c>
      <c r="AO6" s="85" t="s">
        <v>592</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38</v>
      </c>
      <c r="BK6" s="49">
        <v>100</v>
      </c>
      <c r="BL6" s="48">
        <v>38</v>
      </c>
    </row>
    <row r="7" spans="1:64" ht="15">
      <c r="A7" s="64" t="s">
        <v>216</v>
      </c>
      <c r="B7" s="64" t="s">
        <v>265</v>
      </c>
      <c r="C7" s="65" t="s">
        <v>2122</v>
      </c>
      <c r="D7" s="66">
        <v>3</v>
      </c>
      <c r="E7" s="67" t="s">
        <v>132</v>
      </c>
      <c r="F7" s="68">
        <v>35</v>
      </c>
      <c r="G7" s="65"/>
      <c r="H7" s="69"/>
      <c r="I7" s="70"/>
      <c r="J7" s="70"/>
      <c r="K7" s="34" t="s">
        <v>65</v>
      </c>
      <c r="L7" s="77">
        <v>7</v>
      </c>
      <c r="M7" s="77"/>
      <c r="N7" s="72"/>
      <c r="O7" s="79" t="s">
        <v>285</v>
      </c>
      <c r="P7" s="81">
        <v>43575.53173611111</v>
      </c>
      <c r="Q7" s="79" t="s">
        <v>290</v>
      </c>
      <c r="R7" s="79"/>
      <c r="S7" s="79"/>
      <c r="T7" s="79" t="s">
        <v>396</v>
      </c>
      <c r="U7" s="82" t="s">
        <v>417</v>
      </c>
      <c r="V7" s="82" t="s">
        <v>417</v>
      </c>
      <c r="W7" s="81">
        <v>43575.53173611111</v>
      </c>
      <c r="X7" s="82" t="s">
        <v>494</v>
      </c>
      <c r="Y7" s="79"/>
      <c r="Z7" s="79"/>
      <c r="AA7" s="85" t="s">
        <v>593</v>
      </c>
      <c r="AB7" s="79"/>
      <c r="AC7" s="79" t="b">
        <v>0</v>
      </c>
      <c r="AD7" s="79">
        <v>0</v>
      </c>
      <c r="AE7" s="85" t="s">
        <v>689</v>
      </c>
      <c r="AF7" s="79" t="b">
        <v>0</v>
      </c>
      <c r="AG7" s="79" t="s">
        <v>691</v>
      </c>
      <c r="AH7" s="79"/>
      <c r="AI7" s="85" t="s">
        <v>689</v>
      </c>
      <c r="AJ7" s="79" t="b">
        <v>0</v>
      </c>
      <c r="AK7" s="79">
        <v>10</v>
      </c>
      <c r="AL7" s="85" t="s">
        <v>663</v>
      </c>
      <c r="AM7" s="79" t="s">
        <v>701</v>
      </c>
      <c r="AN7" s="79" t="b">
        <v>0</v>
      </c>
      <c r="AO7" s="85" t="s">
        <v>663</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v>0</v>
      </c>
      <c r="BE7" s="49">
        <v>0</v>
      </c>
      <c r="BF7" s="48">
        <v>0</v>
      </c>
      <c r="BG7" s="49">
        <v>0</v>
      </c>
      <c r="BH7" s="48">
        <v>0</v>
      </c>
      <c r="BI7" s="49">
        <v>0</v>
      </c>
      <c r="BJ7" s="48">
        <v>6</v>
      </c>
      <c r="BK7" s="49">
        <v>100</v>
      </c>
      <c r="BL7" s="48">
        <v>6</v>
      </c>
    </row>
    <row r="8" spans="1:64" ht="15">
      <c r="A8" s="64" t="s">
        <v>217</v>
      </c>
      <c r="B8" s="64" t="s">
        <v>217</v>
      </c>
      <c r="C8" s="65" t="s">
        <v>2122</v>
      </c>
      <c r="D8" s="66">
        <v>3</v>
      </c>
      <c r="E8" s="67" t="s">
        <v>132</v>
      </c>
      <c r="F8" s="68">
        <v>35</v>
      </c>
      <c r="G8" s="65"/>
      <c r="H8" s="69"/>
      <c r="I8" s="70"/>
      <c r="J8" s="70"/>
      <c r="K8" s="34" t="s">
        <v>65</v>
      </c>
      <c r="L8" s="77">
        <v>8</v>
      </c>
      <c r="M8" s="77"/>
      <c r="N8" s="72"/>
      <c r="O8" s="79" t="s">
        <v>176</v>
      </c>
      <c r="P8" s="81">
        <v>43575.547581018516</v>
      </c>
      <c r="Q8" s="79" t="s">
        <v>291</v>
      </c>
      <c r="R8" s="82" t="s">
        <v>374</v>
      </c>
      <c r="S8" s="79" t="s">
        <v>389</v>
      </c>
      <c r="T8" s="79" t="s">
        <v>396</v>
      </c>
      <c r="U8" s="79"/>
      <c r="V8" s="82" t="s">
        <v>439</v>
      </c>
      <c r="W8" s="81">
        <v>43575.547581018516</v>
      </c>
      <c r="X8" s="82" t="s">
        <v>495</v>
      </c>
      <c r="Y8" s="79"/>
      <c r="Z8" s="79"/>
      <c r="AA8" s="85" t="s">
        <v>594</v>
      </c>
      <c r="AB8" s="79"/>
      <c r="AC8" s="79" t="b">
        <v>0</v>
      </c>
      <c r="AD8" s="79">
        <v>0</v>
      </c>
      <c r="AE8" s="85" t="s">
        <v>689</v>
      </c>
      <c r="AF8" s="79" t="b">
        <v>0</v>
      </c>
      <c r="AG8" s="79" t="s">
        <v>691</v>
      </c>
      <c r="AH8" s="79"/>
      <c r="AI8" s="85" t="s">
        <v>689</v>
      </c>
      <c r="AJ8" s="79" t="b">
        <v>0</v>
      </c>
      <c r="AK8" s="79">
        <v>0</v>
      </c>
      <c r="AL8" s="85" t="s">
        <v>689</v>
      </c>
      <c r="AM8" s="79" t="s">
        <v>702</v>
      </c>
      <c r="AN8" s="79" t="b">
        <v>0</v>
      </c>
      <c r="AO8" s="85" t="s">
        <v>594</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24</v>
      </c>
      <c r="BK8" s="49">
        <v>100</v>
      </c>
      <c r="BL8" s="48">
        <v>24</v>
      </c>
    </row>
    <row r="9" spans="1:64" ht="15">
      <c r="A9" s="64" t="s">
        <v>218</v>
      </c>
      <c r="B9" s="64" t="s">
        <v>218</v>
      </c>
      <c r="C9" s="65" t="s">
        <v>2122</v>
      </c>
      <c r="D9" s="66">
        <v>3</v>
      </c>
      <c r="E9" s="67" t="s">
        <v>132</v>
      </c>
      <c r="F9" s="68">
        <v>35</v>
      </c>
      <c r="G9" s="65"/>
      <c r="H9" s="69"/>
      <c r="I9" s="70"/>
      <c r="J9" s="70"/>
      <c r="K9" s="34" t="s">
        <v>65</v>
      </c>
      <c r="L9" s="77">
        <v>9</v>
      </c>
      <c r="M9" s="77"/>
      <c r="N9" s="72"/>
      <c r="O9" s="79" t="s">
        <v>176</v>
      </c>
      <c r="P9" s="81">
        <v>43566.68127314815</v>
      </c>
      <c r="Q9" s="79" t="s">
        <v>292</v>
      </c>
      <c r="R9" s="79"/>
      <c r="S9" s="79"/>
      <c r="T9" s="79" t="s">
        <v>396</v>
      </c>
      <c r="U9" s="79"/>
      <c r="V9" s="82" t="s">
        <v>440</v>
      </c>
      <c r="W9" s="81">
        <v>43566.68127314815</v>
      </c>
      <c r="X9" s="82" t="s">
        <v>496</v>
      </c>
      <c r="Y9" s="79"/>
      <c r="Z9" s="79"/>
      <c r="AA9" s="85" t="s">
        <v>595</v>
      </c>
      <c r="AB9" s="79"/>
      <c r="AC9" s="79" t="b">
        <v>0</v>
      </c>
      <c r="AD9" s="79">
        <v>83</v>
      </c>
      <c r="AE9" s="85" t="s">
        <v>689</v>
      </c>
      <c r="AF9" s="79" t="b">
        <v>0</v>
      </c>
      <c r="AG9" s="79" t="s">
        <v>691</v>
      </c>
      <c r="AH9" s="79"/>
      <c r="AI9" s="85" t="s">
        <v>689</v>
      </c>
      <c r="AJ9" s="79" t="b">
        <v>0</v>
      </c>
      <c r="AK9" s="79">
        <v>24</v>
      </c>
      <c r="AL9" s="85" t="s">
        <v>689</v>
      </c>
      <c r="AM9" s="79" t="s">
        <v>701</v>
      </c>
      <c r="AN9" s="79" t="b">
        <v>0</v>
      </c>
      <c r="AO9" s="85" t="s">
        <v>595</v>
      </c>
      <c r="AP9" s="79" t="s">
        <v>705</v>
      </c>
      <c r="AQ9" s="79">
        <v>0</v>
      </c>
      <c r="AR9" s="79">
        <v>0</v>
      </c>
      <c r="AS9" s="79" t="s">
        <v>706</v>
      </c>
      <c r="AT9" s="79" t="s">
        <v>707</v>
      </c>
      <c r="AU9" s="79" t="s">
        <v>708</v>
      </c>
      <c r="AV9" s="79" t="s">
        <v>707</v>
      </c>
      <c r="AW9" s="79" t="s">
        <v>709</v>
      </c>
      <c r="AX9" s="79" t="s">
        <v>707</v>
      </c>
      <c r="AY9" s="79" t="s">
        <v>710</v>
      </c>
      <c r="AZ9" s="82" t="s">
        <v>711</v>
      </c>
      <c r="BA9">
        <v>1</v>
      </c>
      <c r="BB9" s="78" t="str">
        <f>REPLACE(INDEX(GroupVertices[Group],MATCH(Edges[[#This Row],[Vertex 1]],GroupVertices[Vertex],0)),1,1,"")</f>
        <v>16</v>
      </c>
      <c r="BC9" s="78" t="str">
        <f>REPLACE(INDEX(GroupVertices[Group],MATCH(Edges[[#This Row],[Vertex 2]],GroupVertices[Vertex],0)),1,1,"")</f>
        <v>16</v>
      </c>
      <c r="BD9" s="48">
        <v>0</v>
      </c>
      <c r="BE9" s="49">
        <v>0</v>
      </c>
      <c r="BF9" s="48">
        <v>0</v>
      </c>
      <c r="BG9" s="49">
        <v>0</v>
      </c>
      <c r="BH9" s="48">
        <v>0</v>
      </c>
      <c r="BI9" s="49">
        <v>0</v>
      </c>
      <c r="BJ9" s="48">
        <v>33</v>
      </c>
      <c r="BK9" s="49">
        <v>100</v>
      </c>
      <c r="BL9" s="48">
        <v>33</v>
      </c>
    </row>
    <row r="10" spans="1:64" ht="15">
      <c r="A10" s="64" t="s">
        <v>219</v>
      </c>
      <c r="B10" s="64" t="s">
        <v>218</v>
      </c>
      <c r="C10" s="65" t="s">
        <v>2122</v>
      </c>
      <c r="D10" s="66">
        <v>3</v>
      </c>
      <c r="E10" s="67" t="s">
        <v>132</v>
      </c>
      <c r="F10" s="68">
        <v>35</v>
      </c>
      <c r="G10" s="65"/>
      <c r="H10" s="69"/>
      <c r="I10" s="70"/>
      <c r="J10" s="70"/>
      <c r="K10" s="34" t="s">
        <v>65</v>
      </c>
      <c r="L10" s="77">
        <v>10</v>
      </c>
      <c r="M10" s="77"/>
      <c r="N10" s="72"/>
      <c r="O10" s="79" t="s">
        <v>285</v>
      </c>
      <c r="P10" s="81">
        <v>43575.71923611111</v>
      </c>
      <c r="Q10" s="79" t="s">
        <v>293</v>
      </c>
      <c r="R10" s="79"/>
      <c r="S10" s="79"/>
      <c r="T10" s="79"/>
      <c r="U10" s="79"/>
      <c r="V10" s="82" t="s">
        <v>441</v>
      </c>
      <c r="W10" s="81">
        <v>43575.71923611111</v>
      </c>
      <c r="X10" s="82" t="s">
        <v>497</v>
      </c>
      <c r="Y10" s="79"/>
      <c r="Z10" s="79"/>
      <c r="AA10" s="85" t="s">
        <v>596</v>
      </c>
      <c r="AB10" s="79"/>
      <c r="AC10" s="79" t="b">
        <v>0</v>
      </c>
      <c r="AD10" s="79">
        <v>0</v>
      </c>
      <c r="AE10" s="85" t="s">
        <v>689</v>
      </c>
      <c r="AF10" s="79" t="b">
        <v>0</v>
      </c>
      <c r="AG10" s="79" t="s">
        <v>691</v>
      </c>
      <c r="AH10" s="79"/>
      <c r="AI10" s="85" t="s">
        <v>689</v>
      </c>
      <c r="AJ10" s="79" t="b">
        <v>0</v>
      </c>
      <c r="AK10" s="79">
        <v>24</v>
      </c>
      <c r="AL10" s="85" t="s">
        <v>595</v>
      </c>
      <c r="AM10" s="79" t="s">
        <v>699</v>
      </c>
      <c r="AN10" s="79" t="b">
        <v>0</v>
      </c>
      <c r="AO10" s="85" t="s">
        <v>595</v>
      </c>
      <c r="AP10" s="79" t="s">
        <v>176</v>
      </c>
      <c r="AQ10" s="79">
        <v>0</v>
      </c>
      <c r="AR10" s="79">
        <v>0</v>
      </c>
      <c r="AS10" s="79"/>
      <c r="AT10" s="79"/>
      <c r="AU10" s="79"/>
      <c r="AV10" s="79"/>
      <c r="AW10" s="79"/>
      <c r="AX10" s="79"/>
      <c r="AY10" s="79"/>
      <c r="AZ10" s="79"/>
      <c r="BA10">
        <v>1</v>
      </c>
      <c r="BB10" s="78" t="str">
        <f>REPLACE(INDEX(GroupVertices[Group],MATCH(Edges[[#This Row],[Vertex 1]],GroupVertices[Vertex],0)),1,1,"")</f>
        <v>16</v>
      </c>
      <c r="BC10" s="78" t="str">
        <f>REPLACE(INDEX(GroupVertices[Group],MATCH(Edges[[#This Row],[Vertex 2]],GroupVertices[Vertex],0)),1,1,"")</f>
        <v>16</v>
      </c>
      <c r="BD10" s="48">
        <v>0</v>
      </c>
      <c r="BE10" s="49">
        <v>0</v>
      </c>
      <c r="BF10" s="48">
        <v>0</v>
      </c>
      <c r="BG10" s="49">
        <v>0</v>
      </c>
      <c r="BH10" s="48">
        <v>0</v>
      </c>
      <c r="BI10" s="49">
        <v>0</v>
      </c>
      <c r="BJ10" s="48">
        <v>18</v>
      </c>
      <c r="BK10" s="49">
        <v>100</v>
      </c>
      <c r="BL10" s="48">
        <v>18</v>
      </c>
    </row>
    <row r="11" spans="1:64" ht="15">
      <c r="A11" s="64" t="s">
        <v>220</v>
      </c>
      <c r="B11" s="64" t="s">
        <v>228</v>
      </c>
      <c r="C11" s="65" t="s">
        <v>2122</v>
      </c>
      <c r="D11" s="66">
        <v>3</v>
      </c>
      <c r="E11" s="67" t="s">
        <v>132</v>
      </c>
      <c r="F11" s="68">
        <v>35</v>
      </c>
      <c r="G11" s="65"/>
      <c r="H11" s="69"/>
      <c r="I11" s="70"/>
      <c r="J11" s="70"/>
      <c r="K11" s="34" t="s">
        <v>65</v>
      </c>
      <c r="L11" s="77">
        <v>11</v>
      </c>
      <c r="M11" s="77"/>
      <c r="N11" s="72"/>
      <c r="O11" s="79" t="s">
        <v>285</v>
      </c>
      <c r="P11" s="81">
        <v>43575.74462962963</v>
      </c>
      <c r="Q11" s="79" t="s">
        <v>294</v>
      </c>
      <c r="R11" s="79"/>
      <c r="S11" s="79"/>
      <c r="T11" s="79" t="s">
        <v>398</v>
      </c>
      <c r="U11" s="79"/>
      <c r="V11" s="82" t="s">
        <v>442</v>
      </c>
      <c r="W11" s="81">
        <v>43575.74462962963</v>
      </c>
      <c r="X11" s="82" t="s">
        <v>498</v>
      </c>
      <c r="Y11" s="79"/>
      <c r="Z11" s="79"/>
      <c r="AA11" s="85" t="s">
        <v>597</v>
      </c>
      <c r="AB11" s="79"/>
      <c r="AC11" s="79" t="b">
        <v>0</v>
      </c>
      <c r="AD11" s="79">
        <v>0</v>
      </c>
      <c r="AE11" s="85" t="s">
        <v>689</v>
      </c>
      <c r="AF11" s="79" t="b">
        <v>0</v>
      </c>
      <c r="AG11" s="79" t="s">
        <v>692</v>
      </c>
      <c r="AH11" s="79"/>
      <c r="AI11" s="85" t="s">
        <v>689</v>
      </c>
      <c r="AJ11" s="79" t="b">
        <v>0</v>
      </c>
      <c r="AK11" s="79">
        <v>10</v>
      </c>
      <c r="AL11" s="85" t="s">
        <v>607</v>
      </c>
      <c r="AM11" s="79" t="s">
        <v>699</v>
      </c>
      <c r="AN11" s="79" t="b">
        <v>0</v>
      </c>
      <c r="AO11" s="85" t="s">
        <v>607</v>
      </c>
      <c r="AP11" s="79" t="s">
        <v>176</v>
      </c>
      <c r="AQ11" s="79">
        <v>0</v>
      </c>
      <c r="AR11" s="79">
        <v>0</v>
      </c>
      <c r="AS11" s="79"/>
      <c r="AT11" s="79"/>
      <c r="AU11" s="79"/>
      <c r="AV11" s="79"/>
      <c r="AW11" s="79"/>
      <c r="AX11" s="79"/>
      <c r="AY11" s="79"/>
      <c r="AZ11" s="79"/>
      <c r="BA11">
        <v>1</v>
      </c>
      <c r="BB11" s="78" t="str">
        <f>REPLACE(INDEX(GroupVertices[Group],MATCH(Edges[[#This Row],[Vertex 1]],GroupVertices[Vertex],0)),1,1,"")</f>
        <v>8</v>
      </c>
      <c r="BC11" s="78" t="str">
        <f>REPLACE(INDEX(GroupVertices[Group],MATCH(Edges[[#This Row],[Vertex 2]],GroupVertices[Vertex],0)),1,1,"")</f>
        <v>8</v>
      </c>
      <c r="BD11" s="48">
        <v>0</v>
      </c>
      <c r="BE11" s="49">
        <v>0</v>
      </c>
      <c r="BF11" s="48">
        <v>0</v>
      </c>
      <c r="BG11" s="49">
        <v>0</v>
      </c>
      <c r="BH11" s="48">
        <v>0</v>
      </c>
      <c r="BI11" s="49">
        <v>0</v>
      </c>
      <c r="BJ11" s="48">
        <v>23</v>
      </c>
      <c r="BK11" s="49">
        <v>100</v>
      </c>
      <c r="BL11" s="48">
        <v>23</v>
      </c>
    </row>
    <row r="12" spans="1:64" ht="15">
      <c r="A12" s="64" t="s">
        <v>221</v>
      </c>
      <c r="B12" s="64" t="s">
        <v>221</v>
      </c>
      <c r="C12" s="65" t="s">
        <v>2123</v>
      </c>
      <c r="D12" s="66">
        <v>10</v>
      </c>
      <c r="E12" s="67" t="s">
        <v>136</v>
      </c>
      <c r="F12" s="68">
        <v>12</v>
      </c>
      <c r="G12" s="65"/>
      <c r="H12" s="69"/>
      <c r="I12" s="70"/>
      <c r="J12" s="70"/>
      <c r="K12" s="34" t="s">
        <v>65</v>
      </c>
      <c r="L12" s="77">
        <v>12</v>
      </c>
      <c r="M12" s="77"/>
      <c r="N12" s="72"/>
      <c r="O12" s="79" t="s">
        <v>176</v>
      </c>
      <c r="P12" s="81">
        <v>43573.85701388889</v>
      </c>
      <c r="Q12" s="79" t="s">
        <v>295</v>
      </c>
      <c r="R12" s="79"/>
      <c r="S12" s="79"/>
      <c r="T12" s="79" t="s">
        <v>396</v>
      </c>
      <c r="U12" s="79"/>
      <c r="V12" s="82" t="s">
        <v>443</v>
      </c>
      <c r="W12" s="81">
        <v>43573.85701388889</v>
      </c>
      <c r="X12" s="82" t="s">
        <v>499</v>
      </c>
      <c r="Y12" s="79"/>
      <c r="Z12" s="79"/>
      <c r="AA12" s="85" t="s">
        <v>598</v>
      </c>
      <c r="AB12" s="79"/>
      <c r="AC12" s="79" t="b">
        <v>0</v>
      </c>
      <c r="AD12" s="79">
        <v>0</v>
      </c>
      <c r="AE12" s="85" t="s">
        <v>689</v>
      </c>
      <c r="AF12" s="79" t="b">
        <v>0</v>
      </c>
      <c r="AG12" s="79" t="s">
        <v>691</v>
      </c>
      <c r="AH12" s="79"/>
      <c r="AI12" s="85" t="s">
        <v>689</v>
      </c>
      <c r="AJ12" s="79" t="b">
        <v>0</v>
      </c>
      <c r="AK12" s="79">
        <v>1</v>
      </c>
      <c r="AL12" s="85" t="s">
        <v>689</v>
      </c>
      <c r="AM12" s="79" t="s">
        <v>700</v>
      </c>
      <c r="AN12" s="79" t="b">
        <v>0</v>
      </c>
      <c r="AO12" s="85" t="s">
        <v>598</v>
      </c>
      <c r="AP12" s="79" t="s">
        <v>705</v>
      </c>
      <c r="AQ12" s="79">
        <v>0</v>
      </c>
      <c r="AR12" s="79">
        <v>0</v>
      </c>
      <c r="AS12" s="79"/>
      <c r="AT12" s="79"/>
      <c r="AU12" s="79"/>
      <c r="AV12" s="79"/>
      <c r="AW12" s="79"/>
      <c r="AX12" s="79"/>
      <c r="AY12" s="79"/>
      <c r="AZ12" s="79"/>
      <c r="BA12">
        <v>3</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24</v>
      </c>
      <c r="BK12" s="49">
        <v>100</v>
      </c>
      <c r="BL12" s="48">
        <v>24</v>
      </c>
    </row>
    <row r="13" spans="1:64" ht="15">
      <c r="A13" s="64" t="s">
        <v>221</v>
      </c>
      <c r="B13" s="64" t="s">
        <v>221</v>
      </c>
      <c r="C13" s="65" t="s">
        <v>2123</v>
      </c>
      <c r="D13" s="66">
        <v>10</v>
      </c>
      <c r="E13" s="67" t="s">
        <v>136</v>
      </c>
      <c r="F13" s="68">
        <v>12</v>
      </c>
      <c r="G13" s="65"/>
      <c r="H13" s="69"/>
      <c r="I13" s="70"/>
      <c r="J13" s="70"/>
      <c r="K13" s="34" t="s">
        <v>65</v>
      </c>
      <c r="L13" s="77">
        <v>13</v>
      </c>
      <c r="M13" s="77"/>
      <c r="N13" s="72"/>
      <c r="O13" s="79" t="s">
        <v>176</v>
      </c>
      <c r="P13" s="81">
        <v>43575.76064814815</v>
      </c>
      <c r="Q13" s="79" t="s">
        <v>296</v>
      </c>
      <c r="R13" s="79"/>
      <c r="S13" s="79"/>
      <c r="T13" s="79"/>
      <c r="U13" s="79"/>
      <c r="V13" s="82" t="s">
        <v>443</v>
      </c>
      <c r="W13" s="81">
        <v>43575.76064814815</v>
      </c>
      <c r="X13" s="82" t="s">
        <v>500</v>
      </c>
      <c r="Y13" s="79"/>
      <c r="Z13" s="79"/>
      <c r="AA13" s="85" t="s">
        <v>599</v>
      </c>
      <c r="AB13" s="79"/>
      <c r="AC13" s="79" t="b">
        <v>0</v>
      </c>
      <c r="AD13" s="79">
        <v>0</v>
      </c>
      <c r="AE13" s="85" t="s">
        <v>689</v>
      </c>
      <c r="AF13" s="79" t="b">
        <v>0</v>
      </c>
      <c r="AG13" s="79" t="s">
        <v>691</v>
      </c>
      <c r="AH13" s="79"/>
      <c r="AI13" s="85" t="s">
        <v>689</v>
      </c>
      <c r="AJ13" s="79" t="b">
        <v>0</v>
      </c>
      <c r="AK13" s="79">
        <v>1</v>
      </c>
      <c r="AL13" s="85" t="s">
        <v>598</v>
      </c>
      <c r="AM13" s="79" t="s">
        <v>700</v>
      </c>
      <c r="AN13" s="79" t="b">
        <v>0</v>
      </c>
      <c r="AO13" s="85" t="s">
        <v>598</v>
      </c>
      <c r="AP13" s="79" t="s">
        <v>176</v>
      </c>
      <c r="AQ13" s="79">
        <v>0</v>
      </c>
      <c r="AR13" s="79">
        <v>0</v>
      </c>
      <c r="AS13" s="79"/>
      <c r="AT13" s="79"/>
      <c r="AU13" s="79"/>
      <c r="AV13" s="79"/>
      <c r="AW13" s="79"/>
      <c r="AX13" s="79"/>
      <c r="AY13" s="79"/>
      <c r="AZ13" s="79"/>
      <c r="BA13">
        <v>3</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18</v>
      </c>
      <c r="BK13" s="49">
        <v>100</v>
      </c>
      <c r="BL13" s="48">
        <v>18</v>
      </c>
    </row>
    <row r="14" spans="1:64" ht="15">
      <c r="A14" s="64" t="s">
        <v>221</v>
      </c>
      <c r="B14" s="64" t="s">
        <v>221</v>
      </c>
      <c r="C14" s="65" t="s">
        <v>2123</v>
      </c>
      <c r="D14" s="66">
        <v>10</v>
      </c>
      <c r="E14" s="67" t="s">
        <v>136</v>
      </c>
      <c r="F14" s="68">
        <v>12</v>
      </c>
      <c r="G14" s="65"/>
      <c r="H14" s="69"/>
      <c r="I14" s="70"/>
      <c r="J14" s="70"/>
      <c r="K14" s="34" t="s">
        <v>65</v>
      </c>
      <c r="L14" s="77">
        <v>14</v>
      </c>
      <c r="M14" s="77"/>
      <c r="N14" s="72"/>
      <c r="O14" s="79" t="s">
        <v>176</v>
      </c>
      <c r="P14" s="81">
        <v>43575.77427083333</v>
      </c>
      <c r="Q14" s="79" t="s">
        <v>297</v>
      </c>
      <c r="R14" s="79"/>
      <c r="S14" s="79"/>
      <c r="T14" s="79" t="s">
        <v>396</v>
      </c>
      <c r="U14" s="79"/>
      <c r="V14" s="82" t="s">
        <v>443</v>
      </c>
      <c r="W14" s="81">
        <v>43575.77427083333</v>
      </c>
      <c r="X14" s="82" t="s">
        <v>501</v>
      </c>
      <c r="Y14" s="79"/>
      <c r="Z14" s="79"/>
      <c r="AA14" s="85" t="s">
        <v>600</v>
      </c>
      <c r="AB14" s="79"/>
      <c r="AC14" s="79" t="b">
        <v>0</v>
      </c>
      <c r="AD14" s="79">
        <v>0</v>
      </c>
      <c r="AE14" s="85" t="s">
        <v>689</v>
      </c>
      <c r="AF14" s="79" t="b">
        <v>0</v>
      </c>
      <c r="AG14" s="79" t="s">
        <v>691</v>
      </c>
      <c r="AH14" s="79"/>
      <c r="AI14" s="85" t="s">
        <v>689</v>
      </c>
      <c r="AJ14" s="79" t="b">
        <v>0</v>
      </c>
      <c r="AK14" s="79">
        <v>0</v>
      </c>
      <c r="AL14" s="85" t="s">
        <v>689</v>
      </c>
      <c r="AM14" s="79" t="s">
        <v>700</v>
      </c>
      <c r="AN14" s="79" t="b">
        <v>0</v>
      </c>
      <c r="AO14" s="85" t="s">
        <v>600</v>
      </c>
      <c r="AP14" s="79" t="s">
        <v>176</v>
      </c>
      <c r="AQ14" s="79">
        <v>0</v>
      </c>
      <c r="AR14" s="79">
        <v>0</v>
      </c>
      <c r="AS14" s="79"/>
      <c r="AT14" s="79"/>
      <c r="AU14" s="79"/>
      <c r="AV14" s="79"/>
      <c r="AW14" s="79"/>
      <c r="AX14" s="79"/>
      <c r="AY14" s="79"/>
      <c r="AZ14" s="79"/>
      <c r="BA14">
        <v>3</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11</v>
      </c>
      <c r="BK14" s="49">
        <v>100</v>
      </c>
      <c r="BL14" s="48">
        <v>11</v>
      </c>
    </row>
    <row r="15" spans="1:64" ht="15">
      <c r="A15" s="64" t="s">
        <v>222</v>
      </c>
      <c r="B15" s="64" t="s">
        <v>228</v>
      </c>
      <c r="C15" s="65" t="s">
        <v>2122</v>
      </c>
      <c r="D15" s="66">
        <v>3</v>
      </c>
      <c r="E15" s="67" t="s">
        <v>132</v>
      </c>
      <c r="F15" s="68">
        <v>35</v>
      </c>
      <c r="G15" s="65"/>
      <c r="H15" s="69"/>
      <c r="I15" s="70"/>
      <c r="J15" s="70"/>
      <c r="K15" s="34" t="s">
        <v>65</v>
      </c>
      <c r="L15" s="77">
        <v>15</v>
      </c>
      <c r="M15" s="77"/>
      <c r="N15" s="72"/>
      <c r="O15" s="79" t="s">
        <v>285</v>
      </c>
      <c r="P15" s="81">
        <v>43575.83888888889</v>
      </c>
      <c r="Q15" s="79" t="s">
        <v>294</v>
      </c>
      <c r="R15" s="79"/>
      <c r="S15" s="79"/>
      <c r="T15" s="79" t="s">
        <v>398</v>
      </c>
      <c r="U15" s="79"/>
      <c r="V15" s="82" t="s">
        <v>444</v>
      </c>
      <c r="W15" s="81">
        <v>43575.83888888889</v>
      </c>
      <c r="X15" s="82" t="s">
        <v>502</v>
      </c>
      <c r="Y15" s="79"/>
      <c r="Z15" s="79"/>
      <c r="AA15" s="85" t="s">
        <v>601</v>
      </c>
      <c r="AB15" s="79"/>
      <c r="AC15" s="79" t="b">
        <v>0</v>
      </c>
      <c r="AD15" s="79">
        <v>0</v>
      </c>
      <c r="AE15" s="85" t="s">
        <v>689</v>
      </c>
      <c r="AF15" s="79" t="b">
        <v>0</v>
      </c>
      <c r="AG15" s="79" t="s">
        <v>692</v>
      </c>
      <c r="AH15" s="79"/>
      <c r="AI15" s="85" t="s">
        <v>689</v>
      </c>
      <c r="AJ15" s="79" t="b">
        <v>0</v>
      </c>
      <c r="AK15" s="79">
        <v>10</v>
      </c>
      <c r="AL15" s="85" t="s">
        <v>607</v>
      </c>
      <c r="AM15" s="79" t="s">
        <v>701</v>
      </c>
      <c r="AN15" s="79" t="b">
        <v>0</v>
      </c>
      <c r="AO15" s="85" t="s">
        <v>607</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v>0</v>
      </c>
      <c r="BE15" s="49">
        <v>0</v>
      </c>
      <c r="BF15" s="48">
        <v>0</v>
      </c>
      <c r="BG15" s="49">
        <v>0</v>
      </c>
      <c r="BH15" s="48">
        <v>0</v>
      </c>
      <c r="BI15" s="49">
        <v>0</v>
      </c>
      <c r="BJ15" s="48">
        <v>23</v>
      </c>
      <c r="BK15" s="49">
        <v>100</v>
      </c>
      <c r="BL15" s="48">
        <v>23</v>
      </c>
    </row>
    <row r="16" spans="1:64" ht="15">
      <c r="A16" s="64" t="s">
        <v>223</v>
      </c>
      <c r="B16" s="64" t="s">
        <v>223</v>
      </c>
      <c r="C16" s="65" t="s">
        <v>2122</v>
      </c>
      <c r="D16" s="66">
        <v>3</v>
      </c>
      <c r="E16" s="67" t="s">
        <v>132</v>
      </c>
      <c r="F16" s="68">
        <v>35</v>
      </c>
      <c r="G16" s="65"/>
      <c r="H16" s="69"/>
      <c r="I16" s="70"/>
      <c r="J16" s="70"/>
      <c r="K16" s="34" t="s">
        <v>65</v>
      </c>
      <c r="L16" s="77">
        <v>16</v>
      </c>
      <c r="M16" s="77"/>
      <c r="N16" s="72"/>
      <c r="O16" s="79" t="s">
        <v>176</v>
      </c>
      <c r="P16" s="81">
        <v>43575.90295138889</v>
      </c>
      <c r="Q16" s="79" t="s">
        <v>298</v>
      </c>
      <c r="R16" s="79"/>
      <c r="S16" s="79"/>
      <c r="T16" s="79" t="s">
        <v>396</v>
      </c>
      <c r="U16" s="82" t="s">
        <v>418</v>
      </c>
      <c r="V16" s="82" t="s">
        <v>418</v>
      </c>
      <c r="W16" s="81">
        <v>43575.90295138889</v>
      </c>
      <c r="X16" s="82" t="s">
        <v>503</v>
      </c>
      <c r="Y16" s="79"/>
      <c r="Z16" s="79"/>
      <c r="AA16" s="85" t="s">
        <v>602</v>
      </c>
      <c r="AB16" s="79"/>
      <c r="AC16" s="79" t="b">
        <v>0</v>
      </c>
      <c r="AD16" s="79">
        <v>7</v>
      </c>
      <c r="AE16" s="85" t="s">
        <v>689</v>
      </c>
      <c r="AF16" s="79" t="b">
        <v>0</v>
      </c>
      <c r="AG16" s="79" t="s">
        <v>693</v>
      </c>
      <c r="AH16" s="79"/>
      <c r="AI16" s="85" t="s">
        <v>689</v>
      </c>
      <c r="AJ16" s="79" t="b">
        <v>0</v>
      </c>
      <c r="AK16" s="79">
        <v>0</v>
      </c>
      <c r="AL16" s="85" t="s">
        <v>689</v>
      </c>
      <c r="AM16" s="79" t="s">
        <v>701</v>
      </c>
      <c r="AN16" s="79" t="b">
        <v>0</v>
      </c>
      <c r="AO16" s="85" t="s">
        <v>602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v>
      </c>
      <c r="BK16" s="49">
        <v>100</v>
      </c>
      <c r="BL16" s="48">
        <v>1</v>
      </c>
    </row>
    <row r="17" spans="1:64" ht="15">
      <c r="A17" s="64" t="s">
        <v>224</v>
      </c>
      <c r="B17" s="64" t="s">
        <v>242</v>
      </c>
      <c r="C17" s="65" t="s">
        <v>2122</v>
      </c>
      <c r="D17" s="66">
        <v>3</v>
      </c>
      <c r="E17" s="67" t="s">
        <v>132</v>
      </c>
      <c r="F17" s="68">
        <v>35</v>
      </c>
      <c r="G17" s="65"/>
      <c r="H17" s="69"/>
      <c r="I17" s="70"/>
      <c r="J17" s="70"/>
      <c r="K17" s="34" t="s">
        <v>65</v>
      </c>
      <c r="L17" s="77">
        <v>17</v>
      </c>
      <c r="M17" s="77"/>
      <c r="N17" s="72"/>
      <c r="O17" s="79" t="s">
        <v>285</v>
      </c>
      <c r="P17" s="81">
        <v>43576.2580787037</v>
      </c>
      <c r="Q17" s="79" t="s">
        <v>299</v>
      </c>
      <c r="R17" s="79"/>
      <c r="S17" s="79"/>
      <c r="T17" s="79"/>
      <c r="U17" s="79"/>
      <c r="V17" s="82" t="s">
        <v>445</v>
      </c>
      <c r="W17" s="81">
        <v>43576.2580787037</v>
      </c>
      <c r="X17" s="82" t="s">
        <v>504</v>
      </c>
      <c r="Y17" s="79"/>
      <c r="Z17" s="79"/>
      <c r="AA17" s="85" t="s">
        <v>603</v>
      </c>
      <c r="AB17" s="79"/>
      <c r="AC17" s="79" t="b">
        <v>0</v>
      </c>
      <c r="AD17" s="79">
        <v>0</v>
      </c>
      <c r="AE17" s="85" t="s">
        <v>689</v>
      </c>
      <c r="AF17" s="79" t="b">
        <v>0</v>
      </c>
      <c r="AG17" s="79" t="s">
        <v>691</v>
      </c>
      <c r="AH17" s="79"/>
      <c r="AI17" s="85" t="s">
        <v>689</v>
      </c>
      <c r="AJ17" s="79" t="b">
        <v>0</v>
      </c>
      <c r="AK17" s="79">
        <v>58</v>
      </c>
      <c r="AL17" s="85" t="s">
        <v>637</v>
      </c>
      <c r="AM17" s="79" t="s">
        <v>701</v>
      </c>
      <c r="AN17" s="79" t="b">
        <v>0</v>
      </c>
      <c r="AO17" s="85" t="s">
        <v>637</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v>0</v>
      </c>
      <c r="BE17" s="49">
        <v>0</v>
      </c>
      <c r="BF17" s="48">
        <v>0</v>
      </c>
      <c r="BG17" s="49">
        <v>0</v>
      </c>
      <c r="BH17" s="48">
        <v>0</v>
      </c>
      <c r="BI17" s="49">
        <v>0</v>
      </c>
      <c r="BJ17" s="48">
        <v>18</v>
      </c>
      <c r="BK17" s="49">
        <v>100</v>
      </c>
      <c r="BL17" s="48">
        <v>18</v>
      </c>
    </row>
    <row r="18" spans="1:64" ht="15">
      <c r="A18" s="64" t="s">
        <v>225</v>
      </c>
      <c r="B18" s="64" t="s">
        <v>225</v>
      </c>
      <c r="C18" s="65" t="s">
        <v>2122</v>
      </c>
      <c r="D18" s="66">
        <v>3</v>
      </c>
      <c r="E18" s="67" t="s">
        <v>132</v>
      </c>
      <c r="F18" s="68">
        <v>35</v>
      </c>
      <c r="G18" s="65"/>
      <c r="H18" s="69"/>
      <c r="I18" s="70"/>
      <c r="J18" s="70"/>
      <c r="K18" s="34" t="s">
        <v>65</v>
      </c>
      <c r="L18" s="77">
        <v>18</v>
      </c>
      <c r="M18" s="77"/>
      <c r="N18" s="72"/>
      <c r="O18" s="79" t="s">
        <v>176</v>
      </c>
      <c r="P18" s="81">
        <v>43576.89564814815</v>
      </c>
      <c r="Q18" s="79" t="s">
        <v>300</v>
      </c>
      <c r="R18" s="82" t="s">
        <v>375</v>
      </c>
      <c r="S18" s="79" t="s">
        <v>390</v>
      </c>
      <c r="T18" s="79" t="s">
        <v>396</v>
      </c>
      <c r="U18" s="79"/>
      <c r="V18" s="82" t="s">
        <v>446</v>
      </c>
      <c r="W18" s="81">
        <v>43576.89564814815</v>
      </c>
      <c r="X18" s="82" t="s">
        <v>505</v>
      </c>
      <c r="Y18" s="79"/>
      <c r="Z18" s="79"/>
      <c r="AA18" s="85" t="s">
        <v>604</v>
      </c>
      <c r="AB18" s="79"/>
      <c r="AC18" s="79" t="b">
        <v>0</v>
      </c>
      <c r="AD18" s="79">
        <v>0</v>
      </c>
      <c r="AE18" s="85" t="s">
        <v>689</v>
      </c>
      <c r="AF18" s="79" t="b">
        <v>0</v>
      </c>
      <c r="AG18" s="79" t="s">
        <v>693</v>
      </c>
      <c r="AH18" s="79"/>
      <c r="AI18" s="85" t="s">
        <v>689</v>
      </c>
      <c r="AJ18" s="79" t="b">
        <v>0</v>
      </c>
      <c r="AK18" s="79">
        <v>0</v>
      </c>
      <c r="AL18" s="85" t="s">
        <v>689</v>
      </c>
      <c r="AM18" s="79" t="s">
        <v>702</v>
      </c>
      <c r="AN18" s="79" t="b">
        <v>0</v>
      </c>
      <c r="AO18" s="85" t="s">
        <v>604</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v>
      </c>
      <c r="BK18" s="49">
        <v>100</v>
      </c>
      <c r="BL18" s="48">
        <v>1</v>
      </c>
    </row>
    <row r="19" spans="1:64" ht="15">
      <c r="A19" s="64" t="s">
        <v>226</v>
      </c>
      <c r="B19" s="64" t="s">
        <v>226</v>
      </c>
      <c r="C19" s="65" t="s">
        <v>2122</v>
      </c>
      <c r="D19" s="66">
        <v>3</v>
      </c>
      <c r="E19" s="67" t="s">
        <v>132</v>
      </c>
      <c r="F19" s="68">
        <v>35</v>
      </c>
      <c r="G19" s="65"/>
      <c r="H19" s="69"/>
      <c r="I19" s="70"/>
      <c r="J19" s="70"/>
      <c r="K19" s="34" t="s">
        <v>65</v>
      </c>
      <c r="L19" s="77">
        <v>19</v>
      </c>
      <c r="M19" s="77"/>
      <c r="N19" s="72"/>
      <c r="O19" s="79" t="s">
        <v>176</v>
      </c>
      <c r="P19" s="81">
        <v>43577.565</v>
      </c>
      <c r="Q19" s="79" t="s">
        <v>301</v>
      </c>
      <c r="R19" s="82" t="s">
        <v>376</v>
      </c>
      <c r="S19" s="79" t="s">
        <v>391</v>
      </c>
      <c r="T19" s="79" t="s">
        <v>399</v>
      </c>
      <c r="U19" s="79"/>
      <c r="V19" s="82" t="s">
        <v>447</v>
      </c>
      <c r="W19" s="81">
        <v>43577.565</v>
      </c>
      <c r="X19" s="82" t="s">
        <v>506</v>
      </c>
      <c r="Y19" s="79"/>
      <c r="Z19" s="79"/>
      <c r="AA19" s="85" t="s">
        <v>605</v>
      </c>
      <c r="AB19" s="79"/>
      <c r="AC19" s="79" t="b">
        <v>0</v>
      </c>
      <c r="AD19" s="79">
        <v>0</v>
      </c>
      <c r="AE19" s="85" t="s">
        <v>689</v>
      </c>
      <c r="AF19" s="79" t="b">
        <v>0</v>
      </c>
      <c r="AG19" s="79" t="s">
        <v>693</v>
      </c>
      <c r="AH19" s="79"/>
      <c r="AI19" s="85" t="s">
        <v>689</v>
      </c>
      <c r="AJ19" s="79" t="b">
        <v>0</v>
      </c>
      <c r="AK19" s="79">
        <v>0</v>
      </c>
      <c r="AL19" s="85" t="s">
        <v>689</v>
      </c>
      <c r="AM19" s="79" t="s">
        <v>703</v>
      </c>
      <c r="AN19" s="79" t="b">
        <v>0</v>
      </c>
      <c r="AO19" s="85" t="s">
        <v>605</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v>
      </c>
      <c r="BK19" s="49">
        <v>100</v>
      </c>
      <c r="BL19" s="48">
        <v>2</v>
      </c>
    </row>
    <row r="20" spans="1:64" ht="15">
      <c r="A20" s="64" t="s">
        <v>227</v>
      </c>
      <c r="B20" s="64" t="s">
        <v>268</v>
      </c>
      <c r="C20" s="65" t="s">
        <v>2122</v>
      </c>
      <c r="D20" s="66">
        <v>3</v>
      </c>
      <c r="E20" s="67" t="s">
        <v>132</v>
      </c>
      <c r="F20" s="68">
        <v>35</v>
      </c>
      <c r="G20" s="65"/>
      <c r="H20" s="69"/>
      <c r="I20" s="70"/>
      <c r="J20" s="70"/>
      <c r="K20" s="34" t="s">
        <v>65</v>
      </c>
      <c r="L20" s="77">
        <v>20</v>
      </c>
      <c r="M20" s="77"/>
      <c r="N20" s="72"/>
      <c r="O20" s="79" t="s">
        <v>285</v>
      </c>
      <c r="P20" s="81">
        <v>43577.6066087963</v>
      </c>
      <c r="Q20" s="79" t="s">
        <v>302</v>
      </c>
      <c r="R20" s="79"/>
      <c r="S20" s="79"/>
      <c r="T20" s="79"/>
      <c r="U20" s="79"/>
      <c r="V20" s="82" t="s">
        <v>448</v>
      </c>
      <c r="W20" s="81">
        <v>43577.6066087963</v>
      </c>
      <c r="X20" s="82" t="s">
        <v>507</v>
      </c>
      <c r="Y20" s="79"/>
      <c r="Z20" s="79"/>
      <c r="AA20" s="85" t="s">
        <v>606</v>
      </c>
      <c r="AB20" s="79"/>
      <c r="AC20" s="79" t="b">
        <v>0</v>
      </c>
      <c r="AD20" s="79">
        <v>0</v>
      </c>
      <c r="AE20" s="85" t="s">
        <v>689</v>
      </c>
      <c r="AF20" s="79" t="b">
        <v>0</v>
      </c>
      <c r="AG20" s="79" t="s">
        <v>691</v>
      </c>
      <c r="AH20" s="79"/>
      <c r="AI20" s="85" t="s">
        <v>689</v>
      </c>
      <c r="AJ20" s="79" t="b">
        <v>0</v>
      </c>
      <c r="AK20" s="79">
        <v>1</v>
      </c>
      <c r="AL20" s="85" t="s">
        <v>669</v>
      </c>
      <c r="AM20" s="79" t="s">
        <v>699</v>
      </c>
      <c r="AN20" s="79" t="b">
        <v>0</v>
      </c>
      <c r="AO20" s="85" t="s">
        <v>669</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v>0</v>
      </c>
      <c r="BE20" s="49">
        <v>0</v>
      </c>
      <c r="BF20" s="48">
        <v>0</v>
      </c>
      <c r="BG20" s="49">
        <v>0</v>
      </c>
      <c r="BH20" s="48">
        <v>0</v>
      </c>
      <c r="BI20" s="49">
        <v>0</v>
      </c>
      <c r="BJ20" s="48">
        <v>18</v>
      </c>
      <c r="BK20" s="49">
        <v>100</v>
      </c>
      <c r="BL20" s="48">
        <v>18</v>
      </c>
    </row>
    <row r="21" spans="1:64" ht="15">
      <c r="A21" s="64" t="s">
        <v>228</v>
      </c>
      <c r="B21" s="64" t="s">
        <v>228</v>
      </c>
      <c r="C21" s="65" t="s">
        <v>2122</v>
      </c>
      <c r="D21" s="66">
        <v>3</v>
      </c>
      <c r="E21" s="67" t="s">
        <v>132</v>
      </c>
      <c r="F21" s="68">
        <v>35</v>
      </c>
      <c r="G21" s="65"/>
      <c r="H21" s="69"/>
      <c r="I21" s="70"/>
      <c r="J21" s="70"/>
      <c r="K21" s="34" t="s">
        <v>65</v>
      </c>
      <c r="L21" s="77">
        <v>21</v>
      </c>
      <c r="M21" s="77"/>
      <c r="N21" s="72"/>
      <c r="O21" s="79" t="s">
        <v>176</v>
      </c>
      <c r="P21" s="81">
        <v>43574.588784722226</v>
      </c>
      <c r="Q21" s="79" t="s">
        <v>303</v>
      </c>
      <c r="R21" s="82" t="s">
        <v>373</v>
      </c>
      <c r="S21" s="79" t="s">
        <v>388</v>
      </c>
      <c r="T21" s="79" t="s">
        <v>397</v>
      </c>
      <c r="U21" s="79"/>
      <c r="V21" s="82" t="s">
        <v>449</v>
      </c>
      <c r="W21" s="81">
        <v>43574.588784722226</v>
      </c>
      <c r="X21" s="82" t="s">
        <v>508</v>
      </c>
      <c r="Y21" s="79"/>
      <c r="Z21" s="79"/>
      <c r="AA21" s="85" t="s">
        <v>607</v>
      </c>
      <c r="AB21" s="79"/>
      <c r="AC21" s="79" t="b">
        <v>0</v>
      </c>
      <c r="AD21" s="79">
        <v>20</v>
      </c>
      <c r="AE21" s="85" t="s">
        <v>689</v>
      </c>
      <c r="AF21" s="79" t="b">
        <v>0</v>
      </c>
      <c r="AG21" s="79" t="s">
        <v>692</v>
      </c>
      <c r="AH21" s="79"/>
      <c r="AI21" s="85" t="s">
        <v>689</v>
      </c>
      <c r="AJ21" s="79" t="b">
        <v>0</v>
      </c>
      <c r="AK21" s="79">
        <v>11</v>
      </c>
      <c r="AL21" s="85" t="s">
        <v>689</v>
      </c>
      <c r="AM21" s="79" t="s">
        <v>703</v>
      </c>
      <c r="AN21" s="79" t="b">
        <v>0</v>
      </c>
      <c r="AO21" s="85" t="s">
        <v>607</v>
      </c>
      <c r="AP21" s="79" t="s">
        <v>705</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8</v>
      </c>
      <c r="BD21" s="48">
        <v>0</v>
      </c>
      <c r="BE21" s="49">
        <v>0</v>
      </c>
      <c r="BF21" s="48">
        <v>1</v>
      </c>
      <c r="BG21" s="49">
        <v>3.0303030303030303</v>
      </c>
      <c r="BH21" s="48">
        <v>0</v>
      </c>
      <c r="BI21" s="49">
        <v>0</v>
      </c>
      <c r="BJ21" s="48">
        <v>32</v>
      </c>
      <c r="BK21" s="49">
        <v>96.96969696969697</v>
      </c>
      <c r="BL21" s="48">
        <v>33</v>
      </c>
    </row>
    <row r="22" spans="1:64" ht="15">
      <c r="A22" s="64" t="s">
        <v>229</v>
      </c>
      <c r="B22" s="64" t="s">
        <v>228</v>
      </c>
      <c r="C22" s="65" t="s">
        <v>2122</v>
      </c>
      <c r="D22" s="66">
        <v>3</v>
      </c>
      <c r="E22" s="67" t="s">
        <v>132</v>
      </c>
      <c r="F22" s="68">
        <v>35</v>
      </c>
      <c r="G22" s="65"/>
      <c r="H22" s="69"/>
      <c r="I22" s="70"/>
      <c r="J22" s="70"/>
      <c r="K22" s="34" t="s">
        <v>65</v>
      </c>
      <c r="L22" s="77">
        <v>22</v>
      </c>
      <c r="M22" s="77"/>
      <c r="N22" s="72"/>
      <c r="O22" s="79" t="s">
        <v>285</v>
      </c>
      <c r="P22" s="81">
        <v>43576.71842592592</v>
      </c>
      <c r="Q22" s="79" t="s">
        <v>294</v>
      </c>
      <c r="R22" s="79"/>
      <c r="S22" s="79"/>
      <c r="T22" s="79" t="s">
        <v>398</v>
      </c>
      <c r="U22" s="79"/>
      <c r="V22" s="82" t="s">
        <v>450</v>
      </c>
      <c r="W22" s="81">
        <v>43576.71842592592</v>
      </c>
      <c r="X22" s="82" t="s">
        <v>509</v>
      </c>
      <c r="Y22" s="79"/>
      <c r="Z22" s="79"/>
      <c r="AA22" s="85" t="s">
        <v>608</v>
      </c>
      <c r="AB22" s="79"/>
      <c r="AC22" s="79" t="b">
        <v>0</v>
      </c>
      <c r="AD22" s="79">
        <v>0</v>
      </c>
      <c r="AE22" s="85" t="s">
        <v>689</v>
      </c>
      <c r="AF22" s="79" t="b">
        <v>0</v>
      </c>
      <c r="AG22" s="79" t="s">
        <v>692</v>
      </c>
      <c r="AH22" s="79"/>
      <c r="AI22" s="85" t="s">
        <v>689</v>
      </c>
      <c r="AJ22" s="79" t="b">
        <v>0</v>
      </c>
      <c r="AK22" s="79">
        <v>11</v>
      </c>
      <c r="AL22" s="85" t="s">
        <v>607</v>
      </c>
      <c r="AM22" s="79" t="s">
        <v>701</v>
      </c>
      <c r="AN22" s="79" t="b">
        <v>0</v>
      </c>
      <c r="AO22" s="85" t="s">
        <v>607</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8</v>
      </c>
      <c r="BD22" s="48">
        <v>0</v>
      </c>
      <c r="BE22" s="49">
        <v>0</v>
      </c>
      <c r="BF22" s="48">
        <v>0</v>
      </c>
      <c r="BG22" s="49">
        <v>0</v>
      </c>
      <c r="BH22" s="48">
        <v>0</v>
      </c>
      <c r="BI22" s="49">
        <v>0</v>
      </c>
      <c r="BJ22" s="48">
        <v>23</v>
      </c>
      <c r="BK22" s="49">
        <v>100</v>
      </c>
      <c r="BL22" s="48">
        <v>23</v>
      </c>
    </row>
    <row r="23" spans="1:64" ht="15">
      <c r="A23" s="64" t="s">
        <v>230</v>
      </c>
      <c r="B23" s="64" t="s">
        <v>230</v>
      </c>
      <c r="C23" s="65" t="s">
        <v>2122</v>
      </c>
      <c r="D23" s="66">
        <v>3</v>
      </c>
      <c r="E23" s="67" t="s">
        <v>132</v>
      </c>
      <c r="F23" s="68">
        <v>35</v>
      </c>
      <c r="G23" s="65"/>
      <c r="H23" s="69"/>
      <c r="I23" s="70"/>
      <c r="J23" s="70"/>
      <c r="K23" s="34" t="s">
        <v>65</v>
      </c>
      <c r="L23" s="77">
        <v>23</v>
      </c>
      <c r="M23" s="77"/>
      <c r="N23" s="72"/>
      <c r="O23" s="79" t="s">
        <v>176</v>
      </c>
      <c r="P23" s="81">
        <v>43566.5840625</v>
      </c>
      <c r="Q23" s="79" t="s">
        <v>304</v>
      </c>
      <c r="R23" s="79"/>
      <c r="S23" s="79"/>
      <c r="T23" s="79" t="s">
        <v>396</v>
      </c>
      <c r="U23" s="82" t="s">
        <v>419</v>
      </c>
      <c r="V23" s="82" t="s">
        <v>419</v>
      </c>
      <c r="W23" s="81">
        <v>43566.5840625</v>
      </c>
      <c r="X23" s="82" t="s">
        <v>510</v>
      </c>
      <c r="Y23" s="79"/>
      <c r="Z23" s="79"/>
      <c r="AA23" s="85" t="s">
        <v>609</v>
      </c>
      <c r="AB23" s="79"/>
      <c r="AC23" s="79" t="b">
        <v>0</v>
      </c>
      <c r="AD23" s="79">
        <v>172</v>
      </c>
      <c r="AE23" s="85" t="s">
        <v>689</v>
      </c>
      <c r="AF23" s="79" t="b">
        <v>0</v>
      </c>
      <c r="AG23" s="79" t="s">
        <v>691</v>
      </c>
      <c r="AH23" s="79"/>
      <c r="AI23" s="85" t="s">
        <v>689</v>
      </c>
      <c r="AJ23" s="79" t="b">
        <v>0</v>
      </c>
      <c r="AK23" s="79">
        <v>23</v>
      </c>
      <c r="AL23" s="85" t="s">
        <v>689</v>
      </c>
      <c r="AM23" s="79" t="s">
        <v>701</v>
      </c>
      <c r="AN23" s="79" t="b">
        <v>0</v>
      </c>
      <c r="AO23" s="85" t="s">
        <v>609</v>
      </c>
      <c r="AP23" s="79" t="s">
        <v>705</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2</v>
      </c>
      <c r="BK23" s="49">
        <v>100</v>
      </c>
      <c r="BL23" s="48">
        <v>2</v>
      </c>
    </row>
    <row r="24" spans="1:64" ht="15">
      <c r="A24" s="64" t="s">
        <v>229</v>
      </c>
      <c r="B24" s="64" t="s">
        <v>230</v>
      </c>
      <c r="C24" s="65" t="s">
        <v>2122</v>
      </c>
      <c r="D24" s="66">
        <v>3</v>
      </c>
      <c r="E24" s="67" t="s">
        <v>132</v>
      </c>
      <c r="F24" s="68">
        <v>35</v>
      </c>
      <c r="G24" s="65"/>
      <c r="H24" s="69"/>
      <c r="I24" s="70"/>
      <c r="J24" s="70"/>
      <c r="K24" s="34" t="s">
        <v>65</v>
      </c>
      <c r="L24" s="77">
        <v>24</v>
      </c>
      <c r="M24" s="77"/>
      <c r="N24" s="72"/>
      <c r="O24" s="79" t="s">
        <v>285</v>
      </c>
      <c r="P24" s="81">
        <v>43576.71891203704</v>
      </c>
      <c r="Q24" s="79" t="s">
        <v>305</v>
      </c>
      <c r="R24" s="79"/>
      <c r="S24" s="79"/>
      <c r="T24" s="79" t="s">
        <v>396</v>
      </c>
      <c r="U24" s="82" t="s">
        <v>419</v>
      </c>
      <c r="V24" s="82" t="s">
        <v>419</v>
      </c>
      <c r="W24" s="81">
        <v>43576.71891203704</v>
      </c>
      <c r="X24" s="82" t="s">
        <v>511</v>
      </c>
      <c r="Y24" s="79"/>
      <c r="Z24" s="79"/>
      <c r="AA24" s="85" t="s">
        <v>610</v>
      </c>
      <c r="AB24" s="79"/>
      <c r="AC24" s="79" t="b">
        <v>0</v>
      </c>
      <c r="AD24" s="79">
        <v>0</v>
      </c>
      <c r="AE24" s="85" t="s">
        <v>689</v>
      </c>
      <c r="AF24" s="79" t="b">
        <v>0</v>
      </c>
      <c r="AG24" s="79" t="s">
        <v>691</v>
      </c>
      <c r="AH24" s="79"/>
      <c r="AI24" s="85" t="s">
        <v>689</v>
      </c>
      <c r="AJ24" s="79" t="b">
        <v>0</v>
      </c>
      <c r="AK24" s="79">
        <v>23</v>
      </c>
      <c r="AL24" s="85" t="s">
        <v>609</v>
      </c>
      <c r="AM24" s="79" t="s">
        <v>701</v>
      </c>
      <c r="AN24" s="79" t="b">
        <v>0</v>
      </c>
      <c r="AO24" s="85" t="s">
        <v>609</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4</v>
      </c>
      <c r="BK24" s="49">
        <v>100</v>
      </c>
      <c r="BL24" s="48">
        <v>4</v>
      </c>
    </row>
    <row r="25" spans="1:64" ht="15">
      <c r="A25" s="64" t="s">
        <v>231</v>
      </c>
      <c r="B25" s="64" t="s">
        <v>231</v>
      </c>
      <c r="C25" s="65" t="s">
        <v>2122</v>
      </c>
      <c r="D25" s="66">
        <v>3</v>
      </c>
      <c r="E25" s="67" t="s">
        <v>132</v>
      </c>
      <c r="F25" s="68">
        <v>35</v>
      </c>
      <c r="G25" s="65"/>
      <c r="H25" s="69"/>
      <c r="I25" s="70"/>
      <c r="J25" s="70"/>
      <c r="K25" s="34" t="s">
        <v>65</v>
      </c>
      <c r="L25" s="77">
        <v>25</v>
      </c>
      <c r="M25" s="77"/>
      <c r="N25" s="72"/>
      <c r="O25" s="79" t="s">
        <v>176</v>
      </c>
      <c r="P25" s="81">
        <v>43566.63240740741</v>
      </c>
      <c r="Q25" s="79" t="s">
        <v>306</v>
      </c>
      <c r="R25" s="79"/>
      <c r="S25" s="79"/>
      <c r="T25" s="79" t="s">
        <v>396</v>
      </c>
      <c r="U25" s="79"/>
      <c r="V25" s="82" t="s">
        <v>451</v>
      </c>
      <c r="W25" s="81">
        <v>43566.63240740741</v>
      </c>
      <c r="X25" s="82" t="s">
        <v>512</v>
      </c>
      <c r="Y25" s="79"/>
      <c r="Z25" s="79"/>
      <c r="AA25" s="85" t="s">
        <v>611</v>
      </c>
      <c r="AB25" s="79"/>
      <c r="AC25" s="79" t="b">
        <v>0</v>
      </c>
      <c r="AD25" s="79">
        <v>106</v>
      </c>
      <c r="AE25" s="85" t="s">
        <v>689</v>
      </c>
      <c r="AF25" s="79" t="b">
        <v>0</v>
      </c>
      <c r="AG25" s="79" t="s">
        <v>691</v>
      </c>
      <c r="AH25" s="79"/>
      <c r="AI25" s="85" t="s">
        <v>689</v>
      </c>
      <c r="AJ25" s="79" t="b">
        <v>0</v>
      </c>
      <c r="AK25" s="79">
        <v>5</v>
      </c>
      <c r="AL25" s="85" t="s">
        <v>689</v>
      </c>
      <c r="AM25" s="79" t="s">
        <v>701</v>
      </c>
      <c r="AN25" s="79" t="b">
        <v>0</v>
      </c>
      <c r="AO25" s="85" t="s">
        <v>611</v>
      </c>
      <c r="AP25" s="79" t="s">
        <v>705</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0</v>
      </c>
      <c r="BG25" s="49">
        <v>0</v>
      </c>
      <c r="BH25" s="48">
        <v>0</v>
      </c>
      <c r="BI25" s="49">
        <v>0</v>
      </c>
      <c r="BJ25" s="48">
        <v>32</v>
      </c>
      <c r="BK25" s="49">
        <v>100</v>
      </c>
      <c r="BL25" s="48">
        <v>32</v>
      </c>
    </row>
    <row r="26" spans="1:64" ht="15">
      <c r="A26" s="64" t="s">
        <v>229</v>
      </c>
      <c r="B26" s="64" t="s">
        <v>231</v>
      </c>
      <c r="C26" s="65" t="s">
        <v>2122</v>
      </c>
      <c r="D26" s="66">
        <v>3</v>
      </c>
      <c r="E26" s="67" t="s">
        <v>132</v>
      </c>
      <c r="F26" s="68">
        <v>35</v>
      </c>
      <c r="G26" s="65"/>
      <c r="H26" s="69"/>
      <c r="I26" s="70"/>
      <c r="J26" s="70"/>
      <c r="K26" s="34" t="s">
        <v>65</v>
      </c>
      <c r="L26" s="77">
        <v>26</v>
      </c>
      <c r="M26" s="77"/>
      <c r="N26" s="72"/>
      <c r="O26" s="79" t="s">
        <v>285</v>
      </c>
      <c r="P26" s="81">
        <v>43576.725798611114</v>
      </c>
      <c r="Q26" s="79" t="s">
        <v>307</v>
      </c>
      <c r="R26" s="79"/>
      <c r="S26" s="79"/>
      <c r="T26" s="79"/>
      <c r="U26" s="79"/>
      <c r="V26" s="82" t="s">
        <v>450</v>
      </c>
      <c r="W26" s="81">
        <v>43576.725798611114</v>
      </c>
      <c r="X26" s="82" t="s">
        <v>513</v>
      </c>
      <c r="Y26" s="79"/>
      <c r="Z26" s="79"/>
      <c r="AA26" s="85" t="s">
        <v>612</v>
      </c>
      <c r="AB26" s="79"/>
      <c r="AC26" s="79" t="b">
        <v>0</v>
      </c>
      <c r="AD26" s="79">
        <v>0</v>
      </c>
      <c r="AE26" s="85" t="s">
        <v>689</v>
      </c>
      <c r="AF26" s="79" t="b">
        <v>0</v>
      </c>
      <c r="AG26" s="79" t="s">
        <v>691</v>
      </c>
      <c r="AH26" s="79"/>
      <c r="AI26" s="85" t="s">
        <v>689</v>
      </c>
      <c r="AJ26" s="79" t="b">
        <v>0</v>
      </c>
      <c r="AK26" s="79">
        <v>5</v>
      </c>
      <c r="AL26" s="85" t="s">
        <v>611</v>
      </c>
      <c r="AM26" s="79" t="s">
        <v>701</v>
      </c>
      <c r="AN26" s="79" t="b">
        <v>0</v>
      </c>
      <c r="AO26" s="85" t="s">
        <v>611</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19</v>
      </c>
      <c r="BK26" s="49">
        <v>100</v>
      </c>
      <c r="BL26" s="48">
        <v>19</v>
      </c>
    </row>
    <row r="27" spans="1:64" ht="15">
      <c r="A27" s="64" t="s">
        <v>232</v>
      </c>
      <c r="B27" s="64" t="s">
        <v>232</v>
      </c>
      <c r="C27" s="65" t="s">
        <v>2122</v>
      </c>
      <c r="D27" s="66">
        <v>3</v>
      </c>
      <c r="E27" s="67" t="s">
        <v>132</v>
      </c>
      <c r="F27" s="68">
        <v>35</v>
      </c>
      <c r="G27" s="65"/>
      <c r="H27" s="69"/>
      <c r="I27" s="70"/>
      <c r="J27" s="70"/>
      <c r="K27" s="34" t="s">
        <v>65</v>
      </c>
      <c r="L27" s="77">
        <v>27</v>
      </c>
      <c r="M27" s="77"/>
      <c r="N27" s="72"/>
      <c r="O27" s="79" t="s">
        <v>176</v>
      </c>
      <c r="P27" s="81">
        <v>43566.255740740744</v>
      </c>
      <c r="Q27" s="79" t="s">
        <v>308</v>
      </c>
      <c r="R27" s="79"/>
      <c r="S27" s="79"/>
      <c r="T27" s="79" t="s">
        <v>396</v>
      </c>
      <c r="U27" s="79"/>
      <c r="V27" s="82" t="s">
        <v>452</v>
      </c>
      <c r="W27" s="81">
        <v>43566.255740740744</v>
      </c>
      <c r="X27" s="82" t="s">
        <v>514</v>
      </c>
      <c r="Y27" s="79"/>
      <c r="Z27" s="79"/>
      <c r="AA27" s="85" t="s">
        <v>613</v>
      </c>
      <c r="AB27" s="79"/>
      <c r="AC27" s="79" t="b">
        <v>0</v>
      </c>
      <c r="AD27" s="79">
        <v>115</v>
      </c>
      <c r="AE27" s="85" t="s">
        <v>689</v>
      </c>
      <c r="AF27" s="79" t="b">
        <v>0</v>
      </c>
      <c r="AG27" s="79" t="s">
        <v>691</v>
      </c>
      <c r="AH27" s="79"/>
      <c r="AI27" s="85" t="s">
        <v>689</v>
      </c>
      <c r="AJ27" s="79" t="b">
        <v>0</v>
      </c>
      <c r="AK27" s="79">
        <v>13</v>
      </c>
      <c r="AL27" s="85" t="s">
        <v>689</v>
      </c>
      <c r="AM27" s="79" t="s">
        <v>701</v>
      </c>
      <c r="AN27" s="79" t="b">
        <v>0</v>
      </c>
      <c r="AO27" s="85" t="s">
        <v>613</v>
      </c>
      <c r="AP27" s="79" t="s">
        <v>705</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1</v>
      </c>
      <c r="BG27" s="49">
        <v>4</v>
      </c>
      <c r="BH27" s="48">
        <v>0</v>
      </c>
      <c r="BI27" s="49">
        <v>0</v>
      </c>
      <c r="BJ27" s="48">
        <v>24</v>
      </c>
      <c r="BK27" s="49">
        <v>96</v>
      </c>
      <c r="BL27" s="48">
        <v>25</v>
      </c>
    </row>
    <row r="28" spans="1:64" ht="15">
      <c r="A28" s="64" t="s">
        <v>229</v>
      </c>
      <c r="B28" s="64" t="s">
        <v>232</v>
      </c>
      <c r="C28" s="65" t="s">
        <v>2122</v>
      </c>
      <c r="D28" s="66">
        <v>3</v>
      </c>
      <c r="E28" s="67" t="s">
        <v>132</v>
      </c>
      <c r="F28" s="68">
        <v>35</v>
      </c>
      <c r="G28" s="65"/>
      <c r="H28" s="69"/>
      <c r="I28" s="70"/>
      <c r="J28" s="70"/>
      <c r="K28" s="34" t="s">
        <v>65</v>
      </c>
      <c r="L28" s="77">
        <v>28</v>
      </c>
      <c r="M28" s="77"/>
      <c r="N28" s="72"/>
      <c r="O28" s="79" t="s">
        <v>285</v>
      </c>
      <c r="P28" s="81">
        <v>43576.72797453704</v>
      </c>
      <c r="Q28" s="79" t="s">
        <v>309</v>
      </c>
      <c r="R28" s="79"/>
      <c r="S28" s="79"/>
      <c r="T28" s="79"/>
      <c r="U28" s="79"/>
      <c r="V28" s="82" t="s">
        <v>450</v>
      </c>
      <c r="W28" s="81">
        <v>43576.72797453704</v>
      </c>
      <c r="X28" s="82" t="s">
        <v>515</v>
      </c>
      <c r="Y28" s="79"/>
      <c r="Z28" s="79"/>
      <c r="AA28" s="85" t="s">
        <v>614</v>
      </c>
      <c r="AB28" s="79"/>
      <c r="AC28" s="79" t="b">
        <v>0</v>
      </c>
      <c r="AD28" s="79">
        <v>0</v>
      </c>
      <c r="AE28" s="85" t="s">
        <v>689</v>
      </c>
      <c r="AF28" s="79" t="b">
        <v>0</v>
      </c>
      <c r="AG28" s="79" t="s">
        <v>691</v>
      </c>
      <c r="AH28" s="79"/>
      <c r="AI28" s="85" t="s">
        <v>689</v>
      </c>
      <c r="AJ28" s="79" t="b">
        <v>0</v>
      </c>
      <c r="AK28" s="79">
        <v>13</v>
      </c>
      <c r="AL28" s="85" t="s">
        <v>613</v>
      </c>
      <c r="AM28" s="79" t="s">
        <v>701</v>
      </c>
      <c r="AN28" s="79" t="b">
        <v>0</v>
      </c>
      <c r="AO28" s="85" t="s">
        <v>613</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v>0</v>
      </c>
      <c r="BE28" s="49">
        <v>0</v>
      </c>
      <c r="BF28" s="48">
        <v>1</v>
      </c>
      <c r="BG28" s="49">
        <v>4.166666666666667</v>
      </c>
      <c r="BH28" s="48">
        <v>0</v>
      </c>
      <c r="BI28" s="49">
        <v>0</v>
      </c>
      <c r="BJ28" s="48">
        <v>23</v>
      </c>
      <c r="BK28" s="49">
        <v>95.83333333333333</v>
      </c>
      <c r="BL28" s="48">
        <v>24</v>
      </c>
    </row>
    <row r="29" spans="1:64" ht="15">
      <c r="A29" s="64" t="s">
        <v>233</v>
      </c>
      <c r="B29" s="64" t="s">
        <v>233</v>
      </c>
      <c r="C29" s="65" t="s">
        <v>2123</v>
      </c>
      <c r="D29" s="66">
        <v>10</v>
      </c>
      <c r="E29" s="67" t="s">
        <v>136</v>
      </c>
      <c r="F29" s="68">
        <v>12</v>
      </c>
      <c r="G29" s="65"/>
      <c r="H29" s="69"/>
      <c r="I29" s="70"/>
      <c r="J29" s="70"/>
      <c r="K29" s="34" t="s">
        <v>65</v>
      </c>
      <c r="L29" s="77">
        <v>29</v>
      </c>
      <c r="M29" s="77"/>
      <c r="N29" s="72"/>
      <c r="O29" s="79" t="s">
        <v>176</v>
      </c>
      <c r="P29" s="81">
        <v>43575.60574074074</v>
      </c>
      <c r="Q29" s="79" t="s">
        <v>310</v>
      </c>
      <c r="R29" s="79"/>
      <c r="S29" s="79"/>
      <c r="T29" s="79" t="s">
        <v>399</v>
      </c>
      <c r="U29" s="79"/>
      <c r="V29" s="82" t="s">
        <v>453</v>
      </c>
      <c r="W29" s="81">
        <v>43575.60574074074</v>
      </c>
      <c r="X29" s="82" t="s">
        <v>516</v>
      </c>
      <c r="Y29" s="79"/>
      <c r="Z29" s="79"/>
      <c r="AA29" s="85" t="s">
        <v>615</v>
      </c>
      <c r="AB29" s="79"/>
      <c r="AC29" s="79" t="b">
        <v>0</v>
      </c>
      <c r="AD29" s="79">
        <v>0</v>
      </c>
      <c r="AE29" s="85" t="s">
        <v>689</v>
      </c>
      <c r="AF29" s="79" t="b">
        <v>0</v>
      </c>
      <c r="AG29" s="79" t="s">
        <v>693</v>
      </c>
      <c r="AH29" s="79"/>
      <c r="AI29" s="85" t="s">
        <v>689</v>
      </c>
      <c r="AJ29" s="79" t="b">
        <v>0</v>
      </c>
      <c r="AK29" s="79">
        <v>0</v>
      </c>
      <c r="AL29" s="85" t="s">
        <v>689</v>
      </c>
      <c r="AM29" s="79" t="s">
        <v>703</v>
      </c>
      <c r="AN29" s="79" t="b">
        <v>0</v>
      </c>
      <c r="AO29" s="85" t="s">
        <v>615</v>
      </c>
      <c r="AP29" s="79" t="s">
        <v>176</v>
      </c>
      <c r="AQ29" s="79">
        <v>0</v>
      </c>
      <c r="AR29" s="79">
        <v>0</v>
      </c>
      <c r="AS29" s="79"/>
      <c r="AT29" s="79"/>
      <c r="AU29" s="79"/>
      <c r="AV29" s="79"/>
      <c r="AW29" s="79"/>
      <c r="AX29" s="79"/>
      <c r="AY29" s="79"/>
      <c r="AZ29" s="79"/>
      <c r="BA29">
        <v>4</v>
      </c>
      <c r="BB29" s="78" t="str">
        <f>REPLACE(INDEX(GroupVertices[Group],MATCH(Edges[[#This Row],[Vertex 1]],GroupVertices[Vertex],0)),1,1,"")</f>
        <v>2</v>
      </c>
      <c r="BC29" s="78" t="str">
        <f>REPLACE(INDEX(GroupVertices[Group],MATCH(Edges[[#This Row],[Vertex 2]],GroupVertices[Vertex],0)),1,1,"")</f>
        <v>2</v>
      </c>
      <c r="BD29" s="48">
        <v>0</v>
      </c>
      <c r="BE29" s="49">
        <v>0</v>
      </c>
      <c r="BF29" s="48">
        <v>0</v>
      </c>
      <c r="BG29" s="49">
        <v>0</v>
      </c>
      <c r="BH29" s="48">
        <v>0</v>
      </c>
      <c r="BI29" s="49">
        <v>0</v>
      </c>
      <c r="BJ29" s="48">
        <v>2</v>
      </c>
      <c r="BK29" s="49">
        <v>100</v>
      </c>
      <c r="BL29" s="48">
        <v>2</v>
      </c>
    </row>
    <row r="30" spans="1:64" ht="15">
      <c r="A30" s="64" t="s">
        <v>233</v>
      </c>
      <c r="B30" s="64" t="s">
        <v>233</v>
      </c>
      <c r="C30" s="65" t="s">
        <v>2123</v>
      </c>
      <c r="D30" s="66">
        <v>10</v>
      </c>
      <c r="E30" s="67" t="s">
        <v>136</v>
      </c>
      <c r="F30" s="68">
        <v>12</v>
      </c>
      <c r="G30" s="65"/>
      <c r="H30" s="69"/>
      <c r="I30" s="70"/>
      <c r="J30" s="70"/>
      <c r="K30" s="34" t="s">
        <v>65</v>
      </c>
      <c r="L30" s="77">
        <v>30</v>
      </c>
      <c r="M30" s="77"/>
      <c r="N30" s="72"/>
      <c r="O30" s="79" t="s">
        <v>176</v>
      </c>
      <c r="P30" s="81">
        <v>43575.60618055556</v>
      </c>
      <c r="Q30" s="79" t="s">
        <v>311</v>
      </c>
      <c r="R30" s="79"/>
      <c r="S30" s="79"/>
      <c r="T30" s="79" t="s">
        <v>396</v>
      </c>
      <c r="U30" s="79"/>
      <c r="V30" s="82" t="s">
        <v>453</v>
      </c>
      <c r="W30" s="81">
        <v>43575.60618055556</v>
      </c>
      <c r="X30" s="82" t="s">
        <v>517</v>
      </c>
      <c r="Y30" s="79"/>
      <c r="Z30" s="79"/>
      <c r="AA30" s="85" t="s">
        <v>616</v>
      </c>
      <c r="AB30" s="79"/>
      <c r="AC30" s="79" t="b">
        <v>0</v>
      </c>
      <c r="AD30" s="79">
        <v>1</v>
      </c>
      <c r="AE30" s="85" t="s">
        <v>689</v>
      </c>
      <c r="AF30" s="79" t="b">
        <v>0</v>
      </c>
      <c r="AG30" s="79" t="s">
        <v>691</v>
      </c>
      <c r="AH30" s="79"/>
      <c r="AI30" s="85" t="s">
        <v>689</v>
      </c>
      <c r="AJ30" s="79" t="b">
        <v>0</v>
      </c>
      <c r="AK30" s="79">
        <v>0</v>
      </c>
      <c r="AL30" s="85" t="s">
        <v>689</v>
      </c>
      <c r="AM30" s="79" t="s">
        <v>703</v>
      </c>
      <c r="AN30" s="79" t="b">
        <v>0</v>
      </c>
      <c r="AO30" s="85" t="s">
        <v>616</v>
      </c>
      <c r="AP30" s="79" t="s">
        <v>176</v>
      </c>
      <c r="AQ30" s="79">
        <v>0</v>
      </c>
      <c r="AR30" s="79">
        <v>0</v>
      </c>
      <c r="AS30" s="79"/>
      <c r="AT30" s="79"/>
      <c r="AU30" s="79"/>
      <c r="AV30" s="79"/>
      <c r="AW30" s="79"/>
      <c r="AX30" s="79"/>
      <c r="AY30" s="79"/>
      <c r="AZ30" s="79"/>
      <c r="BA30">
        <v>4</v>
      </c>
      <c r="BB30" s="78" t="str">
        <f>REPLACE(INDEX(GroupVertices[Group],MATCH(Edges[[#This Row],[Vertex 1]],GroupVertices[Vertex],0)),1,1,"")</f>
        <v>2</v>
      </c>
      <c r="BC30" s="78" t="str">
        <f>REPLACE(INDEX(GroupVertices[Group],MATCH(Edges[[#This Row],[Vertex 2]],GroupVertices[Vertex],0)),1,1,"")</f>
        <v>2</v>
      </c>
      <c r="BD30" s="48">
        <v>0</v>
      </c>
      <c r="BE30" s="49">
        <v>0</v>
      </c>
      <c r="BF30" s="48">
        <v>0</v>
      </c>
      <c r="BG30" s="49">
        <v>0</v>
      </c>
      <c r="BH30" s="48">
        <v>0</v>
      </c>
      <c r="BI30" s="49">
        <v>0</v>
      </c>
      <c r="BJ30" s="48">
        <v>34</v>
      </c>
      <c r="BK30" s="49">
        <v>100</v>
      </c>
      <c r="BL30" s="48">
        <v>34</v>
      </c>
    </row>
    <row r="31" spans="1:64" ht="15">
      <c r="A31" s="64" t="s">
        <v>233</v>
      </c>
      <c r="B31" s="64" t="s">
        <v>233</v>
      </c>
      <c r="C31" s="65" t="s">
        <v>2123</v>
      </c>
      <c r="D31" s="66">
        <v>10</v>
      </c>
      <c r="E31" s="67" t="s">
        <v>136</v>
      </c>
      <c r="F31" s="68">
        <v>12</v>
      </c>
      <c r="G31" s="65"/>
      <c r="H31" s="69"/>
      <c r="I31" s="70"/>
      <c r="J31" s="70"/>
      <c r="K31" s="34" t="s">
        <v>65</v>
      </c>
      <c r="L31" s="77">
        <v>31</v>
      </c>
      <c r="M31" s="77"/>
      <c r="N31" s="72"/>
      <c r="O31" s="79" t="s">
        <v>176</v>
      </c>
      <c r="P31" s="81">
        <v>43575.60811342593</v>
      </c>
      <c r="Q31" s="79" t="s">
        <v>312</v>
      </c>
      <c r="R31" s="79"/>
      <c r="S31" s="79"/>
      <c r="T31" s="79" t="s">
        <v>396</v>
      </c>
      <c r="U31" s="79"/>
      <c r="V31" s="82" t="s">
        <v>453</v>
      </c>
      <c r="W31" s="81">
        <v>43575.60811342593</v>
      </c>
      <c r="X31" s="82" t="s">
        <v>518</v>
      </c>
      <c r="Y31" s="79"/>
      <c r="Z31" s="79"/>
      <c r="AA31" s="85" t="s">
        <v>617</v>
      </c>
      <c r="AB31" s="79"/>
      <c r="AC31" s="79" t="b">
        <v>0</v>
      </c>
      <c r="AD31" s="79">
        <v>1</v>
      </c>
      <c r="AE31" s="85" t="s">
        <v>689</v>
      </c>
      <c r="AF31" s="79" t="b">
        <v>0</v>
      </c>
      <c r="AG31" s="79" t="s">
        <v>691</v>
      </c>
      <c r="AH31" s="79"/>
      <c r="AI31" s="85" t="s">
        <v>689</v>
      </c>
      <c r="AJ31" s="79" t="b">
        <v>0</v>
      </c>
      <c r="AK31" s="79">
        <v>1</v>
      </c>
      <c r="AL31" s="85" t="s">
        <v>689</v>
      </c>
      <c r="AM31" s="79" t="s">
        <v>703</v>
      </c>
      <c r="AN31" s="79" t="b">
        <v>0</v>
      </c>
      <c r="AO31" s="85" t="s">
        <v>617</v>
      </c>
      <c r="AP31" s="79" t="s">
        <v>176</v>
      </c>
      <c r="AQ31" s="79">
        <v>0</v>
      </c>
      <c r="AR31" s="79">
        <v>0</v>
      </c>
      <c r="AS31" s="79"/>
      <c r="AT31" s="79"/>
      <c r="AU31" s="79"/>
      <c r="AV31" s="79"/>
      <c r="AW31" s="79"/>
      <c r="AX31" s="79"/>
      <c r="AY31" s="79"/>
      <c r="AZ31" s="79"/>
      <c r="BA31">
        <v>4</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41</v>
      </c>
      <c r="BK31" s="49">
        <v>100</v>
      </c>
      <c r="BL31" s="48">
        <v>41</v>
      </c>
    </row>
    <row r="32" spans="1:64" ht="15">
      <c r="A32" s="64" t="s">
        <v>233</v>
      </c>
      <c r="B32" s="64" t="s">
        <v>233</v>
      </c>
      <c r="C32" s="65" t="s">
        <v>2123</v>
      </c>
      <c r="D32" s="66">
        <v>10</v>
      </c>
      <c r="E32" s="67" t="s">
        <v>136</v>
      </c>
      <c r="F32" s="68">
        <v>12</v>
      </c>
      <c r="G32" s="65"/>
      <c r="H32" s="69"/>
      <c r="I32" s="70"/>
      <c r="J32" s="70"/>
      <c r="K32" s="34" t="s">
        <v>65</v>
      </c>
      <c r="L32" s="77">
        <v>32</v>
      </c>
      <c r="M32" s="77"/>
      <c r="N32" s="72"/>
      <c r="O32" s="79" t="s">
        <v>176</v>
      </c>
      <c r="P32" s="81">
        <v>43575.60820601852</v>
      </c>
      <c r="Q32" s="79" t="s">
        <v>313</v>
      </c>
      <c r="R32" s="79"/>
      <c r="S32" s="79"/>
      <c r="T32" s="79" t="s">
        <v>396</v>
      </c>
      <c r="U32" s="79"/>
      <c r="V32" s="82" t="s">
        <v>453</v>
      </c>
      <c r="W32" s="81">
        <v>43575.60820601852</v>
      </c>
      <c r="X32" s="82" t="s">
        <v>519</v>
      </c>
      <c r="Y32" s="79"/>
      <c r="Z32" s="79"/>
      <c r="AA32" s="85" t="s">
        <v>618</v>
      </c>
      <c r="AB32" s="79"/>
      <c r="AC32" s="79" t="b">
        <v>0</v>
      </c>
      <c r="AD32" s="79">
        <v>1</v>
      </c>
      <c r="AE32" s="85" t="s">
        <v>689</v>
      </c>
      <c r="AF32" s="79" t="b">
        <v>0</v>
      </c>
      <c r="AG32" s="79" t="s">
        <v>691</v>
      </c>
      <c r="AH32" s="79"/>
      <c r="AI32" s="85" t="s">
        <v>689</v>
      </c>
      <c r="AJ32" s="79" t="b">
        <v>0</v>
      </c>
      <c r="AK32" s="79">
        <v>1</v>
      </c>
      <c r="AL32" s="85" t="s">
        <v>689</v>
      </c>
      <c r="AM32" s="79" t="s">
        <v>703</v>
      </c>
      <c r="AN32" s="79" t="b">
        <v>0</v>
      </c>
      <c r="AO32" s="85" t="s">
        <v>618</v>
      </c>
      <c r="AP32" s="79" t="s">
        <v>176</v>
      </c>
      <c r="AQ32" s="79">
        <v>0</v>
      </c>
      <c r="AR32" s="79">
        <v>0</v>
      </c>
      <c r="AS32" s="79"/>
      <c r="AT32" s="79"/>
      <c r="AU32" s="79"/>
      <c r="AV32" s="79"/>
      <c r="AW32" s="79"/>
      <c r="AX32" s="79"/>
      <c r="AY32" s="79"/>
      <c r="AZ32" s="79"/>
      <c r="BA32">
        <v>4</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34</v>
      </c>
      <c r="BK32" s="49">
        <v>100</v>
      </c>
      <c r="BL32" s="48">
        <v>34</v>
      </c>
    </row>
    <row r="33" spans="1:64" ht="15">
      <c r="A33" s="64" t="s">
        <v>233</v>
      </c>
      <c r="B33" s="64" t="s">
        <v>265</v>
      </c>
      <c r="C33" s="65" t="s">
        <v>2122</v>
      </c>
      <c r="D33" s="66">
        <v>3</v>
      </c>
      <c r="E33" s="67" t="s">
        <v>132</v>
      </c>
      <c r="F33" s="68">
        <v>35</v>
      </c>
      <c r="G33" s="65"/>
      <c r="H33" s="69"/>
      <c r="I33" s="70"/>
      <c r="J33" s="70"/>
      <c r="K33" s="34" t="s">
        <v>65</v>
      </c>
      <c r="L33" s="77">
        <v>33</v>
      </c>
      <c r="M33" s="77"/>
      <c r="N33" s="72"/>
      <c r="O33" s="79" t="s">
        <v>285</v>
      </c>
      <c r="P33" s="81">
        <v>43575.60870370371</v>
      </c>
      <c r="Q33" s="79" t="s">
        <v>314</v>
      </c>
      <c r="R33" s="79"/>
      <c r="S33" s="79"/>
      <c r="T33" s="79" t="s">
        <v>400</v>
      </c>
      <c r="U33" s="79"/>
      <c r="V33" s="82" t="s">
        <v>453</v>
      </c>
      <c r="W33" s="81">
        <v>43575.60870370371</v>
      </c>
      <c r="X33" s="82" t="s">
        <v>520</v>
      </c>
      <c r="Y33" s="79"/>
      <c r="Z33" s="79"/>
      <c r="AA33" s="85" t="s">
        <v>619</v>
      </c>
      <c r="AB33" s="79"/>
      <c r="AC33" s="79" t="b">
        <v>0</v>
      </c>
      <c r="AD33" s="79">
        <v>0</v>
      </c>
      <c r="AE33" s="85" t="s">
        <v>689</v>
      </c>
      <c r="AF33" s="79" t="b">
        <v>0</v>
      </c>
      <c r="AG33" s="79" t="s">
        <v>691</v>
      </c>
      <c r="AH33" s="79"/>
      <c r="AI33" s="85" t="s">
        <v>689</v>
      </c>
      <c r="AJ33" s="79" t="b">
        <v>0</v>
      </c>
      <c r="AK33" s="79">
        <v>29</v>
      </c>
      <c r="AL33" s="85" t="s">
        <v>665</v>
      </c>
      <c r="AM33" s="79" t="s">
        <v>703</v>
      </c>
      <c r="AN33" s="79" t="b">
        <v>0</v>
      </c>
      <c r="AO33" s="85" t="s">
        <v>665</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v>0</v>
      </c>
      <c r="BE33" s="49">
        <v>0</v>
      </c>
      <c r="BF33" s="48">
        <v>0</v>
      </c>
      <c r="BG33" s="49">
        <v>0</v>
      </c>
      <c r="BH33" s="48">
        <v>0</v>
      </c>
      <c r="BI33" s="49">
        <v>0</v>
      </c>
      <c r="BJ33" s="48">
        <v>17</v>
      </c>
      <c r="BK33" s="49">
        <v>100</v>
      </c>
      <c r="BL33" s="48">
        <v>17</v>
      </c>
    </row>
    <row r="34" spans="1:64" ht="15">
      <c r="A34" s="64" t="s">
        <v>229</v>
      </c>
      <c r="B34" s="64" t="s">
        <v>233</v>
      </c>
      <c r="C34" s="65" t="s">
        <v>2122</v>
      </c>
      <c r="D34" s="66">
        <v>3</v>
      </c>
      <c r="E34" s="67" t="s">
        <v>132</v>
      </c>
      <c r="F34" s="68">
        <v>35</v>
      </c>
      <c r="G34" s="65"/>
      <c r="H34" s="69"/>
      <c r="I34" s="70"/>
      <c r="J34" s="70"/>
      <c r="K34" s="34" t="s">
        <v>65</v>
      </c>
      <c r="L34" s="77">
        <v>34</v>
      </c>
      <c r="M34" s="77"/>
      <c r="N34" s="72"/>
      <c r="O34" s="79" t="s">
        <v>285</v>
      </c>
      <c r="P34" s="81">
        <v>43577.6505787037</v>
      </c>
      <c r="Q34" s="79" t="s">
        <v>315</v>
      </c>
      <c r="R34" s="79"/>
      <c r="S34" s="79"/>
      <c r="T34" s="79"/>
      <c r="U34" s="79"/>
      <c r="V34" s="82" t="s">
        <v>450</v>
      </c>
      <c r="W34" s="81">
        <v>43577.6505787037</v>
      </c>
      <c r="X34" s="82" t="s">
        <v>521</v>
      </c>
      <c r="Y34" s="79"/>
      <c r="Z34" s="79"/>
      <c r="AA34" s="85" t="s">
        <v>620</v>
      </c>
      <c r="AB34" s="79"/>
      <c r="AC34" s="79" t="b">
        <v>0</v>
      </c>
      <c r="AD34" s="79">
        <v>0</v>
      </c>
      <c r="AE34" s="85" t="s">
        <v>689</v>
      </c>
      <c r="AF34" s="79" t="b">
        <v>0</v>
      </c>
      <c r="AG34" s="79" t="s">
        <v>691</v>
      </c>
      <c r="AH34" s="79"/>
      <c r="AI34" s="85" t="s">
        <v>689</v>
      </c>
      <c r="AJ34" s="79" t="b">
        <v>0</v>
      </c>
      <c r="AK34" s="79">
        <v>2</v>
      </c>
      <c r="AL34" s="85" t="s">
        <v>617</v>
      </c>
      <c r="AM34" s="79" t="s">
        <v>701</v>
      </c>
      <c r="AN34" s="79" t="b">
        <v>0</v>
      </c>
      <c r="AO34" s="85" t="s">
        <v>617</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0</v>
      </c>
      <c r="BG34" s="49">
        <v>0</v>
      </c>
      <c r="BH34" s="48">
        <v>0</v>
      </c>
      <c r="BI34" s="49">
        <v>0</v>
      </c>
      <c r="BJ34" s="48">
        <v>19</v>
      </c>
      <c r="BK34" s="49">
        <v>100</v>
      </c>
      <c r="BL34" s="48">
        <v>19</v>
      </c>
    </row>
    <row r="35" spans="1:64" ht="15">
      <c r="A35" s="64" t="s">
        <v>234</v>
      </c>
      <c r="B35" s="64" t="s">
        <v>234</v>
      </c>
      <c r="C35" s="65" t="s">
        <v>2122</v>
      </c>
      <c r="D35" s="66">
        <v>3</v>
      </c>
      <c r="E35" s="67" t="s">
        <v>132</v>
      </c>
      <c r="F35" s="68">
        <v>35</v>
      </c>
      <c r="G35" s="65"/>
      <c r="H35" s="69"/>
      <c r="I35" s="70"/>
      <c r="J35" s="70"/>
      <c r="K35" s="34" t="s">
        <v>65</v>
      </c>
      <c r="L35" s="77">
        <v>35</v>
      </c>
      <c r="M35" s="77"/>
      <c r="N35" s="72"/>
      <c r="O35" s="79" t="s">
        <v>176</v>
      </c>
      <c r="P35" s="81">
        <v>43567.53744212963</v>
      </c>
      <c r="Q35" s="79" t="s">
        <v>316</v>
      </c>
      <c r="R35" s="79"/>
      <c r="S35" s="79"/>
      <c r="T35" s="79" t="s">
        <v>401</v>
      </c>
      <c r="U35" s="82" t="s">
        <v>420</v>
      </c>
      <c r="V35" s="82" t="s">
        <v>420</v>
      </c>
      <c r="W35" s="81">
        <v>43567.53744212963</v>
      </c>
      <c r="X35" s="82" t="s">
        <v>522</v>
      </c>
      <c r="Y35" s="79"/>
      <c r="Z35" s="79"/>
      <c r="AA35" s="85" t="s">
        <v>621</v>
      </c>
      <c r="AB35" s="79"/>
      <c r="AC35" s="79" t="b">
        <v>0</v>
      </c>
      <c r="AD35" s="79">
        <v>4</v>
      </c>
      <c r="AE35" s="85" t="s">
        <v>689</v>
      </c>
      <c r="AF35" s="79" t="b">
        <v>0</v>
      </c>
      <c r="AG35" s="79" t="s">
        <v>691</v>
      </c>
      <c r="AH35" s="79"/>
      <c r="AI35" s="85" t="s">
        <v>689</v>
      </c>
      <c r="AJ35" s="79" t="b">
        <v>0</v>
      </c>
      <c r="AK35" s="79">
        <v>3</v>
      </c>
      <c r="AL35" s="85" t="s">
        <v>689</v>
      </c>
      <c r="AM35" s="79" t="s">
        <v>700</v>
      </c>
      <c r="AN35" s="79" t="b">
        <v>0</v>
      </c>
      <c r="AO35" s="85" t="s">
        <v>621</v>
      </c>
      <c r="AP35" s="79" t="s">
        <v>705</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27</v>
      </c>
      <c r="BK35" s="49">
        <v>100</v>
      </c>
      <c r="BL35" s="48">
        <v>27</v>
      </c>
    </row>
    <row r="36" spans="1:64" ht="15">
      <c r="A36" s="64" t="s">
        <v>229</v>
      </c>
      <c r="B36" s="64" t="s">
        <v>234</v>
      </c>
      <c r="C36" s="65" t="s">
        <v>2122</v>
      </c>
      <c r="D36" s="66">
        <v>3</v>
      </c>
      <c r="E36" s="67" t="s">
        <v>132</v>
      </c>
      <c r="F36" s="68">
        <v>35</v>
      </c>
      <c r="G36" s="65"/>
      <c r="H36" s="69"/>
      <c r="I36" s="70"/>
      <c r="J36" s="70"/>
      <c r="K36" s="34" t="s">
        <v>65</v>
      </c>
      <c r="L36" s="77">
        <v>36</v>
      </c>
      <c r="M36" s="77"/>
      <c r="N36" s="72"/>
      <c r="O36" s="79" t="s">
        <v>285</v>
      </c>
      <c r="P36" s="81">
        <v>43577.65574074074</v>
      </c>
      <c r="Q36" s="79" t="s">
        <v>317</v>
      </c>
      <c r="R36" s="79"/>
      <c r="S36" s="79"/>
      <c r="T36" s="79"/>
      <c r="U36" s="79"/>
      <c r="V36" s="82" t="s">
        <v>450</v>
      </c>
      <c r="W36" s="81">
        <v>43577.65574074074</v>
      </c>
      <c r="X36" s="82" t="s">
        <v>523</v>
      </c>
      <c r="Y36" s="79"/>
      <c r="Z36" s="79"/>
      <c r="AA36" s="85" t="s">
        <v>622</v>
      </c>
      <c r="AB36" s="79"/>
      <c r="AC36" s="79" t="b">
        <v>0</v>
      </c>
      <c r="AD36" s="79">
        <v>0</v>
      </c>
      <c r="AE36" s="85" t="s">
        <v>689</v>
      </c>
      <c r="AF36" s="79" t="b">
        <v>0</v>
      </c>
      <c r="AG36" s="79" t="s">
        <v>691</v>
      </c>
      <c r="AH36" s="79"/>
      <c r="AI36" s="85" t="s">
        <v>689</v>
      </c>
      <c r="AJ36" s="79" t="b">
        <v>0</v>
      </c>
      <c r="AK36" s="79">
        <v>3</v>
      </c>
      <c r="AL36" s="85" t="s">
        <v>621</v>
      </c>
      <c r="AM36" s="79" t="s">
        <v>701</v>
      </c>
      <c r="AN36" s="79" t="b">
        <v>0</v>
      </c>
      <c r="AO36" s="85" t="s">
        <v>621</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17</v>
      </c>
      <c r="BK36" s="49">
        <v>100</v>
      </c>
      <c r="BL36" s="48">
        <v>17</v>
      </c>
    </row>
    <row r="37" spans="1:64" ht="15">
      <c r="A37" s="64" t="s">
        <v>235</v>
      </c>
      <c r="B37" s="64" t="s">
        <v>235</v>
      </c>
      <c r="C37" s="65" t="s">
        <v>2122</v>
      </c>
      <c r="D37" s="66">
        <v>3</v>
      </c>
      <c r="E37" s="67" t="s">
        <v>132</v>
      </c>
      <c r="F37" s="68">
        <v>35</v>
      </c>
      <c r="G37" s="65"/>
      <c r="H37" s="69"/>
      <c r="I37" s="70"/>
      <c r="J37" s="70"/>
      <c r="K37" s="34" t="s">
        <v>65</v>
      </c>
      <c r="L37" s="77">
        <v>37</v>
      </c>
      <c r="M37" s="77"/>
      <c r="N37" s="72"/>
      <c r="O37" s="79" t="s">
        <v>176</v>
      </c>
      <c r="P37" s="81">
        <v>43566.92439814815</v>
      </c>
      <c r="Q37" s="79" t="s">
        <v>318</v>
      </c>
      <c r="R37" s="82" t="s">
        <v>377</v>
      </c>
      <c r="S37" s="79" t="s">
        <v>390</v>
      </c>
      <c r="T37" s="79" t="s">
        <v>402</v>
      </c>
      <c r="U37" s="82" t="s">
        <v>421</v>
      </c>
      <c r="V37" s="82" t="s">
        <v>421</v>
      </c>
      <c r="W37" s="81">
        <v>43566.92439814815</v>
      </c>
      <c r="X37" s="82" t="s">
        <v>524</v>
      </c>
      <c r="Y37" s="79"/>
      <c r="Z37" s="79"/>
      <c r="AA37" s="85" t="s">
        <v>623</v>
      </c>
      <c r="AB37" s="79"/>
      <c r="AC37" s="79" t="b">
        <v>0</v>
      </c>
      <c r="AD37" s="79">
        <v>43</v>
      </c>
      <c r="AE37" s="85" t="s">
        <v>689</v>
      </c>
      <c r="AF37" s="79" t="b">
        <v>0</v>
      </c>
      <c r="AG37" s="79" t="s">
        <v>691</v>
      </c>
      <c r="AH37" s="79"/>
      <c r="AI37" s="85" t="s">
        <v>689</v>
      </c>
      <c r="AJ37" s="79" t="b">
        <v>0</v>
      </c>
      <c r="AK37" s="79">
        <v>47</v>
      </c>
      <c r="AL37" s="85" t="s">
        <v>689</v>
      </c>
      <c r="AM37" s="79" t="s">
        <v>703</v>
      </c>
      <c r="AN37" s="79" t="b">
        <v>0</v>
      </c>
      <c r="AO37" s="85" t="s">
        <v>623</v>
      </c>
      <c r="AP37" s="79" t="s">
        <v>705</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0</v>
      </c>
      <c r="BG37" s="49">
        <v>0</v>
      </c>
      <c r="BH37" s="48">
        <v>0</v>
      </c>
      <c r="BI37" s="49">
        <v>0</v>
      </c>
      <c r="BJ37" s="48">
        <v>14</v>
      </c>
      <c r="BK37" s="49">
        <v>100</v>
      </c>
      <c r="BL37" s="48">
        <v>14</v>
      </c>
    </row>
    <row r="38" spans="1:64" ht="15">
      <c r="A38" s="64" t="s">
        <v>229</v>
      </c>
      <c r="B38" s="64" t="s">
        <v>235</v>
      </c>
      <c r="C38" s="65" t="s">
        <v>2122</v>
      </c>
      <c r="D38" s="66">
        <v>3</v>
      </c>
      <c r="E38" s="67" t="s">
        <v>132</v>
      </c>
      <c r="F38" s="68">
        <v>35</v>
      </c>
      <c r="G38" s="65"/>
      <c r="H38" s="69"/>
      <c r="I38" s="70"/>
      <c r="J38" s="70"/>
      <c r="K38" s="34" t="s">
        <v>65</v>
      </c>
      <c r="L38" s="77">
        <v>38</v>
      </c>
      <c r="M38" s="77"/>
      <c r="N38" s="72"/>
      <c r="O38" s="79" t="s">
        <v>285</v>
      </c>
      <c r="P38" s="81">
        <v>43577.65623842592</v>
      </c>
      <c r="Q38" s="79" t="s">
        <v>319</v>
      </c>
      <c r="R38" s="79"/>
      <c r="S38" s="79"/>
      <c r="T38" s="79" t="s">
        <v>402</v>
      </c>
      <c r="U38" s="79"/>
      <c r="V38" s="82" t="s">
        <v>450</v>
      </c>
      <c r="W38" s="81">
        <v>43577.65623842592</v>
      </c>
      <c r="X38" s="82" t="s">
        <v>525</v>
      </c>
      <c r="Y38" s="79"/>
      <c r="Z38" s="79"/>
      <c r="AA38" s="85" t="s">
        <v>624</v>
      </c>
      <c r="AB38" s="79"/>
      <c r="AC38" s="79" t="b">
        <v>0</v>
      </c>
      <c r="AD38" s="79">
        <v>0</v>
      </c>
      <c r="AE38" s="85" t="s">
        <v>689</v>
      </c>
      <c r="AF38" s="79" t="b">
        <v>0</v>
      </c>
      <c r="AG38" s="79" t="s">
        <v>691</v>
      </c>
      <c r="AH38" s="79"/>
      <c r="AI38" s="85" t="s">
        <v>689</v>
      </c>
      <c r="AJ38" s="79" t="b">
        <v>0</v>
      </c>
      <c r="AK38" s="79">
        <v>47</v>
      </c>
      <c r="AL38" s="85" t="s">
        <v>623</v>
      </c>
      <c r="AM38" s="79" t="s">
        <v>701</v>
      </c>
      <c r="AN38" s="79" t="b">
        <v>0</v>
      </c>
      <c r="AO38" s="85" t="s">
        <v>623</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0</v>
      </c>
      <c r="BE38" s="49">
        <v>0</v>
      </c>
      <c r="BF38" s="48">
        <v>0</v>
      </c>
      <c r="BG38" s="49">
        <v>0</v>
      </c>
      <c r="BH38" s="48">
        <v>0</v>
      </c>
      <c r="BI38" s="49">
        <v>0</v>
      </c>
      <c r="BJ38" s="48">
        <v>17</v>
      </c>
      <c r="BK38" s="49">
        <v>100</v>
      </c>
      <c r="BL38" s="48">
        <v>17</v>
      </c>
    </row>
    <row r="39" spans="1:64" ht="15">
      <c r="A39" s="64" t="s">
        <v>236</v>
      </c>
      <c r="B39" s="64" t="s">
        <v>236</v>
      </c>
      <c r="C39" s="65" t="s">
        <v>2122</v>
      </c>
      <c r="D39" s="66">
        <v>3</v>
      </c>
      <c r="E39" s="67" t="s">
        <v>132</v>
      </c>
      <c r="F39" s="68">
        <v>35</v>
      </c>
      <c r="G39" s="65"/>
      <c r="H39" s="69"/>
      <c r="I39" s="70"/>
      <c r="J39" s="70"/>
      <c r="K39" s="34" t="s">
        <v>65</v>
      </c>
      <c r="L39" s="77">
        <v>39</v>
      </c>
      <c r="M39" s="77"/>
      <c r="N39" s="72"/>
      <c r="O39" s="79" t="s">
        <v>176</v>
      </c>
      <c r="P39" s="81">
        <v>43567.31383101852</v>
      </c>
      <c r="Q39" s="79" t="s">
        <v>320</v>
      </c>
      <c r="R39" s="79"/>
      <c r="S39" s="79"/>
      <c r="T39" s="79" t="s">
        <v>396</v>
      </c>
      <c r="U39" s="82" t="s">
        <v>422</v>
      </c>
      <c r="V39" s="82" t="s">
        <v>422</v>
      </c>
      <c r="W39" s="81">
        <v>43567.31383101852</v>
      </c>
      <c r="X39" s="82" t="s">
        <v>526</v>
      </c>
      <c r="Y39" s="79"/>
      <c r="Z39" s="79"/>
      <c r="AA39" s="85" t="s">
        <v>625</v>
      </c>
      <c r="AB39" s="79"/>
      <c r="AC39" s="79" t="b">
        <v>0</v>
      </c>
      <c r="AD39" s="79">
        <v>9</v>
      </c>
      <c r="AE39" s="85" t="s">
        <v>689</v>
      </c>
      <c r="AF39" s="79" t="b">
        <v>0</v>
      </c>
      <c r="AG39" s="79" t="s">
        <v>691</v>
      </c>
      <c r="AH39" s="79"/>
      <c r="AI39" s="85" t="s">
        <v>689</v>
      </c>
      <c r="AJ39" s="79" t="b">
        <v>0</v>
      </c>
      <c r="AK39" s="79">
        <v>3</v>
      </c>
      <c r="AL39" s="85" t="s">
        <v>689</v>
      </c>
      <c r="AM39" s="79" t="s">
        <v>701</v>
      </c>
      <c r="AN39" s="79" t="b">
        <v>0</v>
      </c>
      <c r="AO39" s="85" t="s">
        <v>625</v>
      </c>
      <c r="AP39" s="79" t="s">
        <v>705</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v>0</v>
      </c>
      <c r="BE39" s="49">
        <v>0</v>
      </c>
      <c r="BF39" s="48">
        <v>0</v>
      </c>
      <c r="BG39" s="49">
        <v>0</v>
      </c>
      <c r="BH39" s="48">
        <v>0</v>
      </c>
      <c r="BI39" s="49">
        <v>0</v>
      </c>
      <c r="BJ39" s="48">
        <v>6</v>
      </c>
      <c r="BK39" s="49">
        <v>100</v>
      </c>
      <c r="BL39" s="48">
        <v>6</v>
      </c>
    </row>
    <row r="40" spans="1:64" ht="15">
      <c r="A40" s="64" t="s">
        <v>229</v>
      </c>
      <c r="B40" s="64" t="s">
        <v>236</v>
      </c>
      <c r="C40" s="65" t="s">
        <v>2122</v>
      </c>
      <c r="D40" s="66">
        <v>3</v>
      </c>
      <c r="E40" s="67" t="s">
        <v>132</v>
      </c>
      <c r="F40" s="68">
        <v>35</v>
      </c>
      <c r="G40" s="65"/>
      <c r="H40" s="69"/>
      <c r="I40" s="70"/>
      <c r="J40" s="70"/>
      <c r="K40" s="34" t="s">
        <v>65</v>
      </c>
      <c r="L40" s="77">
        <v>40</v>
      </c>
      <c r="M40" s="77"/>
      <c r="N40" s="72"/>
      <c r="O40" s="79" t="s">
        <v>285</v>
      </c>
      <c r="P40" s="81">
        <v>43577.656377314815</v>
      </c>
      <c r="Q40" s="79" t="s">
        <v>321</v>
      </c>
      <c r="R40" s="79"/>
      <c r="S40" s="79"/>
      <c r="T40" s="79" t="s">
        <v>396</v>
      </c>
      <c r="U40" s="82" t="s">
        <v>422</v>
      </c>
      <c r="V40" s="82" t="s">
        <v>422</v>
      </c>
      <c r="W40" s="81">
        <v>43577.656377314815</v>
      </c>
      <c r="X40" s="82" t="s">
        <v>527</v>
      </c>
      <c r="Y40" s="79"/>
      <c r="Z40" s="79"/>
      <c r="AA40" s="85" t="s">
        <v>626</v>
      </c>
      <c r="AB40" s="79"/>
      <c r="AC40" s="79" t="b">
        <v>0</v>
      </c>
      <c r="AD40" s="79">
        <v>0</v>
      </c>
      <c r="AE40" s="85" t="s">
        <v>689</v>
      </c>
      <c r="AF40" s="79" t="b">
        <v>0</v>
      </c>
      <c r="AG40" s="79" t="s">
        <v>691</v>
      </c>
      <c r="AH40" s="79"/>
      <c r="AI40" s="85" t="s">
        <v>689</v>
      </c>
      <c r="AJ40" s="79" t="b">
        <v>0</v>
      </c>
      <c r="AK40" s="79">
        <v>3</v>
      </c>
      <c r="AL40" s="85" t="s">
        <v>625</v>
      </c>
      <c r="AM40" s="79" t="s">
        <v>701</v>
      </c>
      <c r="AN40" s="79" t="b">
        <v>0</v>
      </c>
      <c r="AO40" s="85" t="s">
        <v>625</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0</v>
      </c>
      <c r="BE40" s="49">
        <v>0</v>
      </c>
      <c r="BF40" s="48">
        <v>0</v>
      </c>
      <c r="BG40" s="49">
        <v>0</v>
      </c>
      <c r="BH40" s="48">
        <v>0</v>
      </c>
      <c r="BI40" s="49">
        <v>0</v>
      </c>
      <c r="BJ40" s="48">
        <v>8</v>
      </c>
      <c r="BK40" s="49">
        <v>100</v>
      </c>
      <c r="BL40" s="48">
        <v>8</v>
      </c>
    </row>
    <row r="41" spans="1:64" ht="15">
      <c r="A41" s="64" t="s">
        <v>229</v>
      </c>
      <c r="B41" s="64" t="s">
        <v>244</v>
      </c>
      <c r="C41" s="65" t="s">
        <v>2122</v>
      </c>
      <c r="D41" s="66">
        <v>3</v>
      </c>
      <c r="E41" s="67" t="s">
        <v>132</v>
      </c>
      <c r="F41" s="68">
        <v>35</v>
      </c>
      <c r="G41" s="65"/>
      <c r="H41" s="69"/>
      <c r="I41" s="70"/>
      <c r="J41" s="70"/>
      <c r="K41" s="34" t="s">
        <v>65</v>
      </c>
      <c r="L41" s="77">
        <v>41</v>
      </c>
      <c r="M41" s="77"/>
      <c r="N41" s="72"/>
      <c r="O41" s="79" t="s">
        <v>285</v>
      </c>
      <c r="P41" s="81">
        <v>43577.650289351855</v>
      </c>
      <c r="Q41" s="79" t="s">
        <v>322</v>
      </c>
      <c r="R41" s="79"/>
      <c r="S41" s="79"/>
      <c r="T41" s="79"/>
      <c r="U41" s="79"/>
      <c r="V41" s="82" t="s">
        <v>450</v>
      </c>
      <c r="W41" s="81">
        <v>43577.650289351855</v>
      </c>
      <c r="X41" s="82" t="s">
        <v>528</v>
      </c>
      <c r="Y41" s="79"/>
      <c r="Z41" s="79"/>
      <c r="AA41" s="85" t="s">
        <v>627</v>
      </c>
      <c r="AB41" s="79"/>
      <c r="AC41" s="79" t="b">
        <v>0</v>
      </c>
      <c r="AD41" s="79">
        <v>0</v>
      </c>
      <c r="AE41" s="85" t="s">
        <v>689</v>
      </c>
      <c r="AF41" s="79" t="b">
        <v>0</v>
      </c>
      <c r="AG41" s="79" t="s">
        <v>691</v>
      </c>
      <c r="AH41" s="79"/>
      <c r="AI41" s="85" t="s">
        <v>689</v>
      </c>
      <c r="AJ41" s="79" t="b">
        <v>0</v>
      </c>
      <c r="AK41" s="79">
        <v>9</v>
      </c>
      <c r="AL41" s="85" t="s">
        <v>639</v>
      </c>
      <c r="AM41" s="79" t="s">
        <v>701</v>
      </c>
      <c r="AN41" s="79" t="b">
        <v>0</v>
      </c>
      <c r="AO41" s="85" t="s">
        <v>639</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5</v>
      </c>
      <c r="BD41" s="48">
        <v>0</v>
      </c>
      <c r="BE41" s="49">
        <v>0</v>
      </c>
      <c r="BF41" s="48">
        <v>0</v>
      </c>
      <c r="BG41" s="49">
        <v>0</v>
      </c>
      <c r="BH41" s="48">
        <v>0</v>
      </c>
      <c r="BI41" s="49">
        <v>0</v>
      </c>
      <c r="BJ41" s="48">
        <v>19</v>
      </c>
      <c r="BK41" s="49">
        <v>100</v>
      </c>
      <c r="BL41" s="48">
        <v>19</v>
      </c>
    </row>
    <row r="42" spans="1:64" ht="15">
      <c r="A42" s="64" t="s">
        <v>229</v>
      </c>
      <c r="B42" s="64" t="s">
        <v>265</v>
      </c>
      <c r="C42" s="65" t="s">
        <v>2123</v>
      </c>
      <c r="D42" s="66">
        <v>10</v>
      </c>
      <c r="E42" s="67" t="s">
        <v>136</v>
      </c>
      <c r="F42" s="68">
        <v>12</v>
      </c>
      <c r="G42" s="65"/>
      <c r="H42" s="69"/>
      <c r="I42" s="70"/>
      <c r="J42" s="70"/>
      <c r="K42" s="34" t="s">
        <v>65</v>
      </c>
      <c r="L42" s="77">
        <v>42</v>
      </c>
      <c r="M42" s="77"/>
      <c r="N42" s="72"/>
      <c r="O42" s="79" t="s">
        <v>285</v>
      </c>
      <c r="P42" s="81">
        <v>43577.652395833335</v>
      </c>
      <c r="Q42" s="79" t="s">
        <v>323</v>
      </c>
      <c r="R42" s="79"/>
      <c r="S42" s="79"/>
      <c r="T42" s="79"/>
      <c r="U42" s="79"/>
      <c r="V42" s="82" t="s">
        <v>450</v>
      </c>
      <c r="W42" s="81">
        <v>43577.652395833335</v>
      </c>
      <c r="X42" s="82" t="s">
        <v>529</v>
      </c>
      <c r="Y42" s="79"/>
      <c r="Z42" s="79"/>
      <c r="AA42" s="85" t="s">
        <v>628</v>
      </c>
      <c r="AB42" s="79"/>
      <c r="AC42" s="79" t="b">
        <v>0</v>
      </c>
      <c r="AD42" s="79">
        <v>0</v>
      </c>
      <c r="AE42" s="85" t="s">
        <v>689</v>
      </c>
      <c r="AF42" s="79" t="b">
        <v>0</v>
      </c>
      <c r="AG42" s="79" t="s">
        <v>691</v>
      </c>
      <c r="AH42" s="79"/>
      <c r="AI42" s="85" t="s">
        <v>689</v>
      </c>
      <c r="AJ42" s="79" t="b">
        <v>0</v>
      </c>
      <c r="AK42" s="79">
        <v>8</v>
      </c>
      <c r="AL42" s="85" t="s">
        <v>664</v>
      </c>
      <c r="AM42" s="79" t="s">
        <v>701</v>
      </c>
      <c r="AN42" s="79" t="b">
        <v>0</v>
      </c>
      <c r="AO42" s="85" t="s">
        <v>664</v>
      </c>
      <c r="AP42" s="79" t="s">
        <v>176</v>
      </c>
      <c r="AQ42" s="79">
        <v>0</v>
      </c>
      <c r="AR42" s="79">
        <v>0</v>
      </c>
      <c r="AS42" s="79"/>
      <c r="AT42" s="79"/>
      <c r="AU42" s="79"/>
      <c r="AV42" s="79"/>
      <c r="AW42" s="79"/>
      <c r="AX42" s="79"/>
      <c r="AY42" s="79"/>
      <c r="AZ42" s="79"/>
      <c r="BA42">
        <v>2</v>
      </c>
      <c r="BB42" s="78" t="str">
        <f>REPLACE(INDEX(GroupVertices[Group],MATCH(Edges[[#This Row],[Vertex 1]],GroupVertices[Vertex],0)),1,1,"")</f>
        <v>2</v>
      </c>
      <c r="BC42" s="78" t="str">
        <f>REPLACE(INDEX(GroupVertices[Group],MATCH(Edges[[#This Row],[Vertex 2]],GroupVertices[Vertex],0)),1,1,"")</f>
        <v>2</v>
      </c>
      <c r="BD42" s="48">
        <v>0</v>
      </c>
      <c r="BE42" s="49">
        <v>0</v>
      </c>
      <c r="BF42" s="48">
        <v>0</v>
      </c>
      <c r="BG42" s="49">
        <v>0</v>
      </c>
      <c r="BH42" s="48">
        <v>0</v>
      </c>
      <c r="BI42" s="49">
        <v>0</v>
      </c>
      <c r="BJ42" s="48">
        <v>18</v>
      </c>
      <c r="BK42" s="49">
        <v>100</v>
      </c>
      <c r="BL42" s="48">
        <v>18</v>
      </c>
    </row>
    <row r="43" spans="1:64" ht="15">
      <c r="A43" s="64" t="s">
        <v>229</v>
      </c>
      <c r="B43" s="64" t="s">
        <v>265</v>
      </c>
      <c r="C43" s="65" t="s">
        <v>2123</v>
      </c>
      <c r="D43" s="66">
        <v>10</v>
      </c>
      <c r="E43" s="67" t="s">
        <v>136</v>
      </c>
      <c r="F43" s="68">
        <v>12</v>
      </c>
      <c r="G43" s="65"/>
      <c r="H43" s="69"/>
      <c r="I43" s="70"/>
      <c r="J43" s="70"/>
      <c r="K43" s="34" t="s">
        <v>65</v>
      </c>
      <c r="L43" s="77">
        <v>43</v>
      </c>
      <c r="M43" s="77"/>
      <c r="N43" s="72"/>
      <c r="O43" s="79" t="s">
        <v>285</v>
      </c>
      <c r="P43" s="81">
        <v>43577.655486111114</v>
      </c>
      <c r="Q43" s="79" t="s">
        <v>314</v>
      </c>
      <c r="R43" s="79"/>
      <c r="S43" s="79"/>
      <c r="T43" s="79" t="s">
        <v>400</v>
      </c>
      <c r="U43" s="79"/>
      <c r="V43" s="82" t="s">
        <v>450</v>
      </c>
      <c r="W43" s="81">
        <v>43577.655486111114</v>
      </c>
      <c r="X43" s="82" t="s">
        <v>530</v>
      </c>
      <c r="Y43" s="79"/>
      <c r="Z43" s="79"/>
      <c r="AA43" s="85" t="s">
        <v>629</v>
      </c>
      <c r="AB43" s="79"/>
      <c r="AC43" s="79" t="b">
        <v>0</v>
      </c>
      <c r="AD43" s="79">
        <v>0</v>
      </c>
      <c r="AE43" s="85" t="s">
        <v>689</v>
      </c>
      <c r="AF43" s="79" t="b">
        <v>0</v>
      </c>
      <c r="AG43" s="79" t="s">
        <v>691</v>
      </c>
      <c r="AH43" s="79"/>
      <c r="AI43" s="85" t="s">
        <v>689</v>
      </c>
      <c r="AJ43" s="79" t="b">
        <v>0</v>
      </c>
      <c r="AK43" s="79">
        <v>30</v>
      </c>
      <c r="AL43" s="85" t="s">
        <v>665</v>
      </c>
      <c r="AM43" s="79" t="s">
        <v>701</v>
      </c>
      <c r="AN43" s="79" t="b">
        <v>0</v>
      </c>
      <c r="AO43" s="85" t="s">
        <v>665</v>
      </c>
      <c r="AP43" s="79" t="s">
        <v>176</v>
      </c>
      <c r="AQ43" s="79">
        <v>0</v>
      </c>
      <c r="AR43" s="79">
        <v>0</v>
      </c>
      <c r="AS43" s="79"/>
      <c r="AT43" s="79"/>
      <c r="AU43" s="79"/>
      <c r="AV43" s="79"/>
      <c r="AW43" s="79"/>
      <c r="AX43" s="79"/>
      <c r="AY43" s="79"/>
      <c r="AZ43" s="79"/>
      <c r="BA43">
        <v>2</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17</v>
      </c>
      <c r="BK43" s="49">
        <v>100</v>
      </c>
      <c r="BL43" s="48">
        <v>17</v>
      </c>
    </row>
    <row r="44" spans="1:64" ht="15">
      <c r="A44" s="64" t="s">
        <v>229</v>
      </c>
      <c r="B44" s="64" t="s">
        <v>247</v>
      </c>
      <c r="C44" s="65" t="s">
        <v>2122</v>
      </c>
      <c r="D44" s="66">
        <v>3</v>
      </c>
      <c r="E44" s="67" t="s">
        <v>132</v>
      </c>
      <c r="F44" s="68">
        <v>35</v>
      </c>
      <c r="G44" s="65"/>
      <c r="H44" s="69"/>
      <c r="I44" s="70"/>
      <c r="J44" s="70"/>
      <c r="K44" s="34" t="s">
        <v>65</v>
      </c>
      <c r="L44" s="77">
        <v>44</v>
      </c>
      <c r="M44" s="77"/>
      <c r="N44" s="72"/>
      <c r="O44" s="79" t="s">
        <v>285</v>
      </c>
      <c r="P44" s="81">
        <v>43577.65657407408</v>
      </c>
      <c r="Q44" s="79" t="s">
        <v>324</v>
      </c>
      <c r="R44" s="79"/>
      <c r="S44" s="79"/>
      <c r="T44" s="79"/>
      <c r="U44" s="79"/>
      <c r="V44" s="82" t="s">
        <v>450</v>
      </c>
      <c r="W44" s="81">
        <v>43577.65657407408</v>
      </c>
      <c r="X44" s="82" t="s">
        <v>531</v>
      </c>
      <c r="Y44" s="79"/>
      <c r="Z44" s="79"/>
      <c r="AA44" s="85" t="s">
        <v>630</v>
      </c>
      <c r="AB44" s="79"/>
      <c r="AC44" s="79" t="b">
        <v>0</v>
      </c>
      <c r="AD44" s="79">
        <v>0</v>
      </c>
      <c r="AE44" s="85" t="s">
        <v>689</v>
      </c>
      <c r="AF44" s="79" t="b">
        <v>0</v>
      </c>
      <c r="AG44" s="79" t="s">
        <v>691</v>
      </c>
      <c r="AH44" s="79"/>
      <c r="AI44" s="85" t="s">
        <v>689</v>
      </c>
      <c r="AJ44" s="79" t="b">
        <v>0</v>
      </c>
      <c r="AK44" s="79">
        <v>17</v>
      </c>
      <c r="AL44" s="85" t="s">
        <v>644</v>
      </c>
      <c r="AM44" s="79" t="s">
        <v>701</v>
      </c>
      <c r="AN44" s="79" t="b">
        <v>0</v>
      </c>
      <c r="AO44" s="85" t="s">
        <v>644</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0</v>
      </c>
      <c r="BE44" s="49">
        <v>0</v>
      </c>
      <c r="BF44" s="48">
        <v>0</v>
      </c>
      <c r="BG44" s="49">
        <v>0</v>
      </c>
      <c r="BH44" s="48">
        <v>0</v>
      </c>
      <c r="BI44" s="49">
        <v>0</v>
      </c>
      <c r="BJ44" s="48">
        <v>18</v>
      </c>
      <c r="BK44" s="49">
        <v>100</v>
      </c>
      <c r="BL44" s="48">
        <v>18</v>
      </c>
    </row>
    <row r="45" spans="1:64" ht="15">
      <c r="A45" s="64" t="s">
        <v>237</v>
      </c>
      <c r="B45" s="64" t="s">
        <v>237</v>
      </c>
      <c r="C45" s="65" t="s">
        <v>2122</v>
      </c>
      <c r="D45" s="66">
        <v>3</v>
      </c>
      <c r="E45" s="67" t="s">
        <v>132</v>
      </c>
      <c r="F45" s="68">
        <v>35</v>
      </c>
      <c r="G45" s="65"/>
      <c r="H45" s="69"/>
      <c r="I45" s="70"/>
      <c r="J45" s="70"/>
      <c r="K45" s="34" t="s">
        <v>65</v>
      </c>
      <c r="L45" s="77">
        <v>45</v>
      </c>
      <c r="M45" s="77"/>
      <c r="N45" s="72"/>
      <c r="O45" s="79" t="s">
        <v>176</v>
      </c>
      <c r="P45" s="81">
        <v>43577.68002314815</v>
      </c>
      <c r="Q45" s="79" t="s">
        <v>325</v>
      </c>
      <c r="R45" s="82" t="s">
        <v>378</v>
      </c>
      <c r="S45" s="79" t="s">
        <v>392</v>
      </c>
      <c r="T45" s="79" t="s">
        <v>396</v>
      </c>
      <c r="U45" s="79"/>
      <c r="V45" s="82" t="s">
        <v>454</v>
      </c>
      <c r="W45" s="81">
        <v>43577.68002314815</v>
      </c>
      <c r="X45" s="82" t="s">
        <v>532</v>
      </c>
      <c r="Y45" s="79"/>
      <c r="Z45" s="79"/>
      <c r="AA45" s="85" t="s">
        <v>631</v>
      </c>
      <c r="AB45" s="79"/>
      <c r="AC45" s="79" t="b">
        <v>0</v>
      </c>
      <c r="AD45" s="79">
        <v>1</v>
      </c>
      <c r="AE45" s="85" t="s">
        <v>689</v>
      </c>
      <c r="AF45" s="79" t="b">
        <v>1</v>
      </c>
      <c r="AG45" s="79" t="s">
        <v>693</v>
      </c>
      <c r="AH45" s="79"/>
      <c r="AI45" s="85" t="s">
        <v>698</v>
      </c>
      <c r="AJ45" s="79" t="b">
        <v>0</v>
      </c>
      <c r="AK45" s="79">
        <v>0</v>
      </c>
      <c r="AL45" s="85" t="s">
        <v>689</v>
      </c>
      <c r="AM45" s="79" t="s">
        <v>699</v>
      </c>
      <c r="AN45" s="79" t="b">
        <v>0</v>
      </c>
      <c r="AO45" s="85" t="s">
        <v>631</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1</v>
      </c>
      <c r="BK45" s="49">
        <v>100</v>
      </c>
      <c r="BL45" s="48">
        <v>1</v>
      </c>
    </row>
    <row r="46" spans="1:64" ht="15">
      <c r="A46" s="64" t="s">
        <v>238</v>
      </c>
      <c r="B46" s="64" t="s">
        <v>238</v>
      </c>
      <c r="C46" s="65" t="s">
        <v>2122</v>
      </c>
      <c r="D46" s="66">
        <v>3</v>
      </c>
      <c r="E46" s="67" t="s">
        <v>132</v>
      </c>
      <c r="F46" s="68">
        <v>35</v>
      </c>
      <c r="G46" s="65"/>
      <c r="H46" s="69"/>
      <c r="I46" s="70"/>
      <c r="J46" s="70"/>
      <c r="K46" s="34" t="s">
        <v>65</v>
      </c>
      <c r="L46" s="77">
        <v>46</v>
      </c>
      <c r="M46" s="77"/>
      <c r="N46" s="72"/>
      <c r="O46" s="79" t="s">
        <v>176</v>
      </c>
      <c r="P46" s="81">
        <v>43577.70165509259</v>
      </c>
      <c r="Q46" s="79" t="s">
        <v>326</v>
      </c>
      <c r="R46" s="82" t="s">
        <v>379</v>
      </c>
      <c r="S46" s="79" t="s">
        <v>392</v>
      </c>
      <c r="T46" s="79" t="s">
        <v>396</v>
      </c>
      <c r="U46" s="79"/>
      <c r="V46" s="82" t="s">
        <v>455</v>
      </c>
      <c r="W46" s="81">
        <v>43577.70165509259</v>
      </c>
      <c r="X46" s="82" t="s">
        <v>533</v>
      </c>
      <c r="Y46" s="79"/>
      <c r="Z46" s="79"/>
      <c r="AA46" s="85" t="s">
        <v>632</v>
      </c>
      <c r="AB46" s="79"/>
      <c r="AC46" s="79" t="b">
        <v>0</v>
      </c>
      <c r="AD46" s="79">
        <v>6</v>
      </c>
      <c r="AE46" s="85" t="s">
        <v>689</v>
      </c>
      <c r="AF46" s="79" t="b">
        <v>1</v>
      </c>
      <c r="AG46" s="79" t="s">
        <v>693</v>
      </c>
      <c r="AH46" s="79"/>
      <c r="AI46" s="85" t="s">
        <v>698</v>
      </c>
      <c r="AJ46" s="79" t="b">
        <v>0</v>
      </c>
      <c r="AK46" s="79">
        <v>1</v>
      </c>
      <c r="AL46" s="85" t="s">
        <v>689</v>
      </c>
      <c r="AM46" s="79" t="s">
        <v>701</v>
      </c>
      <c r="AN46" s="79" t="b">
        <v>0</v>
      </c>
      <c r="AO46" s="85" t="s">
        <v>632</v>
      </c>
      <c r="AP46" s="79" t="s">
        <v>176</v>
      </c>
      <c r="AQ46" s="79">
        <v>0</v>
      </c>
      <c r="AR46" s="79">
        <v>0</v>
      </c>
      <c r="AS46" s="79" t="s">
        <v>706</v>
      </c>
      <c r="AT46" s="79" t="s">
        <v>707</v>
      </c>
      <c r="AU46" s="79" t="s">
        <v>708</v>
      </c>
      <c r="AV46" s="79" t="s">
        <v>707</v>
      </c>
      <c r="AW46" s="79" t="s">
        <v>709</v>
      </c>
      <c r="AX46" s="79" t="s">
        <v>707</v>
      </c>
      <c r="AY46" s="79" t="s">
        <v>710</v>
      </c>
      <c r="AZ46" s="82" t="s">
        <v>711</v>
      </c>
      <c r="BA46">
        <v>1</v>
      </c>
      <c r="BB46" s="78" t="str">
        <f>REPLACE(INDEX(GroupVertices[Group],MATCH(Edges[[#This Row],[Vertex 1]],GroupVertices[Vertex],0)),1,1,"")</f>
        <v>15</v>
      </c>
      <c r="BC46" s="78" t="str">
        <f>REPLACE(INDEX(GroupVertices[Group],MATCH(Edges[[#This Row],[Vertex 2]],GroupVertices[Vertex],0)),1,1,"")</f>
        <v>15</v>
      </c>
      <c r="BD46" s="48">
        <v>0</v>
      </c>
      <c r="BE46" s="49">
        <v>0</v>
      </c>
      <c r="BF46" s="48">
        <v>0</v>
      </c>
      <c r="BG46" s="49">
        <v>0</v>
      </c>
      <c r="BH46" s="48">
        <v>0</v>
      </c>
      <c r="BI46" s="49">
        <v>0</v>
      </c>
      <c r="BJ46" s="48">
        <v>1</v>
      </c>
      <c r="BK46" s="49">
        <v>100</v>
      </c>
      <c r="BL46" s="48">
        <v>1</v>
      </c>
    </row>
    <row r="47" spans="1:64" ht="15">
      <c r="A47" s="64" t="s">
        <v>239</v>
      </c>
      <c r="B47" s="64" t="s">
        <v>238</v>
      </c>
      <c r="C47" s="65" t="s">
        <v>2122</v>
      </c>
      <c r="D47" s="66">
        <v>3</v>
      </c>
      <c r="E47" s="67" t="s">
        <v>132</v>
      </c>
      <c r="F47" s="68">
        <v>35</v>
      </c>
      <c r="G47" s="65"/>
      <c r="H47" s="69"/>
      <c r="I47" s="70"/>
      <c r="J47" s="70"/>
      <c r="K47" s="34" t="s">
        <v>65</v>
      </c>
      <c r="L47" s="77">
        <v>47</v>
      </c>
      <c r="M47" s="77"/>
      <c r="N47" s="72"/>
      <c r="O47" s="79" t="s">
        <v>285</v>
      </c>
      <c r="P47" s="81">
        <v>43577.81328703704</v>
      </c>
      <c r="Q47" s="79" t="s">
        <v>327</v>
      </c>
      <c r="R47" s="82" t="s">
        <v>379</v>
      </c>
      <c r="S47" s="79" t="s">
        <v>392</v>
      </c>
      <c r="T47" s="79" t="s">
        <v>396</v>
      </c>
      <c r="U47" s="79"/>
      <c r="V47" s="82" t="s">
        <v>456</v>
      </c>
      <c r="W47" s="81">
        <v>43577.81328703704</v>
      </c>
      <c r="X47" s="82" t="s">
        <v>534</v>
      </c>
      <c r="Y47" s="79"/>
      <c r="Z47" s="79"/>
      <c r="AA47" s="85" t="s">
        <v>633</v>
      </c>
      <c r="AB47" s="79"/>
      <c r="AC47" s="79" t="b">
        <v>0</v>
      </c>
      <c r="AD47" s="79">
        <v>0</v>
      </c>
      <c r="AE47" s="85" t="s">
        <v>689</v>
      </c>
      <c r="AF47" s="79" t="b">
        <v>1</v>
      </c>
      <c r="AG47" s="79" t="s">
        <v>693</v>
      </c>
      <c r="AH47" s="79"/>
      <c r="AI47" s="85" t="s">
        <v>698</v>
      </c>
      <c r="AJ47" s="79" t="b">
        <v>0</v>
      </c>
      <c r="AK47" s="79">
        <v>1</v>
      </c>
      <c r="AL47" s="85" t="s">
        <v>632</v>
      </c>
      <c r="AM47" s="79" t="s">
        <v>701</v>
      </c>
      <c r="AN47" s="79" t="b">
        <v>0</v>
      </c>
      <c r="AO47" s="85" t="s">
        <v>632</v>
      </c>
      <c r="AP47" s="79" t="s">
        <v>176</v>
      </c>
      <c r="AQ47" s="79">
        <v>0</v>
      </c>
      <c r="AR47" s="79">
        <v>0</v>
      </c>
      <c r="AS47" s="79"/>
      <c r="AT47" s="79"/>
      <c r="AU47" s="79"/>
      <c r="AV47" s="79"/>
      <c r="AW47" s="79"/>
      <c r="AX47" s="79"/>
      <c r="AY47" s="79"/>
      <c r="AZ47" s="79"/>
      <c r="BA47">
        <v>1</v>
      </c>
      <c r="BB47" s="78" t="str">
        <f>REPLACE(INDEX(GroupVertices[Group],MATCH(Edges[[#This Row],[Vertex 1]],GroupVertices[Vertex],0)),1,1,"")</f>
        <v>15</v>
      </c>
      <c r="BC47" s="78" t="str">
        <f>REPLACE(INDEX(GroupVertices[Group],MATCH(Edges[[#This Row],[Vertex 2]],GroupVertices[Vertex],0)),1,1,"")</f>
        <v>15</v>
      </c>
      <c r="BD47" s="48">
        <v>0</v>
      </c>
      <c r="BE47" s="49">
        <v>0</v>
      </c>
      <c r="BF47" s="48">
        <v>0</v>
      </c>
      <c r="BG47" s="49">
        <v>0</v>
      </c>
      <c r="BH47" s="48">
        <v>0</v>
      </c>
      <c r="BI47" s="49">
        <v>0</v>
      </c>
      <c r="BJ47" s="48">
        <v>3</v>
      </c>
      <c r="BK47" s="49">
        <v>100</v>
      </c>
      <c r="BL47" s="48">
        <v>3</v>
      </c>
    </row>
    <row r="48" spans="1:64" ht="15">
      <c r="A48" s="64" t="s">
        <v>240</v>
      </c>
      <c r="B48" s="64" t="s">
        <v>240</v>
      </c>
      <c r="C48" s="65" t="s">
        <v>2123</v>
      </c>
      <c r="D48" s="66">
        <v>10</v>
      </c>
      <c r="E48" s="67" t="s">
        <v>136</v>
      </c>
      <c r="F48" s="68">
        <v>12</v>
      </c>
      <c r="G48" s="65"/>
      <c r="H48" s="69"/>
      <c r="I48" s="70"/>
      <c r="J48" s="70"/>
      <c r="K48" s="34" t="s">
        <v>65</v>
      </c>
      <c r="L48" s="77">
        <v>48</v>
      </c>
      <c r="M48" s="77"/>
      <c r="N48" s="72"/>
      <c r="O48" s="79" t="s">
        <v>176</v>
      </c>
      <c r="P48" s="81">
        <v>43577.87716435185</v>
      </c>
      <c r="Q48" s="79" t="s">
        <v>328</v>
      </c>
      <c r="R48" s="82" t="s">
        <v>380</v>
      </c>
      <c r="S48" s="79" t="s">
        <v>390</v>
      </c>
      <c r="T48" s="79" t="s">
        <v>403</v>
      </c>
      <c r="U48" s="79"/>
      <c r="V48" s="82" t="s">
        <v>457</v>
      </c>
      <c r="W48" s="81">
        <v>43577.87716435185</v>
      </c>
      <c r="X48" s="82" t="s">
        <v>535</v>
      </c>
      <c r="Y48" s="79"/>
      <c r="Z48" s="79"/>
      <c r="AA48" s="85" t="s">
        <v>634</v>
      </c>
      <c r="AB48" s="79"/>
      <c r="AC48" s="79" t="b">
        <v>0</v>
      </c>
      <c r="AD48" s="79">
        <v>0</v>
      </c>
      <c r="AE48" s="85" t="s">
        <v>689</v>
      </c>
      <c r="AF48" s="79" t="b">
        <v>0</v>
      </c>
      <c r="AG48" s="79" t="s">
        <v>693</v>
      </c>
      <c r="AH48" s="79"/>
      <c r="AI48" s="85" t="s">
        <v>689</v>
      </c>
      <c r="AJ48" s="79" t="b">
        <v>0</v>
      </c>
      <c r="AK48" s="79">
        <v>0</v>
      </c>
      <c r="AL48" s="85" t="s">
        <v>689</v>
      </c>
      <c r="AM48" s="79" t="s">
        <v>702</v>
      </c>
      <c r="AN48" s="79" t="b">
        <v>0</v>
      </c>
      <c r="AO48" s="85" t="s">
        <v>634</v>
      </c>
      <c r="AP48" s="79" t="s">
        <v>176</v>
      </c>
      <c r="AQ48" s="79">
        <v>0</v>
      </c>
      <c r="AR48" s="79">
        <v>0</v>
      </c>
      <c r="AS48" s="79"/>
      <c r="AT48" s="79"/>
      <c r="AU48" s="79"/>
      <c r="AV48" s="79"/>
      <c r="AW48" s="79"/>
      <c r="AX48" s="79"/>
      <c r="AY48" s="79"/>
      <c r="AZ48" s="79"/>
      <c r="BA48">
        <v>2</v>
      </c>
      <c r="BB48" s="78" t="str">
        <f>REPLACE(INDEX(GroupVertices[Group],MATCH(Edges[[#This Row],[Vertex 1]],GroupVertices[Vertex],0)),1,1,"")</f>
        <v>14</v>
      </c>
      <c r="BC48" s="78" t="str">
        <f>REPLACE(INDEX(GroupVertices[Group],MATCH(Edges[[#This Row],[Vertex 2]],GroupVertices[Vertex],0)),1,1,"")</f>
        <v>14</v>
      </c>
      <c r="BD48" s="48">
        <v>0</v>
      </c>
      <c r="BE48" s="49">
        <v>0</v>
      </c>
      <c r="BF48" s="48">
        <v>0</v>
      </c>
      <c r="BG48" s="49">
        <v>0</v>
      </c>
      <c r="BH48" s="48">
        <v>0</v>
      </c>
      <c r="BI48" s="49">
        <v>0</v>
      </c>
      <c r="BJ48" s="48">
        <v>2</v>
      </c>
      <c r="BK48" s="49">
        <v>100</v>
      </c>
      <c r="BL48" s="48">
        <v>2</v>
      </c>
    </row>
    <row r="49" spans="1:64" ht="15">
      <c r="A49" s="64" t="s">
        <v>240</v>
      </c>
      <c r="B49" s="64" t="s">
        <v>240</v>
      </c>
      <c r="C49" s="65" t="s">
        <v>2123</v>
      </c>
      <c r="D49" s="66">
        <v>10</v>
      </c>
      <c r="E49" s="67" t="s">
        <v>136</v>
      </c>
      <c r="F49" s="68">
        <v>12</v>
      </c>
      <c r="G49" s="65"/>
      <c r="H49" s="69"/>
      <c r="I49" s="70"/>
      <c r="J49" s="70"/>
      <c r="K49" s="34" t="s">
        <v>65</v>
      </c>
      <c r="L49" s="77">
        <v>49</v>
      </c>
      <c r="M49" s="77"/>
      <c r="N49" s="72"/>
      <c r="O49" s="79" t="s">
        <v>176</v>
      </c>
      <c r="P49" s="81">
        <v>43577.878229166665</v>
      </c>
      <c r="Q49" s="79" t="s">
        <v>329</v>
      </c>
      <c r="R49" s="82" t="s">
        <v>381</v>
      </c>
      <c r="S49" s="79" t="s">
        <v>393</v>
      </c>
      <c r="T49" s="79" t="s">
        <v>403</v>
      </c>
      <c r="U49" s="79"/>
      <c r="V49" s="82" t="s">
        <v>457</v>
      </c>
      <c r="W49" s="81">
        <v>43577.878229166665</v>
      </c>
      <c r="X49" s="82" t="s">
        <v>536</v>
      </c>
      <c r="Y49" s="79"/>
      <c r="Z49" s="79"/>
      <c r="AA49" s="85" t="s">
        <v>635</v>
      </c>
      <c r="AB49" s="79"/>
      <c r="AC49" s="79" t="b">
        <v>0</v>
      </c>
      <c r="AD49" s="79">
        <v>4</v>
      </c>
      <c r="AE49" s="85" t="s">
        <v>689</v>
      </c>
      <c r="AF49" s="79" t="b">
        <v>0</v>
      </c>
      <c r="AG49" s="79" t="s">
        <v>694</v>
      </c>
      <c r="AH49" s="79"/>
      <c r="AI49" s="85" t="s">
        <v>689</v>
      </c>
      <c r="AJ49" s="79" t="b">
        <v>0</v>
      </c>
      <c r="AK49" s="79">
        <v>1</v>
      </c>
      <c r="AL49" s="85" t="s">
        <v>689</v>
      </c>
      <c r="AM49" s="79" t="s">
        <v>702</v>
      </c>
      <c r="AN49" s="79" t="b">
        <v>0</v>
      </c>
      <c r="AO49" s="85" t="s">
        <v>635</v>
      </c>
      <c r="AP49" s="79" t="s">
        <v>176</v>
      </c>
      <c r="AQ49" s="79">
        <v>0</v>
      </c>
      <c r="AR49" s="79">
        <v>0</v>
      </c>
      <c r="AS49" s="79"/>
      <c r="AT49" s="79"/>
      <c r="AU49" s="79"/>
      <c r="AV49" s="79"/>
      <c r="AW49" s="79"/>
      <c r="AX49" s="79"/>
      <c r="AY49" s="79"/>
      <c r="AZ49" s="79"/>
      <c r="BA49">
        <v>2</v>
      </c>
      <c r="BB49" s="78" t="str">
        <f>REPLACE(INDEX(GroupVertices[Group],MATCH(Edges[[#This Row],[Vertex 1]],GroupVertices[Vertex],0)),1,1,"")</f>
        <v>14</v>
      </c>
      <c r="BC49" s="78" t="str">
        <f>REPLACE(INDEX(GroupVertices[Group],MATCH(Edges[[#This Row],[Vertex 2]],GroupVertices[Vertex],0)),1,1,"")</f>
        <v>14</v>
      </c>
      <c r="BD49" s="48">
        <v>0</v>
      </c>
      <c r="BE49" s="49">
        <v>0</v>
      </c>
      <c r="BF49" s="48">
        <v>0</v>
      </c>
      <c r="BG49" s="49">
        <v>0</v>
      </c>
      <c r="BH49" s="48">
        <v>0</v>
      </c>
      <c r="BI49" s="49">
        <v>0</v>
      </c>
      <c r="BJ49" s="48">
        <v>25</v>
      </c>
      <c r="BK49" s="49">
        <v>100</v>
      </c>
      <c r="BL49" s="48">
        <v>25</v>
      </c>
    </row>
    <row r="50" spans="1:64" ht="15">
      <c r="A50" s="64" t="s">
        <v>241</v>
      </c>
      <c r="B50" s="64" t="s">
        <v>240</v>
      </c>
      <c r="C50" s="65" t="s">
        <v>2122</v>
      </c>
      <c r="D50" s="66">
        <v>3</v>
      </c>
      <c r="E50" s="67" t="s">
        <v>132</v>
      </c>
      <c r="F50" s="68">
        <v>35</v>
      </c>
      <c r="G50" s="65"/>
      <c r="H50" s="69"/>
      <c r="I50" s="70"/>
      <c r="J50" s="70"/>
      <c r="K50" s="34" t="s">
        <v>65</v>
      </c>
      <c r="L50" s="77">
        <v>50</v>
      </c>
      <c r="M50" s="77"/>
      <c r="N50" s="72"/>
      <c r="O50" s="79" t="s">
        <v>285</v>
      </c>
      <c r="P50" s="81">
        <v>43577.88322916667</v>
      </c>
      <c r="Q50" s="79" t="s">
        <v>330</v>
      </c>
      <c r="R50" s="79"/>
      <c r="S50" s="79"/>
      <c r="T50" s="79"/>
      <c r="U50" s="79"/>
      <c r="V50" s="82" t="s">
        <v>458</v>
      </c>
      <c r="W50" s="81">
        <v>43577.88322916667</v>
      </c>
      <c r="X50" s="82" t="s">
        <v>537</v>
      </c>
      <c r="Y50" s="79"/>
      <c r="Z50" s="79"/>
      <c r="AA50" s="85" t="s">
        <v>636</v>
      </c>
      <c r="AB50" s="79"/>
      <c r="AC50" s="79" t="b">
        <v>0</v>
      </c>
      <c r="AD50" s="79">
        <v>0</v>
      </c>
      <c r="AE50" s="85" t="s">
        <v>689</v>
      </c>
      <c r="AF50" s="79" t="b">
        <v>0</v>
      </c>
      <c r="AG50" s="79" t="s">
        <v>694</v>
      </c>
      <c r="AH50" s="79"/>
      <c r="AI50" s="85" t="s">
        <v>689</v>
      </c>
      <c r="AJ50" s="79" t="b">
        <v>0</v>
      </c>
      <c r="AK50" s="79">
        <v>1</v>
      </c>
      <c r="AL50" s="85" t="s">
        <v>635</v>
      </c>
      <c r="AM50" s="79" t="s">
        <v>703</v>
      </c>
      <c r="AN50" s="79" t="b">
        <v>0</v>
      </c>
      <c r="AO50" s="85" t="s">
        <v>635</v>
      </c>
      <c r="AP50" s="79" t="s">
        <v>176</v>
      </c>
      <c r="AQ50" s="79">
        <v>0</v>
      </c>
      <c r="AR50" s="79">
        <v>0</v>
      </c>
      <c r="AS50" s="79"/>
      <c r="AT50" s="79"/>
      <c r="AU50" s="79"/>
      <c r="AV50" s="79"/>
      <c r="AW50" s="79"/>
      <c r="AX50" s="79"/>
      <c r="AY50" s="79"/>
      <c r="AZ50" s="79"/>
      <c r="BA50">
        <v>1</v>
      </c>
      <c r="BB50" s="78" t="str">
        <f>REPLACE(INDEX(GroupVertices[Group],MATCH(Edges[[#This Row],[Vertex 1]],GroupVertices[Vertex],0)),1,1,"")</f>
        <v>14</v>
      </c>
      <c r="BC50" s="78" t="str">
        <f>REPLACE(INDEX(GroupVertices[Group],MATCH(Edges[[#This Row],[Vertex 2]],GroupVertices[Vertex],0)),1,1,"")</f>
        <v>14</v>
      </c>
      <c r="BD50" s="48">
        <v>0</v>
      </c>
      <c r="BE50" s="49">
        <v>0</v>
      </c>
      <c r="BF50" s="48">
        <v>0</v>
      </c>
      <c r="BG50" s="49">
        <v>0</v>
      </c>
      <c r="BH50" s="48">
        <v>0</v>
      </c>
      <c r="BI50" s="49">
        <v>0</v>
      </c>
      <c r="BJ50" s="48">
        <v>21</v>
      </c>
      <c r="BK50" s="49">
        <v>100</v>
      </c>
      <c r="BL50" s="48">
        <v>21</v>
      </c>
    </row>
    <row r="51" spans="1:64" ht="15">
      <c r="A51" s="64" t="s">
        <v>242</v>
      </c>
      <c r="B51" s="64" t="s">
        <v>242</v>
      </c>
      <c r="C51" s="65" t="s">
        <v>2122</v>
      </c>
      <c r="D51" s="66">
        <v>3</v>
      </c>
      <c r="E51" s="67" t="s">
        <v>132</v>
      </c>
      <c r="F51" s="68">
        <v>35</v>
      </c>
      <c r="G51" s="65"/>
      <c r="H51" s="69"/>
      <c r="I51" s="70"/>
      <c r="J51" s="70"/>
      <c r="K51" s="34" t="s">
        <v>65</v>
      </c>
      <c r="L51" s="77">
        <v>51</v>
      </c>
      <c r="M51" s="77"/>
      <c r="N51" s="72"/>
      <c r="O51" s="79" t="s">
        <v>176</v>
      </c>
      <c r="P51" s="81">
        <v>43567.694375</v>
      </c>
      <c r="Q51" s="79" t="s">
        <v>331</v>
      </c>
      <c r="R51" s="79"/>
      <c r="S51" s="79"/>
      <c r="T51" s="79" t="s">
        <v>396</v>
      </c>
      <c r="U51" s="79"/>
      <c r="V51" s="82" t="s">
        <v>459</v>
      </c>
      <c r="W51" s="81">
        <v>43567.694375</v>
      </c>
      <c r="X51" s="82" t="s">
        <v>538</v>
      </c>
      <c r="Y51" s="79"/>
      <c r="Z51" s="79"/>
      <c r="AA51" s="85" t="s">
        <v>637</v>
      </c>
      <c r="AB51" s="79"/>
      <c r="AC51" s="79" t="b">
        <v>0</v>
      </c>
      <c r="AD51" s="79">
        <v>299</v>
      </c>
      <c r="AE51" s="85" t="s">
        <v>689</v>
      </c>
      <c r="AF51" s="79" t="b">
        <v>0</v>
      </c>
      <c r="AG51" s="79" t="s">
        <v>691</v>
      </c>
      <c r="AH51" s="79"/>
      <c r="AI51" s="85" t="s">
        <v>689</v>
      </c>
      <c r="AJ51" s="79" t="b">
        <v>0</v>
      </c>
      <c r="AK51" s="79">
        <v>56</v>
      </c>
      <c r="AL51" s="85" t="s">
        <v>689</v>
      </c>
      <c r="AM51" s="79" t="s">
        <v>701</v>
      </c>
      <c r="AN51" s="79" t="b">
        <v>0</v>
      </c>
      <c r="AO51" s="85" t="s">
        <v>637</v>
      </c>
      <c r="AP51" s="79" t="s">
        <v>705</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v>0</v>
      </c>
      <c r="BE51" s="49">
        <v>0</v>
      </c>
      <c r="BF51" s="48">
        <v>0</v>
      </c>
      <c r="BG51" s="49">
        <v>0</v>
      </c>
      <c r="BH51" s="48">
        <v>0</v>
      </c>
      <c r="BI51" s="49">
        <v>0</v>
      </c>
      <c r="BJ51" s="48">
        <v>31</v>
      </c>
      <c r="BK51" s="49">
        <v>100</v>
      </c>
      <c r="BL51" s="48">
        <v>31</v>
      </c>
    </row>
    <row r="52" spans="1:64" ht="15">
      <c r="A52" s="64" t="s">
        <v>243</v>
      </c>
      <c r="B52" s="64" t="s">
        <v>242</v>
      </c>
      <c r="C52" s="65" t="s">
        <v>2122</v>
      </c>
      <c r="D52" s="66">
        <v>3</v>
      </c>
      <c r="E52" s="67" t="s">
        <v>132</v>
      </c>
      <c r="F52" s="68">
        <v>35</v>
      </c>
      <c r="G52" s="65"/>
      <c r="H52" s="69"/>
      <c r="I52" s="70"/>
      <c r="J52" s="70"/>
      <c r="K52" s="34" t="s">
        <v>65</v>
      </c>
      <c r="L52" s="77">
        <v>52</v>
      </c>
      <c r="M52" s="77"/>
      <c r="N52" s="72"/>
      <c r="O52" s="79" t="s">
        <v>285</v>
      </c>
      <c r="P52" s="81">
        <v>43578.47083333333</v>
      </c>
      <c r="Q52" s="79" t="s">
        <v>299</v>
      </c>
      <c r="R52" s="79"/>
      <c r="S52" s="79"/>
      <c r="T52" s="79"/>
      <c r="U52" s="79"/>
      <c r="V52" s="82" t="s">
        <v>460</v>
      </c>
      <c r="W52" s="81">
        <v>43578.47083333333</v>
      </c>
      <c r="X52" s="82" t="s">
        <v>539</v>
      </c>
      <c r="Y52" s="79"/>
      <c r="Z52" s="79"/>
      <c r="AA52" s="85" t="s">
        <v>638</v>
      </c>
      <c r="AB52" s="79"/>
      <c r="AC52" s="79" t="b">
        <v>0</v>
      </c>
      <c r="AD52" s="79">
        <v>0</v>
      </c>
      <c r="AE52" s="85" t="s">
        <v>689</v>
      </c>
      <c r="AF52" s="79" t="b">
        <v>0</v>
      </c>
      <c r="AG52" s="79" t="s">
        <v>691</v>
      </c>
      <c r="AH52" s="79"/>
      <c r="AI52" s="85" t="s">
        <v>689</v>
      </c>
      <c r="AJ52" s="79" t="b">
        <v>0</v>
      </c>
      <c r="AK52" s="79">
        <v>56</v>
      </c>
      <c r="AL52" s="85" t="s">
        <v>637</v>
      </c>
      <c r="AM52" s="79" t="s">
        <v>701</v>
      </c>
      <c r="AN52" s="79" t="b">
        <v>0</v>
      </c>
      <c r="AO52" s="85" t="s">
        <v>637</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v>0</v>
      </c>
      <c r="BE52" s="49">
        <v>0</v>
      </c>
      <c r="BF52" s="48">
        <v>0</v>
      </c>
      <c r="BG52" s="49">
        <v>0</v>
      </c>
      <c r="BH52" s="48">
        <v>0</v>
      </c>
      <c r="BI52" s="49">
        <v>0</v>
      </c>
      <c r="BJ52" s="48">
        <v>18</v>
      </c>
      <c r="BK52" s="49">
        <v>100</v>
      </c>
      <c r="BL52" s="48">
        <v>18</v>
      </c>
    </row>
    <row r="53" spans="1:64" ht="15">
      <c r="A53" s="64" t="s">
        <v>244</v>
      </c>
      <c r="B53" s="64" t="s">
        <v>244</v>
      </c>
      <c r="C53" s="65" t="s">
        <v>2123</v>
      </c>
      <c r="D53" s="66">
        <v>10</v>
      </c>
      <c r="E53" s="67" t="s">
        <v>136</v>
      </c>
      <c r="F53" s="68">
        <v>12</v>
      </c>
      <c r="G53" s="65"/>
      <c r="H53" s="69"/>
      <c r="I53" s="70"/>
      <c r="J53" s="70"/>
      <c r="K53" s="34" t="s">
        <v>65</v>
      </c>
      <c r="L53" s="77">
        <v>53</v>
      </c>
      <c r="M53" s="77"/>
      <c r="N53" s="72"/>
      <c r="O53" s="79" t="s">
        <v>176</v>
      </c>
      <c r="P53" s="81">
        <v>43568.88615740741</v>
      </c>
      <c r="Q53" s="79" t="s">
        <v>332</v>
      </c>
      <c r="R53" s="79"/>
      <c r="S53" s="79"/>
      <c r="T53" s="79" t="s">
        <v>396</v>
      </c>
      <c r="U53" s="82" t="s">
        <v>423</v>
      </c>
      <c r="V53" s="82" t="s">
        <v>423</v>
      </c>
      <c r="W53" s="81">
        <v>43568.88615740741</v>
      </c>
      <c r="X53" s="82" t="s">
        <v>540</v>
      </c>
      <c r="Y53" s="79"/>
      <c r="Z53" s="79"/>
      <c r="AA53" s="85" t="s">
        <v>639</v>
      </c>
      <c r="AB53" s="79"/>
      <c r="AC53" s="79" t="b">
        <v>0</v>
      </c>
      <c r="AD53" s="79">
        <v>101</v>
      </c>
      <c r="AE53" s="85" t="s">
        <v>689</v>
      </c>
      <c r="AF53" s="79" t="b">
        <v>0</v>
      </c>
      <c r="AG53" s="79" t="s">
        <v>691</v>
      </c>
      <c r="AH53" s="79"/>
      <c r="AI53" s="85" t="s">
        <v>689</v>
      </c>
      <c r="AJ53" s="79" t="b">
        <v>0</v>
      </c>
      <c r="AK53" s="79">
        <v>9</v>
      </c>
      <c r="AL53" s="85" t="s">
        <v>689</v>
      </c>
      <c r="AM53" s="79" t="s">
        <v>701</v>
      </c>
      <c r="AN53" s="79" t="b">
        <v>0</v>
      </c>
      <c r="AO53" s="85" t="s">
        <v>639</v>
      </c>
      <c r="AP53" s="79" t="s">
        <v>705</v>
      </c>
      <c r="AQ53" s="79">
        <v>0</v>
      </c>
      <c r="AR53" s="79">
        <v>0</v>
      </c>
      <c r="AS53" s="79"/>
      <c r="AT53" s="79"/>
      <c r="AU53" s="79"/>
      <c r="AV53" s="79"/>
      <c r="AW53" s="79"/>
      <c r="AX53" s="79"/>
      <c r="AY53" s="79"/>
      <c r="AZ53" s="79"/>
      <c r="BA53">
        <v>2</v>
      </c>
      <c r="BB53" s="78" t="str">
        <f>REPLACE(INDEX(GroupVertices[Group],MATCH(Edges[[#This Row],[Vertex 1]],GroupVertices[Vertex],0)),1,1,"")</f>
        <v>5</v>
      </c>
      <c r="BC53" s="78" t="str">
        <f>REPLACE(INDEX(GroupVertices[Group],MATCH(Edges[[#This Row],[Vertex 2]],GroupVertices[Vertex],0)),1,1,"")</f>
        <v>5</v>
      </c>
      <c r="BD53" s="48">
        <v>0</v>
      </c>
      <c r="BE53" s="49">
        <v>0</v>
      </c>
      <c r="BF53" s="48">
        <v>0</v>
      </c>
      <c r="BG53" s="49">
        <v>0</v>
      </c>
      <c r="BH53" s="48">
        <v>0</v>
      </c>
      <c r="BI53" s="49">
        <v>0</v>
      </c>
      <c r="BJ53" s="48">
        <v>36</v>
      </c>
      <c r="BK53" s="49">
        <v>100</v>
      </c>
      <c r="BL53" s="48">
        <v>36</v>
      </c>
    </row>
    <row r="54" spans="1:64" ht="15">
      <c r="A54" s="64" t="s">
        <v>244</v>
      </c>
      <c r="B54" s="64" t="s">
        <v>244</v>
      </c>
      <c r="C54" s="65" t="s">
        <v>2123</v>
      </c>
      <c r="D54" s="66">
        <v>10</v>
      </c>
      <c r="E54" s="67" t="s">
        <v>136</v>
      </c>
      <c r="F54" s="68">
        <v>12</v>
      </c>
      <c r="G54" s="65"/>
      <c r="H54" s="69"/>
      <c r="I54" s="70"/>
      <c r="J54" s="70"/>
      <c r="K54" s="34" t="s">
        <v>65</v>
      </c>
      <c r="L54" s="77">
        <v>54</v>
      </c>
      <c r="M54" s="77"/>
      <c r="N54" s="72"/>
      <c r="O54" s="79" t="s">
        <v>176</v>
      </c>
      <c r="P54" s="81">
        <v>43568.89236111111</v>
      </c>
      <c r="Q54" s="79" t="s">
        <v>333</v>
      </c>
      <c r="R54" s="79"/>
      <c r="S54" s="79"/>
      <c r="T54" s="79" t="s">
        <v>396</v>
      </c>
      <c r="U54" s="82" t="s">
        <v>419</v>
      </c>
      <c r="V54" s="82" t="s">
        <v>419</v>
      </c>
      <c r="W54" s="81">
        <v>43568.89236111111</v>
      </c>
      <c r="X54" s="82" t="s">
        <v>541</v>
      </c>
      <c r="Y54" s="79"/>
      <c r="Z54" s="79"/>
      <c r="AA54" s="85" t="s">
        <v>640</v>
      </c>
      <c r="AB54" s="79"/>
      <c r="AC54" s="79" t="b">
        <v>0</v>
      </c>
      <c r="AD54" s="79">
        <v>132</v>
      </c>
      <c r="AE54" s="85" t="s">
        <v>689</v>
      </c>
      <c r="AF54" s="79" t="b">
        <v>0</v>
      </c>
      <c r="AG54" s="79" t="s">
        <v>691</v>
      </c>
      <c r="AH54" s="79"/>
      <c r="AI54" s="85" t="s">
        <v>689</v>
      </c>
      <c r="AJ54" s="79" t="b">
        <v>0</v>
      </c>
      <c r="AK54" s="79">
        <v>33</v>
      </c>
      <c r="AL54" s="85" t="s">
        <v>689</v>
      </c>
      <c r="AM54" s="79" t="s">
        <v>701</v>
      </c>
      <c r="AN54" s="79" t="b">
        <v>0</v>
      </c>
      <c r="AO54" s="85" t="s">
        <v>640</v>
      </c>
      <c r="AP54" s="79" t="s">
        <v>705</v>
      </c>
      <c r="AQ54" s="79">
        <v>0</v>
      </c>
      <c r="AR54" s="79">
        <v>0</v>
      </c>
      <c r="AS54" s="79"/>
      <c r="AT54" s="79"/>
      <c r="AU54" s="79"/>
      <c r="AV54" s="79"/>
      <c r="AW54" s="79"/>
      <c r="AX54" s="79"/>
      <c r="AY54" s="79"/>
      <c r="AZ54" s="79"/>
      <c r="BA54">
        <v>2</v>
      </c>
      <c r="BB54" s="78" t="str">
        <f>REPLACE(INDEX(GroupVertices[Group],MATCH(Edges[[#This Row],[Vertex 1]],GroupVertices[Vertex],0)),1,1,"")</f>
        <v>5</v>
      </c>
      <c r="BC54" s="78" t="str">
        <f>REPLACE(INDEX(GroupVertices[Group],MATCH(Edges[[#This Row],[Vertex 2]],GroupVertices[Vertex],0)),1,1,"")</f>
        <v>5</v>
      </c>
      <c r="BD54" s="48">
        <v>0</v>
      </c>
      <c r="BE54" s="49">
        <v>0</v>
      </c>
      <c r="BF54" s="48">
        <v>0</v>
      </c>
      <c r="BG54" s="49">
        <v>0</v>
      </c>
      <c r="BH54" s="48">
        <v>0</v>
      </c>
      <c r="BI54" s="49">
        <v>0</v>
      </c>
      <c r="BJ54" s="48">
        <v>28</v>
      </c>
      <c r="BK54" s="49">
        <v>100</v>
      </c>
      <c r="BL54" s="48">
        <v>28</v>
      </c>
    </row>
    <row r="55" spans="1:64" ht="15">
      <c r="A55" s="64" t="s">
        <v>243</v>
      </c>
      <c r="B55" s="64" t="s">
        <v>244</v>
      </c>
      <c r="C55" s="65" t="s">
        <v>2122</v>
      </c>
      <c r="D55" s="66">
        <v>3</v>
      </c>
      <c r="E55" s="67" t="s">
        <v>132</v>
      </c>
      <c r="F55" s="68">
        <v>35</v>
      </c>
      <c r="G55" s="65"/>
      <c r="H55" s="69"/>
      <c r="I55" s="70"/>
      <c r="J55" s="70"/>
      <c r="K55" s="34" t="s">
        <v>65</v>
      </c>
      <c r="L55" s="77">
        <v>55</v>
      </c>
      <c r="M55" s="77"/>
      <c r="N55" s="72"/>
      <c r="O55" s="79" t="s">
        <v>285</v>
      </c>
      <c r="P55" s="81">
        <v>43578.47094907407</v>
      </c>
      <c r="Q55" s="79" t="s">
        <v>334</v>
      </c>
      <c r="R55" s="79"/>
      <c r="S55" s="79"/>
      <c r="T55" s="79"/>
      <c r="U55" s="79"/>
      <c r="V55" s="82" t="s">
        <v>460</v>
      </c>
      <c r="W55" s="81">
        <v>43578.47094907407</v>
      </c>
      <c r="X55" s="82" t="s">
        <v>542</v>
      </c>
      <c r="Y55" s="79"/>
      <c r="Z55" s="79"/>
      <c r="AA55" s="85" t="s">
        <v>641</v>
      </c>
      <c r="AB55" s="79"/>
      <c r="AC55" s="79" t="b">
        <v>0</v>
      </c>
      <c r="AD55" s="79">
        <v>0</v>
      </c>
      <c r="AE55" s="85" t="s">
        <v>689</v>
      </c>
      <c r="AF55" s="79" t="b">
        <v>0</v>
      </c>
      <c r="AG55" s="79" t="s">
        <v>691</v>
      </c>
      <c r="AH55" s="79"/>
      <c r="AI55" s="85" t="s">
        <v>689</v>
      </c>
      <c r="AJ55" s="79" t="b">
        <v>0</v>
      </c>
      <c r="AK55" s="79">
        <v>33</v>
      </c>
      <c r="AL55" s="85" t="s">
        <v>640</v>
      </c>
      <c r="AM55" s="79" t="s">
        <v>701</v>
      </c>
      <c r="AN55" s="79" t="b">
        <v>0</v>
      </c>
      <c r="AO55" s="85" t="s">
        <v>640</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5</v>
      </c>
      <c r="BD55" s="48">
        <v>0</v>
      </c>
      <c r="BE55" s="49">
        <v>0</v>
      </c>
      <c r="BF55" s="48">
        <v>0</v>
      </c>
      <c r="BG55" s="49">
        <v>0</v>
      </c>
      <c r="BH55" s="48">
        <v>0</v>
      </c>
      <c r="BI55" s="49">
        <v>0</v>
      </c>
      <c r="BJ55" s="48">
        <v>17</v>
      </c>
      <c r="BK55" s="49">
        <v>100</v>
      </c>
      <c r="BL55" s="48">
        <v>17</v>
      </c>
    </row>
    <row r="56" spans="1:64" ht="15">
      <c r="A56" s="64" t="s">
        <v>245</v>
      </c>
      <c r="B56" s="64" t="s">
        <v>284</v>
      </c>
      <c r="C56" s="65" t="s">
        <v>2122</v>
      </c>
      <c r="D56" s="66">
        <v>3</v>
      </c>
      <c r="E56" s="67" t="s">
        <v>132</v>
      </c>
      <c r="F56" s="68">
        <v>35</v>
      </c>
      <c r="G56" s="65"/>
      <c r="H56" s="69"/>
      <c r="I56" s="70"/>
      <c r="J56" s="70"/>
      <c r="K56" s="34" t="s">
        <v>65</v>
      </c>
      <c r="L56" s="77">
        <v>56</v>
      </c>
      <c r="M56" s="77"/>
      <c r="N56" s="72"/>
      <c r="O56" s="79" t="s">
        <v>285</v>
      </c>
      <c r="P56" s="81">
        <v>43578.515497685185</v>
      </c>
      <c r="Q56" s="79" t="s">
        <v>335</v>
      </c>
      <c r="R56" s="79"/>
      <c r="S56" s="79"/>
      <c r="T56" s="79" t="s">
        <v>404</v>
      </c>
      <c r="U56" s="79"/>
      <c r="V56" s="82" t="s">
        <v>461</v>
      </c>
      <c r="W56" s="81">
        <v>43578.515497685185</v>
      </c>
      <c r="X56" s="82" t="s">
        <v>543</v>
      </c>
      <c r="Y56" s="79"/>
      <c r="Z56" s="79"/>
      <c r="AA56" s="85" t="s">
        <v>642</v>
      </c>
      <c r="AB56" s="79"/>
      <c r="AC56" s="79" t="b">
        <v>0</v>
      </c>
      <c r="AD56" s="79">
        <v>0</v>
      </c>
      <c r="AE56" s="85" t="s">
        <v>689</v>
      </c>
      <c r="AF56" s="79" t="b">
        <v>0</v>
      </c>
      <c r="AG56" s="79" t="s">
        <v>692</v>
      </c>
      <c r="AH56" s="79"/>
      <c r="AI56" s="85" t="s">
        <v>689</v>
      </c>
      <c r="AJ56" s="79" t="b">
        <v>0</v>
      </c>
      <c r="AK56" s="79">
        <v>22</v>
      </c>
      <c r="AL56" s="85" t="s">
        <v>667</v>
      </c>
      <c r="AM56" s="79" t="s">
        <v>700</v>
      </c>
      <c r="AN56" s="79" t="b">
        <v>0</v>
      </c>
      <c r="AO56" s="85" t="s">
        <v>667</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245</v>
      </c>
      <c r="B57" s="64" t="s">
        <v>266</v>
      </c>
      <c r="C57" s="65" t="s">
        <v>2122</v>
      </c>
      <c r="D57" s="66">
        <v>3</v>
      </c>
      <c r="E57" s="67" t="s">
        <v>132</v>
      </c>
      <c r="F57" s="68">
        <v>35</v>
      </c>
      <c r="G57" s="65"/>
      <c r="H57" s="69"/>
      <c r="I57" s="70"/>
      <c r="J57" s="70"/>
      <c r="K57" s="34" t="s">
        <v>65</v>
      </c>
      <c r="L57" s="77">
        <v>57</v>
      </c>
      <c r="M57" s="77"/>
      <c r="N57" s="72"/>
      <c r="O57" s="79" t="s">
        <v>285</v>
      </c>
      <c r="P57" s="81">
        <v>43578.515497685185</v>
      </c>
      <c r="Q57" s="79" t="s">
        <v>335</v>
      </c>
      <c r="R57" s="79"/>
      <c r="S57" s="79"/>
      <c r="T57" s="79" t="s">
        <v>404</v>
      </c>
      <c r="U57" s="79"/>
      <c r="V57" s="82" t="s">
        <v>461</v>
      </c>
      <c r="W57" s="81">
        <v>43578.515497685185</v>
      </c>
      <c r="X57" s="82" t="s">
        <v>543</v>
      </c>
      <c r="Y57" s="79"/>
      <c r="Z57" s="79"/>
      <c r="AA57" s="85" t="s">
        <v>642</v>
      </c>
      <c r="AB57" s="79"/>
      <c r="AC57" s="79" t="b">
        <v>0</v>
      </c>
      <c r="AD57" s="79">
        <v>0</v>
      </c>
      <c r="AE57" s="85" t="s">
        <v>689</v>
      </c>
      <c r="AF57" s="79" t="b">
        <v>0</v>
      </c>
      <c r="AG57" s="79" t="s">
        <v>692</v>
      </c>
      <c r="AH57" s="79"/>
      <c r="AI57" s="85" t="s">
        <v>689</v>
      </c>
      <c r="AJ57" s="79" t="b">
        <v>0</v>
      </c>
      <c r="AK57" s="79">
        <v>22</v>
      </c>
      <c r="AL57" s="85" t="s">
        <v>667</v>
      </c>
      <c r="AM57" s="79" t="s">
        <v>700</v>
      </c>
      <c r="AN57" s="79" t="b">
        <v>0</v>
      </c>
      <c r="AO57" s="85" t="s">
        <v>667</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v>0</v>
      </c>
      <c r="BE57" s="49">
        <v>0</v>
      </c>
      <c r="BF57" s="48">
        <v>0</v>
      </c>
      <c r="BG57" s="49">
        <v>0</v>
      </c>
      <c r="BH57" s="48">
        <v>0</v>
      </c>
      <c r="BI57" s="49">
        <v>0</v>
      </c>
      <c r="BJ57" s="48">
        <v>17</v>
      </c>
      <c r="BK57" s="49">
        <v>100</v>
      </c>
      <c r="BL57" s="48">
        <v>17</v>
      </c>
    </row>
    <row r="58" spans="1:64" ht="15">
      <c r="A58" s="64" t="s">
        <v>246</v>
      </c>
      <c r="B58" s="64" t="s">
        <v>246</v>
      </c>
      <c r="C58" s="65" t="s">
        <v>2122</v>
      </c>
      <c r="D58" s="66">
        <v>3</v>
      </c>
      <c r="E58" s="67" t="s">
        <v>132</v>
      </c>
      <c r="F58" s="68">
        <v>35</v>
      </c>
      <c r="G58" s="65"/>
      <c r="H58" s="69"/>
      <c r="I58" s="70"/>
      <c r="J58" s="70"/>
      <c r="K58" s="34" t="s">
        <v>65</v>
      </c>
      <c r="L58" s="77">
        <v>58</v>
      </c>
      <c r="M58" s="77"/>
      <c r="N58" s="72"/>
      <c r="O58" s="79" t="s">
        <v>176</v>
      </c>
      <c r="P58" s="81">
        <v>43578.53603009259</v>
      </c>
      <c r="Q58" s="79" t="s">
        <v>336</v>
      </c>
      <c r="R58" s="79"/>
      <c r="S58" s="79"/>
      <c r="T58" s="79" t="s">
        <v>396</v>
      </c>
      <c r="U58" s="79"/>
      <c r="V58" s="82" t="s">
        <v>462</v>
      </c>
      <c r="W58" s="81">
        <v>43578.53603009259</v>
      </c>
      <c r="X58" s="82" t="s">
        <v>544</v>
      </c>
      <c r="Y58" s="79"/>
      <c r="Z58" s="79"/>
      <c r="AA58" s="85" t="s">
        <v>643</v>
      </c>
      <c r="AB58" s="79"/>
      <c r="AC58" s="79" t="b">
        <v>0</v>
      </c>
      <c r="AD58" s="79">
        <v>0</v>
      </c>
      <c r="AE58" s="85" t="s">
        <v>689</v>
      </c>
      <c r="AF58" s="79" t="b">
        <v>0</v>
      </c>
      <c r="AG58" s="79" t="s">
        <v>691</v>
      </c>
      <c r="AH58" s="79"/>
      <c r="AI58" s="85" t="s">
        <v>689</v>
      </c>
      <c r="AJ58" s="79" t="b">
        <v>0</v>
      </c>
      <c r="AK58" s="79">
        <v>0</v>
      </c>
      <c r="AL58" s="85" t="s">
        <v>689</v>
      </c>
      <c r="AM58" s="79" t="s">
        <v>701</v>
      </c>
      <c r="AN58" s="79" t="b">
        <v>0</v>
      </c>
      <c r="AO58" s="85" t="s">
        <v>643</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38</v>
      </c>
      <c r="BK58" s="49">
        <v>100</v>
      </c>
      <c r="BL58" s="48">
        <v>38</v>
      </c>
    </row>
    <row r="59" spans="1:64" ht="15">
      <c r="A59" s="64" t="s">
        <v>247</v>
      </c>
      <c r="B59" s="64" t="s">
        <v>247</v>
      </c>
      <c r="C59" s="65" t="s">
        <v>2123</v>
      </c>
      <c r="D59" s="66">
        <v>10</v>
      </c>
      <c r="E59" s="67" t="s">
        <v>136</v>
      </c>
      <c r="F59" s="68">
        <v>12</v>
      </c>
      <c r="G59" s="65"/>
      <c r="H59" s="69"/>
      <c r="I59" s="70"/>
      <c r="J59" s="70"/>
      <c r="K59" s="34" t="s">
        <v>65</v>
      </c>
      <c r="L59" s="77">
        <v>59</v>
      </c>
      <c r="M59" s="77"/>
      <c r="N59" s="72"/>
      <c r="O59" s="79" t="s">
        <v>176</v>
      </c>
      <c r="P59" s="81">
        <v>43565.08207175926</v>
      </c>
      <c r="Q59" s="79" t="s">
        <v>337</v>
      </c>
      <c r="R59" s="79"/>
      <c r="S59" s="79"/>
      <c r="T59" s="79" t="s">
        <v>405</v>
      </c>
      <c r="U59" s="82" t="s">
        <v>424</v>
      </c>
      <c r="V59" s="82" t="s">
        <v>424</v>
      </c>
      <c r="W59" s="81">
        <v>43565.08207175926</v>
      </c>
      <c r="X59" s="82" t="s">
        <v>545</v>
      </c>
      <c r="Y59" s="79"/>
      <c r="Z59" s="79"/>
      <c r="AA59" s="85" t="s">
        <v>644</v>
      </c>
      <c r="AB59" s="79"/>
      <c r="AC59" s="79" t="b">
        <v>0</v>
      </c>
      <c r="AD59" s="79">
        <v>61</v>
      </c>
      <c r="AE59" s="85" t="s">
        <v>689</v>
      </c>
      <c r="AF59" s="79" t="b">
        <v>0</v>
      </c>
      <c r="AG59" s="79" t="s">
        <v>691</v>
      </c>
      <c r="AH59" s="79"/>
      <c r="AI59" s="85" t="s">
        <v>689</v>
      </c>
      <c r="AJ59" s="79" t="b">
        <v>0</v>
      </c>
      <c r="AK59" s="79">
        <v>17</v>
      </c>
      <c r="AL59" s="85" t="s">
        <v>689</v>
      </c>
      <c r="AM59" s="79" t="s">
        <v>699</v>
      </c>
      <c r="AN59" s="79" t="b">
        <v>0</v>
      </c>
      <c r="AO59" s="85" t="s">
        <v>644</v>
      </c>
      <c r="AP59" s="79" t="s">
        <v>705</v>
      </c>
      <c r="AQ59" s="79">
        <v>0</v>
      </c>
      <c r="AR59" s="79">
        <v>0</v>
      </c>
      <c r="AS59" s="79"/>
      <c r="AT59" s="79"/>
      <c r="AU59" s="79"/>
      <c r="AV59" s="79"/>
      <c r="AW59" s="79"/>
      <c r="AX59" s="79"/>
      <c r="AY59" s="79"/>
      <c r="AZ59" s="79"/>
      <c r="BA59">
        <v>2</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18</v>
      </c>
      <c r="BK59" s="49">
        <v>100</v>
      </c>
      <c r="BL59" s="48">
        <v>18</v>
      </c>
    </row>
    <row r="60" spans="1:64" ht="15">
      <c r="A60" s="64" t="s">
        <v>247</v>
      </c>
      <c r="B60" s="64" t="s">
        <v>247</v>
      </c>
      <c r="C60" s="65" t="s">
        <v>2123</v>
      </c>
      <c r="D60" s="66">
        <v>10</v>
      </c>
      <c r="E60" s="67" t="s">
        <v>136</v>
      </c>
      <c r="F60" s="68">
        <v>12</v>
      </c>
      <c r="G60" s="65"/>
      <c r="H60" s="69"/>
      <c r="I60" s="70"/>
      <c r="J60" s="70"/>
      <c r="K60" s="34" t="s">
        <v>65</v>
      </c>
      <c r="L60" s="77">
        <v>60</v>
      </c>
      <c r="M60" s="77"/>
      <c r="N60" s="72"/>
      <c r="O60" s="79" t="s">
        <v>176</v>
      </c>
      <c r="P60" s="81">
        <v>43565.8115625</v>
      </c>
      <c r="Q60" s="79" t="s">
        <v>338</v>
      </c>
      <c r="R60" s="79"/>
      <c r="S60" s="79"/>
      <c r="T60" s="79" t="s">
        <v>396</v>
      </c>
      <c r="U60" s="82" t="s">
        <v>425</v>
      </c>
      <c r="V60" s="82" t="s">
        <v>425</v>
      </c>
      <c r="W60" s="81">
        <v>43565.8115625</v>
      </c>
      <c r="X60" s="82" t="s">
        <v>546</v>
      </c>
      <c r="Y60" s="79"/>
      <c r="Z60" s="79"/>
      <c r="AA60" s="85" t="s">
        <v>645</v>
      </c>
      <c r="AB60" s="79"/>
      <c r="AC60" s="79" t="b">
        <v>0</v>
      </c>
      <c r="AD60" s="79">
        <v>62</v>
      </c>
      <c r="AE60" s="85" t="s">
        <v>689</v>
      </c>
      <c r="AF60" s="79" t="b">
        <v>0</v>
      </c>
      <c r="AG60" s="79" t="s">
        <v>691</v>
      </c>
      <c r="AH60" s="79"/>
      <c r="AI60" s="85" t="s">
        <v>689</v>
      </c>
      <c r="AJ60" s="79" t="b">
        <v>0</v>
      </c>
      <c r="AK60" s="79">
        <v>25</v>
      </c>
      <c r="AL60" s="85" t="s">
        <v>689</v>
      </c>
      <c r="AM60" s="79" t="s">
        <v>699</v>
      </c>
      <c r="AN60" s="79" t="b">
        <v>0</v>
      </c>
      <c r="AO60" s="85" t="s">
        <v>645</v>
      </c>
      <c r="AP60" s="79" t="s">
        <v>705</v>
      </c>
      <c r="AQ60" s="79">
        <v>0</v>
      </c>
      <c r="AR60" s="79">
        <v>0</v>
      </c>
      <c r="AS60" s="79"/>
      <c r="AT60" s="79"/>
      <c r="AU60" s="79"/>
      <c r="AV60" s="79"/>
      <c r="AW60" s="79"/>
      <c r="AX60" s="79"/>
      <c r="AY60" s="79"/>
      <c r="AZ60" s="79"/>
      <c r="BA60">
        <v>2</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3</v>
      </c>
      <c r="BK60" s="49">
        <v>100</v>
      </c>
      <c r="BL60" s="48">
        <v>3</v>
      </c>
    </row>
    <row r="61" spans="1:64" ht="15">
      <c r="A61" s="64" t="s">
        <v>248</v>
      </c>
      <c r="B61" s="64" t="s">
        <v>247</v>
      </c>
      <c r="C61" s="65" t="s">
        <v>2122</v>
      </c>
      <c r="D61" s="66">
        <v>3</v>
      </c>
      <c r="E61" s="67" t="s">
        <v>132</v>
      </c>
      <c r="F61" s="68">
        <v>35</v>
      </c>
      <c r="G61" s="65"/>
      <c r="H61" s="69"/>
      <c r="I61" s="70"/>
      <c r="J61" s="70"/>
      <c r="K61" s="34" t="s">
        <v>65</v>
      </c>
      <c r="L61" s="77">
        <v>61</v>
      </c>
      <c r="M61" s="77"/>
      <c r="N61" s="72"/>
      <c r="O61" s="79" t="s">
        <v>285</v>
      </c>
      <c r="P61" s="81">
        <v>43578.61252314815</v>
      </c>
      <c r="Q61" s="79" t="s">
        <v>339</v>
      </c>
      <c r="R61" s="79"/>
      <c r="S61" s="79"/>
      <c r="T61" s="79" t="s">
        <v>396</v>
      </c>
      <c r="U61" s="82" t="s">
        <v>425</v>
      </c>
      <c r="V61" s="82" t="s">
        <v>425</v>
      </c>
      <c r="W61" s="81">
        <v>43578.61252314815</v>
      </c>
      <c r="X61" s="82" t="s">
        <v>547</v>
      </c>
      <c r="Y61" s="79"/>
      <c r="Z61" s="79"/>
      <c r="AA61" s="85" t="s">
        <v>646</v>
      </c>
      <c r="AB61" s="79"/>
      <c r="AC61" s="79" t="b">
        <v>0</v>
      </c>
      <c r="AD61" s="79">
        <v>0</v>
      </c>
      <c r="AE61" s="85" t="s">
        <v>689</v>
      </c>
      <c r="AF61" s="79" t="b">
        <v>0</v>
      </c>
      <c r="AG61" s="79" t="s">
        <v>691</v>
      </c>
      <c r="AH61" s="79"/>
      <c r="AI61" s="85" t="s">
        <v>689</v>
      </c>
      <c r="AJ61" s="79" t="b">
        <v>0</v>
      </c>
      <c r="AK61" s="79">
        <v>25</v>
      </c>
      <c r="AL61" s="85" t="s">
        <v>645</v>
      </c>
      <c r="AM61" s="79" t="s">
        <v>699</v>
      </c>
      <c r="AN61" s="79" t="b">
        <v>0</v>
      </c>
      <c r="AO61" s="85" t="s">
        <v>645</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5</v>
      </c>
      <c r="BK61" s="49">
        <v>100</v>
      </c>
      <c r="BL61" s="48">
        <v>5</v>
      </c>
    </row>
    <row r="62" spans="1:64" ht="15">
      <c r="A62" s="64" t="s">
        <v>249</v>
      </c>
      <c r="B62" s="64" t="s">
        <v>249</v>
      </c>
      <c r="C62" s="65" t="s">
        <v>2122</v>
      </c>
      <c r="D62" s="66">
        <v>3</v>
      </c>
      <c r="E62" s="67" t="s">
        <v>132</v>
      </c>
      <c r="F62" s="68">
        <v>35</v>
      </c>
      <c r="G62" s="65"/>
      <c r="H62" s="69"/>
      <c r="I62" s="70"/>
      <c r="J62" s="70"/>
      <c r="K62" s="34" t="s">
        <v>65</v>
      </c>
      <c r="L62" s="77">
        <v>62</v>
      </c>
      <c r="M62" s="77"/>
      <c r="N62" s="72"/>
      <c r="O62" s="79" t="s">
        <v>176</v>
      </c>
      <c r="P62" s="81">
        <v>43567.62123842593</v>
      </c>
      <c r="Q62" s="79" t="s">
        <v>340</v>
      </c>
      <c r="R62" s="79"/>
      <c r="S62" s="79"/>
      <c r="T62" s="79" t="s">
        <v>396</v>
      </c>
      <c r="U62" s="82" t="s">
        <v>426</v>
      </c>
      <c r="V62" s="82" t="s">
        <v>426</v>
      </c>
      <c r="W62" s="81">
        <v>43567.62123842593</v>
      </c>
      <c r="X62" s="82" t="s">
        <v>548</v>
      </c>
      <c r="Y62" s="79"/>
      <c r="Z62" s="79"/>
      <c r="AA62" s="85" t="s">
        <v>647</v>
      </c>
      <c r="AB62" s="79"/>
      <c r="AC62" s="79" t="b">
        <v>0</v>
      </c>
      <c r="AD62" s="79">
        <v>1</v>
      </c>
      <c r="AE62" s="85" t="s">
        <v>689</v>
      </c>
      <c r="AF62" s="79" t="b">
        <v>0</v>
      </c>
      <c r="AG62" s="79" t="s">
        <v>693</v>
      </c>
      <c r="AH62" s="79"/>
      <c r="AI62" s="85" t="s">
        <v>689</v>
      </c>
      <c r="AJ62" s="79" t="b">
        <v>0</v>
      </c>
      <c r="AK62" s="79">
        <v>2</v>
      </c>
      <c r="AL62" s="85" t="s">
        <v>689</v>
      </c>
      <c r="AM62" s="79" t="s">
        <v>701</v>
      </c>
      <c r="AN62" s="79" t="b">
        <v>0</v>
      </c>
      <c r="AO62" s="85" t="s">
        <v>647</v>
      </c>
      <c r="AP62" s="79" t="s">
        <v>705</v>
      </c>
      <c r="AQ62" s="79">
        <v>0</v>
      </c>
      <c r="AR62" s="79">
        <v>0</v>
      </c>
      <c r="AS62" s="79"/>
      <c r="AT62" s="79"/>
      <c r="AU62" s="79"/>
      <c r="AV62" s="79"/>
      <c r="AW62" s="79"/>
      <c r="AX62" s="79"/>
      <c r="AY62" s="79"/>
      <c r="AZ62" s="79"/>
      <c r="BA62">
        <v>1</v>
      </c>
      <c r="BB62" s="78" t="str">
        <f>REPLACE(INDEX(GroupVertices[Group],MATCH(Edges[[#This Row],[Vertex 1]],GroupVertices[Vertex],0)),1,1,"")</f>
        <v>13</v>
      </c>
      <c r="BC62" s="78" t="str">
        <f>REPLACE(INDEX(GroupVertices[Group],MATCH(Edges[[#This Row],[Vertex 2]],GroupVertices[Vertex],0)),1,1,"")</f>
        <v>13</v>
      </c>
      <c r="BD62" s="48">
        <v>0</v>
      </c>
      <c r="BE62" s="49">
        <v>0</v>
      </c>
      <c r="BF62" s="48">
        <v>0</v>
      </c>
      <c r="BG62" s="49">
        <v>0</v>
      </c>
      <c r="BH62" s="48">
        <v>0</v>
      </c>
      <c r="BI62" s="49">
        <v>0</v>
      </c>
      <c r="BJ62" s="48">
        <v>1</v>
      </c>
      <c r="BK62" s="49">
        <v>100</v>
      </c>
      <c r="BL62" s="48">
        <v>1</v>
      </c>
    </row>
    <row r="63" spans="1:64" ht="15">
      <c r="A63" s="64" t="s">
        <v>250</v>
      </c>
      <c r="B63" s="64" t="s">
        <v>249</v>
      </c>
      <c r="C63" s="65" t="s">
        <v>2122</v>
      </c>
      <c r="D63" s="66">
        <v>3</v>
      </c>
      <c r="E63" s="67" t="s">
        <v>132</v>
      </c>
      <c r="F63" s="68">
        <v>35</v>
      </c>
      <c r="G63" s="65"/>
      <c r="H63" s="69"/>
      <c r="I63" s="70"/>
      <c r="J63" s="70"/>
      <c r="K63" s="34" t="s">
        <v>65</v>
      </c>
      <c r="L63" s="77">
        <v>63</v>
      </c>
      <c r="M63" s="77"/>
      <c r="N63" s="72"/>
      <c r="O63" s="79" t="s">
        <v>285</v>
      </c>
      <c r="P63" s="81">
        <v>43579.52649305556</v>
      </c>
      <c r="Q63" s="79" t="s">
        <v>341</v>
      </c>
      <c r="R63" s="79"/>
      <c r="S63" s="79"/>
      <c r="T63" s="79" t="s">
        <v>396</v>
      </c>
      <c r="U63" s="82" t="s">
        <v>426</v>
      </c>
      <c r="V63" s="82" t="s">
        <v>426</v>
      </c>
      <c r="W63" s="81">
        <v>43579.52649305556</v>
      </c>
      <c r="X63" s="82" t="s">
        <v>549</v>
      </c>
      <c r="Y63" s="79"/>
      <c r="Z63" s="79"/>
      <c r="AA63" s="85" t="s">
        <v>648</v>
      </c>
      <c r="AB63" s="79"/>
      <c r="AC63" s="79" t="b">
        <v>0</v>
      </c>
      <c r="AD63" s="79">
        <v>0</v>
      </c>
      <c r="AE63" s="85" t="s">
        <v>689</v>
      </c>
      <c r="AF63" s="79" t="b">
        <v>0</v>
      </c>
      <c r="AG63" s="79" t="s">
        <v>693</v>
      </c>
      <c r="AH63" s="79"/>
      <c r="AI63" s="85" t="s">
        <v>689</v>
      </c>
      <c r="AJ63" s="79" t="b">
        <v>0</v>
      </c>
      <c r="AK63" s="79">
        <v>2</v>
      </c>
      <c r="AL63" s="85" t="s">
        <v>647</v>
      </c>
      <c r="AM63" s="79" t="s">
        <v>700</v>
      </c>
      <c r="AN63" s="79" t="b">
        <v>0</v>
      </c>
      <c r="AO63" s="85" t="s">
        <v>647</v>
      </c>
      <c r="AP63" s="79" t="s">
        <v>176</v>
      </c>
      <c r="AQ63" s="79">
        <v>0</v>
      </c>
      <c r="AR63" s="79">
        <v>0</v>
      </c>
      <c r="AS63" s="79"/>
      <c r="AT63" s="79"/>
      <c r="AU63" s="79"/>
      <c r="AV63" s="79"/>
      <c r="AW63" s="79"/>
      <c r="AX63" s="79"/>
      <c r="AY63" s="79"/>
      <c r="AZ63" s="79"/>
      <c r="BA63">
        <v>1</v>
      </c>
      <c r="BB63" s="78" t="str">
        <f>REPLACE(INDEX(GroupVertices[Group],MATCH(Edges[[#This Row],[Vertex 1]],GroupVertices[Vertex],0)),1,1,"")</f>
        <v>13</v>
      </c>
      <c r="BC63" s="78" t="str">
        <f>REPLACE(INDEX(GroupVertices[Group],MATCH(Edges[[#This Row],[Vertex 2]],GroupVertices[Vertex],0)),1,1,"")</f>
        <v>13</v>
      </c>
      <c r="BD63" s="48">
        <v>0</v>
      </c>
      <c r="BE63" s="49">
        <v>0</v>
      </c>
      <c r="BF63" s="48">
        <v>0</v>
      </c>
      <c r="BG63" s="49">
        <v>0</v>
      </c>
      <c r="BH63" s="48">
        <v>0</v>
      </c>
      <c r="BI63" s="49">
        <v>0</v>
      </c>
      <c r="BJ63" s="48">
        <v>3</v>
      </c>
      <c r="BK63" s="49">
        <v>100</v>
      </c>
      <c r="BL63" s="48">
        <v>3</v>
      </c>
    </row>
    <row r="64" spans="1:64" ht="15">
      <c r="A64" s="64" t="s">
        <v>251</v>
      </c>
      <c r="B64" s="64" t="s">
        <v>251</v>
      </c>
      <c r="C64" s="65" t="s">
        <v>2122</v>
      </c>
      <c r="D64" s="66">
        <v>3</v>
      </c>
      <c r="E64" s="67" t="s">
        <v>132</v>
      </c>
      <c r="F64" s="68">
        <v>35</v>
      </c>
      <c r="G64" s="65"/>
      <c r="H64" s="69"/>
      <c r="I64" s="70"/>
      <c r="J64" s="70"/>
      <c r="K64" s="34" t="s">
        <v>65</v>
      </c>
      <c r="L64" s="77">
        <v>64</v>
      </c>
      <c r="M64" s="77"/>
      <c r="N64" s="72"/>
      <c r="O64" s="79" t="s">
        <v>176</v>
      </c>
      <c r="P64" s="81">
        <v>43579.53454861111</v>
      </c>
      <c r="Q64" s="79" t="s">
        <v>342</v>
      </c>
      <c r="R64" s="79"/>
      <c r="S64" s="79"/>
      <c r="T64" s="79" t="s">
        <v>396</v>
      </c>
      <c r="U64" s="82" t="s">
        <v>427</v>
      </c>
      <c r="V64" s="82" t="s">
        <v>427</v>
      </c>
      <c r="W64" s="81">
        <v>43579.53454861111</v>
      </c>
      <c r="X64" s="82" t="s">
        <v>550</v>
      </c>
      <c r="Y64" s="79"/>
      <c r="Z64" s="79"/>
      <c r="AA64" s="85" t="s">
        <v>649</v>
      </c>
      <c r="AB64" s="79"/>
      <c r="AC64" s="79" t="b">
        <v>0</v>
      </c>
      <c r="AD64" s="79">
        <v>0</v>
      </c>
      <c r="AE64" s="85" t="s">
        <v>689</v>
      </c>
      <c r="AF64" s="79" t="b">
        <v>0</v>
      </c>
      <c r="AG64" s="79" t="s">
        <v>693</v>
      </c>
      <c r="AH64" s="79"/>
      <c r="AI64" s="85" t="s">
        <v>689</v>
      </c>
      <c r="AJ64" s="79" t="b">
        <v>0</v>
      </c>
      <c r="AK64" s="79">
        <v>0</v>
      </c>
      <c r="AL64" s="85" t="s">
        <v>689</v>
      </c>
      <c r="AM64" s="79" t="s">
        <v>701</v>
      </c>
      <c r="AN64" s="79" t="b">
        <v>0</v>
      </c>
      <c r="AO64" s="85" t="s">
        <v>649</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1</v>
      </c>
      <c r="BK64" s="49">
        <v>100</v>
      </c>
      <c r="BL64" s="48">
        <v>1</v>
      </c>
    </row>
    <row r="65" spans="1:64" ht="15">
      <c r="A65" s="64" t="s">
        <v>252</v>
      </c>
      <c r="B65" s="64" t="s">
        <v>252</v>
      </c>
      <c r="C65" s="65" t="s">
        <v>2122</v>
      </c>
      <c r="D65" s="66">
        <v>3</v>
      </c>
      <c r="E65" s="67" t="s">
        <v>132</v>
      </c>
      <c r="F65" s="68">
        <v>35</v>
      </c>
      <c r="G65" s="65"/>
      <c r="H65" s="69"/>
      <c r="I65" s="70"/>
      <c r="J65" s="70"/>
      <c r="K65" s="34" t="s">
        <v>65</v>
      </c>
      <c r="L65" s="77">
        <v>65</v>
      </c>
      <c r="M65" s="77"/>
      <c r="N65" s="72"/>
      <c r="O65" s="79" t="s">
        <v>176</v>
      </c>
      <c r="P65" s="81">
        <v>43571.70347222222</v>
      </c>
      <c r="Q65" s="79" t="s">
        <v>343</v>
      </c>
      <c r="R65" s="79"/>
      <c r="S65" s="79"/>
      <c r="T65" s="79" t="s">
        <v>396</v>
      </c>
      <c r="U65" s="79"/>
      <c r="V65" s="82" t="s">
        <v>463</v>
      </c>
      <c r="W65" s="81">
        <v>43571.70347222222</v>
      </c>
      <c r="X65" s="82" t="s">
        <v>551</v>
      </c>
      <c r="Y65" s="79"/>
      <c r="Z65" s="79"/>
      <c r="AA65" s="85" t="s">
        <v>650</v>
      </c>
      <c r="AB65" s="79"/>
      <c r="AC65" s="79" t="b">
        <v>0</v>
      </c>
      <c r="AD65" s="79">
        <v>7</v>
      </c>
      <c r="AE65" s="85" t="s">
        <v>689</v>
      </c>
      <c r="AF65" s="79" t="b">
        <v>0</v>
      </c>
      <c r="AG65" s="79" t="s">
        <v>691</v>
      </c>
      <c r="AH65" s="79"/>
      <c r="AI65" s="85" t="s">
        <v>689</v>
      </c>
      <c r="AJ65" s="79" t="b">
        <v>0</v>
      </c>
      <c r="AK65" s="79">
        <v>1</v>
      </c>
      <c r="AL65" s="85" t="s">
        <v>689</v>
      </c>
      <c r="AM65" s="79" t="s">
        <v>701</v>
      </c>
      <c r="AN65" s="79" t="b">
        <v>0</v>
      </c>
      <c r="AO65" s="85" t="s">
        <v>650</v>
      </c>
      <c r="AP65" s="79" t="s">
        <v>705</v>
      </c>
      <c r="AQ65" s="79">
        <v>0</v>
      </c>
      <c r="AR65" s="79">
        <v>0</v>
      </c>
      <c r="AS65" s="79"/>
      <c r="AT65" s="79"/>
      <c r="AU65" s="79"/>
      <c r="AV65" s="79"/>
      <c r="AW65" s="79"/>
      <c r="AX65" s="79"/>
      <c r="AY65" s="79"/>
      <c r="AZ65" s="79"/>
      <c r="BA65">
        <v>1</v>
      </c>
      <c r="BB65" s="78" t="str">
        <f>REPLACE(INDEX(GroupVertices[Group],MATCH(Edges[[#This Row],[Vertex 1]],GroupVertices[Vertex],0)),1,1,"")</f>
        <v>12</v>
      </c>
      <c r="BC65" s="78" t="str">
        <f>REPLACE(INDEX(GroupVertices[Group],MATCH(Edges[[#This Row],[Vertex 2]],GroupVertices[Vertex],0)),1,1,"")</f>
        <v>12</v>
      </c>
      <c r="BD65" s="48">
        <v>0</v>
      </c>
      <c r="BE65" s="49">
        <v>0</v>
      </c>
      <c r="BF65" s="48">
        <v>0</v>
      </c>
      <c r="BG65" s="49">
        <v>0</v>
      </c>
      <c r="BH65" s="48">
        <v>0</v>
      </c>
      <c r="BI65" s="49">
        <v>0</v>
      </c>
      <c r="BJ65" s="48">
        <v>17</v>
      </c>
      <c r="BK65" s="49">
        <v>100</v>
      </c>
      <c r="BL65" s="48">
        <v>17</v>
      </c>
    </row>
    <row r="66" spans="1:64" ht="15">
      <c r="A66" s="64" t="s">
        <v>253</v>
      </c>
      <c r="B66" s="64" t="s">
        <v>252</v>
      </c>
      <c r="C66" s="65" t="s">
        <v>2122</v>
      </c>
      <c r="D66" s="66">
        <v>3</v>
      </c>
      <c r="E66" s="67" t="s">
        <v>132</v>
      </c>
      <c r="F66" s="68">
        <v>35</v>
      </c>
      <c r="G66" s="65"/>
      <c r="H66" s="69"/>
      <c r="I66" s="70"/>
      <c r="J66" s="70"/>
      <c r="K66" s="34" t="s">
        <v>65</v>
      </c>
      <c r="L66" s="77">
        <v>66</v>
      </c>
      <c r="M66" s="77"/>
      <c r="N66" s="72"/>
      <c r="O66" s="79" t="s">
        <v>285</v>
      </c>
      <c r="P66" s="81">
        <v>43579.54375</v>
      </c>
      <c r="Q66" s="79" t="s">
        <v>344</v>
      </c>
      <c r="R66" s="79"/>
      <c r="S66" s="79"/>
      <c r="T66" s="79"/>
      <c r="U66" s="79"/>
      <c r="V66" s="82" t="s">
        <v>464</v>
      </c>
      <c r="W66" s="81">
        <v>43579.54375</v>
      </c>
      <c r="X66" s="82" t="s">
        <v>552</v>
      </c>
      <c r="Y66" s="79"/>
      <c r="Z66" s="79"/>
      <c r="AA66" s="85" t="s">
        <v>651</v>
      </c>
      <c r="AB66" s="79"/>
      <c r="AC66" s="79" t="b">
        <v>0</v>
      </c>
      <c r="AD66" s="79">
        <v>0</v>
      </c>
      <c r="AE66" s="85" t="s">
        <v>689</v>
      </c>
      <c r="AF66" s="79" t="b">
        <v>0</v>
      </c>
      <c r="AG66" s="79" t="s">
        <v>691</v>
      </c>
      <c r="AH66" s="79"/>
      <c r="AI66" s="85" t="s">
        <v>689</v>
      </c>
      <c r="AJ66" s="79" t="b">
        <v>0</v>
      </c>
      <c r="AK66" s="79">
        <v>1</v>
      </c>
      <c r="AL66" s="85" t="s">
        <v>650</v>
      </c>
      <c r="AM66" s="79" t="s">
        <v>700</v>
      </c>
      <c r="AN66" s="79" t="b">
        <v>0</v>
      </c>
      <c r="AO66" s="85" t="s">
        <v>650</v>
      </c>
      <c r="AP66" s="79" t="s">
        <v>176</v>
      </c>
      <c r="AQ66" s="79">
        <v>0</v>
      </c>
      <c r="AR66" s="79">
        <v>0</v>
      </c>
      <c r="AS66" s="79"/>
      <c r="AT66" s="79"/>
      <c r="AU66" s="79"/>
      <c r="AV66" s="79"/>
      <c r="AW66" s="79"/>
      <c r="AX66" s="79"/>
      <c r="AY66" s="79"/>
      <c r="AZ66" s="79"/>
      <c r="BA66">
        <v>1</v>
      </c>
      <c r="BB66" s="78" t="str">
        <f>REPLACE(INDEX(GroupVertices[Group],MATCH(Edges[[#This Row],[Vertex 1]],GroupVertices[Vertex],0)),1,1,"")</f>
        <v>12</v>
      </c>
      <c r="BC66" s="78" t="str">
        <f>REPLACE(INDEX(GroupVertices[Group],MATCH(Edges[[#This Row],[Vertex 2]],GroupVertices[Vertex],0)),1,1,"")</f>
        <v>12</v>
      </c>
      <c r="BD66" s="48">
        <v>0</v>
      </c>
      <c r="BE66" s="49">
        <v>0</v>
      </c>
      <c r="BF66" s="48">
        <v>0</v>
      </c>
      <c r="BG66" s="49">
        <v>0</v>
      </c>
      <c r="BH66" s="48">
        <v>0</v>
      </c>
      <c r="BI66" s="49">
        <v>0</v>
      </c>
      <c r="BJ66" s="48">
        <v>17</v>
      </c>
      <c r="BK66" s="49">
        <v>100</v>
      </c>
      <c r="BL66" s="48">
        <v>17</v>
      </c>
    </row>
    <row r="67" spans="1:64" ht="15">
      <c r="A67" s="64" t="s">
        <v>254</v>
      </c>
      <c r="B67" s="64" t="s">
        <v>254</v>
      </c>
      <c r="C67" s="65" t="s">
        <v>2122</v>
      </c>
      <c r="D67" s="66">
        <v>3</v>
      </c>
      <c r="E67" s="67" t="s">
        <v>132</v>
      </c>
      <c r="F67" s="68">
        <v>35</v>
      </c>
      <c r="G67" s="65"/>
      <c r="H67" s="69"/>
      <c r="I67" s="70"/>
      <c r="J67" s="70"/>
      <c r="K67" s="34" t="s">
        <v>65</v>
      </c>
      <c r="L67" s="77">
        <v>67</v>
      </c>
      <c r="M67" s="77"/>
      <c r="N67" s="72"/>
      <c r="O67" s="79" t="s">
        <v>176</v>
      </c>
      <c r="P67" s="81">
        <v>43580.66657407407</v>
      </c>
      <c r="Q67" s="79" t="s">
        <v>345</v>
      </c>
      <c r="R67" s="79"/>
      <c r="S67" s="79"/>
      <c r="T67" s="79" t="s">
        <v>396</v>
      </c>
      <c r="U67" s="79"/>
      <c r="V67" s="82" t="s">
        <v>465</v>
      </c>
      <c r="W67" s="81">
        <v>43580.66657407407</v>
      </c>
      <c r="X67" s="82" t="s">
        <v>553</v>
      </c>
      <c r="Y67" s="79"/>
      <c r="Z67" s="79"/>
      <c r="AA67" s="85" t="s">
        <v>652</v>
      </c>
      <c r="AB67" s="79"/>
      <c r="AC67" s="79" t="b">
        <v>0</v>
      </c>
      <c r="AD67" s="79">
        <v>0</v>
      </c>
      <c r="AE67" s="85" t="s">
        <v>689</v>
      </c>
      <c r="AF67" s="79" t="b">
        <v>0</v>
      </c>
      <c r="AG67" s="79" t="s">
        <v>691</v>
      </c>
      <c r="AH67" s="79"/>
      <c r="AI67" s="85" t="s">
        <v>689</v>
      </c>
      <c r="AJ67" s="79" t="b">
        <v>0</v>
      </c>
      <c r="AK67" s="79">
        <v>0</v>
      </c>
      <c r="AL67" s="85" t="s">
        <v>689</v>
      </c>
      <c r="AM67" s="79" t="s">
        <v>702</v>
      </c>
      <c r="AN67" s="79" t="b">
        <v>0</v>
      </c>
      <c r="AO67" s="85" t="s">
        <v>652</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7</v>
      </c>
      <c r="BK67" s="49">
        <v>100</v>
      </c>
      <c r="BL67" s="48">
        <v>7</v>
      </c>
    </row>
    <row r="68" spans="1:64" ht="15">
      <c r="A68" s="64" t="s">
        <v>255</v>
      </c>
      <c r="B68" s="64" t="s">
        <v>255</v>
      </c>
      <c r="C68" s="65" t="s">
        <v>2122</v>
      </c>
      <c r="D68" s="66">
        <v>3</v>
      </c>
      <c r="E68" s="67" t="s">
        <v>132</v>
      </c>
      <c r="F68" s="68">
        <v>35</v>
      </c>
      <c r="G68" s="65"/>
      <c r="H68" s="69"/>
      <c r="I68" s="70"/>
      <c r="J68" s="70"/>
      <c r="K68" s="34" t="s">
        <v>65</v>
      </c>
      <c r="L68" s="77">
        <v>68</v>
      </c>
      <c r="M68" s="77"/>
      <c r="N68" s="72"/>
      <c r="O68" s="79" t="s">
        <v>176</v>
      </c>
      <c r="P68" s="81">
        <v>43580.73003472222</v>
      </c>
      <c r="Q68" s="79" t="s">
        <v>346</v>
      </c>
      <c r="R68" s="79"/>
      <c r="S68" s="79"/>
      <c r="T68" s="79" t="s">
        <v>396</v>
      </c>
      <c r="U68" s="79"/>
      <c r="V68" s="82" t="s">
        <v>466</v>
      </c>
      <c r="W68" s="81">
        <v>43580.73003472222</v>
      </c>
      <c r="X68" s="82" t="s">
        <v>554</v>
      </c>
      <c r="Y68" s="79"/>
      <c r="Z68" s="79"/>
      <c r="AA68" s="85" t="s">
        <v>653</v>
      </c>
      <c r="AB68" s="79"/>
      <c r="AC68" s="79" t="b">
        <v>0</v>
      </c>
      <c r="AD68" s="79">
        <v>20</v>
      </c>
      <c r="AE68" s="85" t="s">
        <v>689</v>
      </c>
      <c r="AF68" s="79" t="b">
        <v>0</v>
      </c>
      <c r="AG68" s="79" t="s">
        <v>691</v>
      </c>
      <c r="AH68" s="79"/>
      <c r="AI68" s="85" t="s">
        <v>689</v>
      </c>
      <c r="AJ68" s="79" t="b">
        <v>0</v>
      </c>
      <c r="AK68" s="79">
        <v>0</v>
      </c>
      <c r="AL68" s="85" t="s">
        <v>689</v>
      </c>
      <c r="AM68" s="79" t="s">
        <v>701</v>
      </c>
      <c r="AN68" s="79" t="b">
        <v>0</v>
      </c>
      <c r="AO68" s="85" t="s">
        <v>653</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13</v>
      </c>
      <c r="BK68" s="49">
        <v>100</v>
      </c>
      <c r="BL68" s="48">
        <v>13</v>
      </c>
    </row>
    <row r="69" spans="1:64" ht="15">
      <c r="A69" s="64" t="s">
        <v>256</v>
      </c>
      <c r="B69" s="64" t="s">
        <v>256</v>
      </c>
      <c r="C69" s="65" t="s">
        <v>2122</v>
      </c>
      <c r="D69" s="66">
        <v>3</v>
      </c>
      <c r="E69" s="67" t="s">
        <v>132</v>
      </c>
      <c r="F69" s="68">
        <v>35</v>
      </c>
      <c r="G69" s="65"/>
      <c r="H69" s="69"/>
      <c r="I69" s="70"/>
      <c r="J69" s="70"/>
      <c r="K69" s="34" t="s">
        <v>65</v>
      </c>
      <c r="L69" s="77">
        <v>69</v>
      </c>
      <c r="M69" s="77"/>
      <c r="N69" s="72"/>
      <c r="O69" s="79" t="s">
        <v>176</v>
      </c>
      <c r="P69" s="81">
        <v>43581.19856481482</v>
      </c>
      <c r="Q69" s="79" t="s">
        <v>347</v>
      </c>
      <c r="R69" s="79"/>
      <c r="S69" s="79"/>
      <c r="T69" s="79" t="s">
        <v>396</v>
      </c>
      <c r="U69" s="79"/>
      <c r="V69" s="82" t="s">
        <v>467</v>
      </c>
      <c r="W69" s="81">
        <v>43581.19856481482</v>
      </c>
      <c r="X69" s="82" t="s">
        <v>555</v>
      </c>
      <c r="Y69" s="79"/>
      <c r="Z69" s="79"/>
      <c r="AA69" s="85" t="s">
        <v>654</v>
      </c>
      <c r="AB69" s="79"/>
      <c r="AC69" s="79" t="b">
        <v>0</v>
      </c>
      <c r="AD69" s="79">
        <v>0</v>
      </c>
      <c r="AE69" s="85" t="s">
        <v>689</v>
      </c>
      <c r="AF69" s="79" t="b">
        <v>0</v>
      </c>
      <c r="AG69" s="79" t="s">
        <v>691</v>
      </c>
      <c r="AH69" s="79"/>
      <c r="AI69" s="85" t="s">
        <v>689</v>
      </c>
      <c r="AJ69" s="79" t="b">
        <v>0</v>
      </c>
      <c r="AK69" s="79">
        <v>0</v>
      </c>
      <c r="AL69" s="85" t="s">
        <v>689</v>
      </c>
      <c r="AM69" s="79" t="s">
        <v>702</v>
      </c>
      <c r="AN69" s="79" t="b">
        <v>0</v>
      </c>
      <c r="AO69" s="85" t="s">
        <v>654</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9</v>
      </c>
      <c r="BK69" s="49">
        <v>100</v>
      </c>
      <c r="BL69" s="48">
        <v>9</v>
      </c>
    </row>
    <row r="70" spans="1:64" ht="15">
      <c r="A70" s="64" t="s">
        <v>257</v>
      </c>
      <c r="B70" s="64" t="s">
        <v>281</v>
      </c>
      <c r="C70" s="65" t="s">
        <v>2122</v>
      </c>
      <c r="D70" s="66">
        <v>3</v>
      </c>
      <c r="E70" s="67" t="s">
        <v>132</v>
      </c>
      <c r="F70" s="68">
        <v>35</v>
      </c>
      <c r="G70" s="65"/>
      <c r="H70" s="69"/>
      <c r="I70" s="70"/>
      <c r="J70" s="70"/>
      <c r="K70" s="34" t="s">
        <v>65</v>
      </c>
      <c r="L70" s="77">
        <v>70</v>
      </c>
      <c r="M70" s="77"/>
      <c r="N70" s="72"/>
      <c r="O70" s="79" t="s">
        <v>285</v>
      </c>
      <c r="P70" s="81">
        <v>43581.640868055554</v>
      </c>
      <c r="Q70" s="79" t="s">
        <v>348</v>
      </c>
      <c r="R70" s="79"/>
      <c r="S70" s="79"/>
      <c r="T70" s="79"/>
      <c r="U70" s="79"/>
      <c r="V70" s="82" t="s">
        <v>468</v>
      </c>
      <c r="W70" s="81">
        <v>43581.640868055554</v>
      </c>
      <c r="X70" s="82" t="s">
        <v>556</v>
      </c>
      <c r="Y70" s="79"/>
      <c r="Z70" s="79"/>
      <c r="AA70" s="85" t="s">
        <v>655</v>
      </c>
      <c r="AB70" s="79"/>
      <c r="AC70" s="79" t="b">
        <v>0</v>
      </c>
      <c r="AD70" s="79">
        <v>0</v>
      </c>
      <c r="AE70" s="85" t="s">
        <v>689</v>
      </c>
      <c r="AF70" s="79" t="b">
        <v>0</v>
      </c>
      <c r="AG70" s="79" t="s">
        <v>691</v>
      </c>
      <c r="AH70" s="79"/>
      <c r="AI70" s="85" t="s">
        <v>689</v>
      </c>
      <c r="AJ70" s="79" t="b">
        <v>0</v>
      </c>
      <c r="AK70" s="79">
        <v>10</v>
      </c>
      <c r="AL70" s="85" t="s">
        <v>683</v>
      </c>
      <c r="AM70" s="79" t="s">
        <v>700</v>
      </c>
      <c r="AN70" s="79" t="b">
        <v>0</v>
      </c>
      <c r="AO70" s="85" t="s">
        <v>683</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v>0</v>
      </c>
      <c r="BE70" s="49">
        <v>0</v>
      </c>
      <c r="BF70" s="48">
        <v>0</v>
      </c>
      <c r="BG70" s="49">
        <v>0</v>
      </c>
      <c r="BH70" s="48">
        <v>0</v>
      </c>
      <c r="BI70" s="49">
        <v>0</v>
      </c>
      <c r="BJ70" s="48">
        <v>18</v>
      </c>
      <c r="BK70" s="49">
        <v>100</v>
      </c>
      <c r="BL70" s="48">
        <v>18</v>
      </c>
    </row>
    <row r="71" spans="1:64" ht="15">
      <c r="A71" s="64" t="s">
        <v>258</v>
      </c>
      <c r="B71" s="64" t="s">
        <v>281</v>
      </c>
      <c r="C71" s="65" t="s">
        <v>2122</v>
      </c>
      <c r="D71" s="66">
        <v>3</v>
      </c>
      <c r="E71" s="67" t="s">
        <v>132</v>
      </c>
      <c r="F71" s="68">
        <v>35</v>
      </c>
      <c r="G71" s="65"/>
      <c r="H71" s="69"/>
      <c r="I71" s="70"/>
      <c r="J71" s="70"/>
      <c r="K71" s="34" t="s">
        <v>65</v>
      </c>
      <c r="L71" s="77">
        <v>71</v>
      </c>
      <c r="M71" s="77"/>
      <c r="N71" s="72"/>
      <c r="O71" s="79" t="s">
        <v>285</v>
      </c>
      <c r="P71" s="81">
        <v>43581.64371527778</v>
      </c>
      <c r="Q71" s="79" t="s">
        <v>348</v>
      </c>
      <c r="R71" s="79"/>
      <c r="S71" s="79"/>
      <c r="T71" s="79"/>
      <c r="U71" s="79"/>
      <c r="V71" s="82" t="s">
        <v>469</v>
      </c>
      <c r="W71" s="81">
        <v>43581.64371527778</v>
      </c>
      <c r="X71" s="82" t="s">
        <v>557</v>
      </c>
      <c r="Y71" s="79"/>
      <c r="Z71" s="79"/>
      <c r="AA71" s="85" t="s">
        <v>656</v>
      </c>
      <c r="AB71" s="79"/>
      <c r="AC71" s="79" t="b">
        <v>0</v>
      </c>
      <c r="AD71" s="79">
        <v>0</v>
      </c>
      <c r="AE71" s="85" t="s">
        <v>689</v>
      </c>
      <c r="AF71" s="79" t="b">
        <v>0</v>
      </c>
      <c r="AG71" s="79" t="s">
        <v>691</v>
      </c>
      <c r="AH71" s="79"/>
      <c r="AI71" s="85" t="s">
        <v>689</v>
      </c>
      <c r="AJ71" s="79" t="b">
        <v>0</v>
      </c>
      <c r="AK71" s="79">
        <v>10</v>
      </c>
      <c r="AL71" s="85" t="s">
        <v>683</v>
      </c>
      <c r="AM71" s="79" t="s">
        <v>701</v>
      </c>
      <c r="AN71" s="79" t="b">
        <v>0</v>
      </c>
      <c r="AO71" s="85" t="s">
        <v>683</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0</v>
      </c>
      <c r="BE71" s="49">
        <v>0</v>
      </c>
      <c r="BF71" s="48">
        <v>0</v>
      </c>
      <c r="BG71" s="49">
        <v>0</v>
      </c>
      <c r="BH71" s="48">
        <v>0</v>
      </c>
      <c r="BI71" s="49">
        <v>0</v>
      </c>
      <c r="BJ71" s="48">
        <v>18</v>
      </c>
      <c r="BK71" s="49">
        <v>100</v>
      </c>
      <c r="BL71" s="48">
        <v>18</v>
      </c>
    </row>
    <row r="72" spans="1:64" ht="15">
      <c r="A72" s="64" t="s">
        <v>259</v>
      </c>
      <c r="B72" s="64" t="s">
        <v>281</v>
      </c>
      <c r="C72" s="65" t="s">
        <v>2122</v>
      </c>
      <c r="D72" s="66">
        <v>3</v>
      </c>
      <c r="E72" s="67" t="s">
        <v>132</v>
      </c>
      <c r="F72" s="68">
        <v>35</v>
      </c>
      <c r="G72" s="65"/>
      <c r="H72" s="69"/>
      <c r="I72" s="70"/>
      <c r="J72" s="70"/>
      <c r="K72" s="34" t="s">
        <v>65</v>
      </c>
      <c r="L72" s="77">
        <v>72</v>
      </c>
      <c r="M72" s="77"/>
      <c r="N72" s="72"/>
      <c r="O72" s="79" t="s">
        <v>285</v>
      </c>
      <c r="P72" s="81">
        <v>43581.64587962963</v>
      </c>
      <c r="Q72" s="79" t="s">
        <v>348</v>
      </c>
      <c r="R72" s="79"/>
      <c r="S72" s="79"/>
      <c r="T72" s="79"/>
      <c r="U72" s="79"/>
      <c r="V72" s="82" t="s">
        <v>470</v>
      </c>
      <c r="W72" s="81">
        <v>43581.64587962963</v>
      </c>
      <c r="X72" s="82" t="s">
        <v>558</v>
      </c>
      <c r="Y72" s="79"/>
      <c r="Z72" s="79"/>
      <c r="AA72" s="85" t="s">
        <v>657</v>
      </c>
      <c r="AB72" s="79"/>
      <c r="AC72" s="79" t="b">
        <v>0</v>
      </c>
      <c r="AD72" s="79">
        <v>0</v>
      </c>
      <c r="AE72" s="85" t="s">
        <v>689</v>
      </c>
      <c r="AF72" s="79" t="b">
        <v>0</v>
      </c>
      <c r="AG72" s="79" t="s">
        <v>691</v>
      </c>
      <c r="AH72" s="79"/>
      <c r="AI72" s="85" t="s">
        <v>689</v>
      </c>
      <c r="AJ72" s="79" t="b">
        <v>0</v>
      </c>
      <c r="AK72" s="79">
        <v>10</v>
      </c>
      <c r="AL72" s="85" t="s">
        <v>683</v>
      </c>
      <c r="AM72" s="79" t="s">
        <v>701</v>
      </c>
      <c r="AN72" s="79" t="b">
        <v>0</v>
      </c>
      <c r="AO72" s="85" t="s">
        <v>683</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v>0</v>
      </c>
      <c r="BE72" s="49">
        <v>0</v>
      </c>
      <c r="BF72" s="48">
        <v>0</v>
      </c>
      <c r="BG72" s="49">
        <v>0</v>
      </c>
      <c r="BH72" s="48">
        <v>0</v>
      </c>
      <c r="BI72" s="49">
        <v>0</v>
      </c>
      <c r="BJ72" s="48">
        <v>18</v>
      </c>
      <c r="BK72" s="49">
        <v>100</v>
      </c>
      <c r="BL72" s="48">
        <v>18</v>
      </c>
    </row>
    <row r="73" spans="1:64" ht="15">
      <c r="A73" s="64" t="s">
        <v>260</v>
      </c>
      <c r="B73" s="64" t="s">
        <v>281</v>
      </c>
      <c r="C73" s="65" t="s">
        <v>2122</v>
      </c>
      <c r="D73" s="66">
        <v>3</v>
      </c>
      <c r="E73" s="67" t="s">
        <v>132</v>
      </c>
      <c r="F73" s="68">
        <v>35</v>
      </c>
      <c r="G73" s="65"/>
      <c r="H73" s="69"/>
      <c r="I73" s="70"/>
      <c r="J73" s="70"/>
      <c r="K73" s="34" t="s">
        <v>65</v>
      </c>
      <c r="L73" s="77">
        <v>73</v>
      </c>
      <c r="M73" s="77"/>
      <c r="N73" s="72"/>
      <c r="O73" s="79" t="s">
        <v>285</v>
      </c>
      <c r="P73" s="81">
        <v>43581.65118055556</v>
      </c>
      <c r="Q73" s="79" t="s">
        <v>348</v>
      </c>
      <c r="R73" s="79"/>
      <c r="S73" s="79"/>
      <c r="T73" s="79"/>
      <c r="U73" s="79"/>
      <c r="V73" s="82" t="s">
        <v>471</v>
      </c>
      <c r="W73" s="81">
        <v>43581.65118055556</v>
      </c>
      <c r="X73" s="82" t="s">
        <v>559</v>
      </c>
      <c r="Y73" s="79"/>
      <c r="Z73" s="79"/>
      <c r="AA73" s="85" t="s">
        <v>658</v>
      </c>
      <c r="AB73" s="79"/>
      <c r="AC73" s="79" t="b">
        <v>0</v>
      </c>
      <c r="AD73" s="79">
        <v>0</v>
      </c>
      <c r="AE73" s="85" t="s">
        <v>689</v>
      </c>
      <c r="AF73" s="79" t="b">
        <v>0</v>
      </c>
      <c r="AG73" s="79" t="s">
        <v>691</v>
      </c>
      <c r="AH73" s="79"/>
      <c r="AI73" s="85" t="s">
        <v>689</v>
      </c>
      <c r="AJ73" s="79" t="b">
        <v>0</v>
      </c>
      <c r="AK73" s="79">
        <v>10</v>
      </c>
      <c r="AL73" s="85" t="s">
        <v>683</v>
      </c>
      <c r="AM73" s="79" t="s">
        <v>699</v>
      </c>
      <c r="AN73" s="79" t="b">
        <v>0</v>
      </c>
      <c r="AO73" s="85" t="s">
        <v>683</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0</v>
      </c>
      <c r="BE73" s="49">
        <v>0</v>
      </c>
      <c r="BF73" s="48">
        <v>0</v>
      </c>
      <c r="BG73" s="49">
        <v>0</v>
      </c>
      <c r="BH73" s="48">
        <v>0</v>
      </c>
      <c r="BI73" s="49">
        <v>0</v>
      </c>
      <c r="BJ73" s="48">
        <v>18</v>
      </c>
      <c r="BK73" s="49">
        <v>100</v>
      </c>
      <c r="BL73" s="48">
        <v>18</v>
      </c>
    </row>
    <row r="74" spans="1:64" ht="15">
      <c r="A74" s="64" t="s">
        <v>261</v>
      </c>
      <c r="B74" s="64" t="s">
        <v>281</v>
      </c>
      <c r="C74" s="65" t="s">
        <v>2122</v>
      </c>
      <c r="D74" s="66">
        <v>3</v>
      </c>
      <c r="E74" s="67" t="s">
        <v>132</v>
      </c>
      <c r="F74" s="68">
        <v>35</v>
      </c>
      <c r="G74" s="65"/>
      <c r="H74" s="69"/>
      <c r="I74" s="70"/>
      <c r="J74" s="70"/>
      <c r="K74" s="34" t="s">
        <v>65</v>
      </c>
      <c r="L74" s="77">
        <v>74</v>
      </c>
      <c r="M74" s="77"/>
      <c r="N74" s="72"/>
      <c r="O74" s="79" t="s">
        <v>285</v>
      </c>
      <c r="P74" s="81">
        <v>43581.74476851852</v>
      </c>
      <c r="Q74" s="79" t="s">
        <v>348</v>
      </c>
      <c r="R74" s="79"/>
      <c r="S74" s="79"/>
      <c r="T74" s="79"/>
      <c r="U74" s="79"/>
      <c r="V74" s="82" t="s">
        <v>472</v>
      </c>
      <c r="W74" s="81">
        <v>43581.74476851852</v>
      </c>
      <c r="X74" s="82" t="s">
        <v>560</v>
      </c>
      <c r="Y74" s="79"/>
      <c r="Z74" s="79"/>
      <c r="AA74" s="85" t="s">
        <v>659</v>
      </c>
      <c r="AB74" s="79"/>
      <c r="AC74" s="79" t="b">
        <v>0</v>
      </c>
      <c r="AD74" s="79">
        <v>0</v>
      </c>
      <c r="AE74" s="85" t="s">
        <v>689</v>
      </c>
      <c r="AF74" s="79" t="b">
        <v>0</v>
      </c>
      <c r="AG74" s="79" t="s">
        <v>691</v>
      </c>
      <c r="AH74" s="79"/>
      <c r="AI74" s="85" t="s">
        <v>689</v>
      </c>
      <c r="AJ74" s="79" t="b">
        <v>0</v>
      </c>
      <c r="AK74" s="79">
        <v>10</v>
      </c>
      <c r="AL74" s="85" t="s">
        <v>683</v>
      </c>
      <c r="AM74" s="79" t="s">
        <v>699</v>
      </c>
      <c r="AN74" s="79" t="b">
        <v>0</v>
      </c>
      <c r="AO74" s="85" t="s">
        <v>683</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0</v>
      </c>
      <c r="BE74" s="49">
        <v>0</v>
      </c>
      <c r="BF74" s="48">
        <v>0</v>
      </c>
      <c r="BG74" s="49">
        <v>0</v>
      </c>
      <c r="BH74" s="48">
        <v>0</v>
      </c>
      <c r="BI74" s="49">
        <v>0</v>
      </c>
      <c r="BJ74" s="48">
        <v>18</v>
      </c>
      <c r="BK74" s="49">
        <v>100</v>
      </c>
      <c r="BL74" s="48">
        <v>18</v>
      </c>
    </row>
    <row r="75" spans="1:64" ht="15">
      <c r="A75" s="64" t="s">
        <v>262</v>
      </c>
      <c r="B75" s="64" t="s">
        <v>281</v>
      </c>
      <c r="C75" s="65" t="s">
        <v>2122</v>
      </c>
      <c r="D75" s="66">
        <v>3</v>
      </c>
      <c r="E75" s="67" t="s">
        <v>132</v>
      </c>
      <c r="F75" s="68">
        <v>35</v>
      </c>
      <c r="G75" s="65"/>
      <c r="H75" s="69"/>
      <c r="I75" s="70"/>
      <c r="J75" s="70"/>
      <c r="K75" s="34" t="s">
        <v>65</v>
      </c>
      <c r="L75" s="77">
        <v>75</v>
      </c>
      <c r="M75" s="77"/>
      <c r="N75" s="72"/>
      <c r="O75" s="79" t="s">
        <v>285</v>
      </c>
      <c r="P75" s="81">
        <v>43581.8440162037</v>
      </c>
      <c r="Q75" s="79" t="s">
        <v>348</v>
      </c>
      <c r="R75" s="79"/>
      <c r="S75" s="79"/>
      <c r="T75" s="79"/>
      <c r="U75" s="79"/>
      <c r="V75" s="82" t="s">
        <v>473</v>
      </c>
      <c r="W75" s="81">
        <v>43581.8440162037</v>
      </c>
      <c r="X75" s="82" t="s">
        <v>561</v>
      </c>
      <c r="Y75" s="79"/>
      <c r="Z75" s="79"/>
      <c r="AA75" s="85" t="s">
        <v>660</v>
      </c>
      <c r="AB75" s="79"/>
      <c r="AC75" s="79" t="b">
        <v>0</v>
      </c>
      <c r="AD75" s="79">
        <v>0</v>
      </c>
      <c r="AE75" s="85" t="s">
        <v>689</v>
      </c>
      <c r="AF75" s="79" t="b">
        <v>0</v>
      </c>
      <c r="AG75" s="79" t="s">
        <v>691</v>
      </c>
      <c r="AH75" s="79"/>
      <c r="AI75" s="85" t="s">
        <v>689</v>
      </c>
      <c r="AJ75" s="79" t="b">
        <v>0</v>
      </c>
      <c r="AK75" s="79">
        <v>10</v>
      </c>
      <c r="AL75" s="85" t="s">
        <v>683</v>
      </c>
      <c r="AM75" s="79" t="s">
        <v>700</v>
      </c>
      <c r="AN75" s="79" t="b">
        <v>0</v>
      </c>
      <c r="AO75" s="85" t="s">
        <v>683</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18</v>
      </c>
      <c r="BK75" s="49">
        <v>100</v>
      </c>
      <c r="BL75" s="48">
        <v>18</v>
      </c>
    </row>
    <row r="76" spans="1:64" ht="15">
      <c r="A76" s="64" t="s">
        <v>263</v>
      </c>
      <c r="B76" s="64" t="s">
        <v>263</v>
      </c>
      <c r="C76" s="65" t="s">
        <v>2122</v>
      </c>
      <c r="D76" s="66">
        <v>3</v>
      </c>
      <c r="E76" s="67" t="s">
        <v>132</v>
      </c>
      <c r="F76" s="68">
        <v>35</v>
      </c>
      <c r="G76" s="65"/>
      <c r="H76" s="69"/>
      <c r="I76" s="70"/>
      <c r="J76" s="70"/>
      <c r="K76" s="34" t="s">
        <v>65</v>
      </c>
      <c r="L76" s="77">
        <v>76</v>
      </c>
      <c r="M76" s="77"/>
      <c r="N76" s="72"/>
      <c r="O76" s="79" t="s">
        <v>176</v>
      </c>
      <c r="P76" s="81">
        <v>43566.75824074074</v>
      </c>
      <c r="Q76" s="79" t="s">
        <v>349</v>
      </c>
      <c r="R76" s="79"/>
      <c r="S76" s="79"/>
      <c r="T76" s="79" t="s">
        <v>396</v>
      </c>
      <c r="U76" s="79"/>
      <c r="V76" s="82" t="s">
        <v>474</v>
      </c>
      <c r="W76" s="81">
        <v>43566.75824074074</v>
      </c>
      <c r="X76" s="82" t="s">
        <v>562</v>
      </c>
      <c r="Y76" s="79"/>
      <c r="Z76" s="79"/>
      <c r="AA76" s="85" t="s">
        <v>661</v>
      </c>
      <c r="AB76" s="79"/>
      <c r="AC76" s="79" t="b">
        <v>0</v>
      </c>
      <c r="AD76" s="79">
        <v>183</v>
      </c>
      <c r="AE76" s="85" t="s">
        <v>689</v>
      </c>
      <c r="AF76" s="79" t="b">
        <v>0</v>
      </c>
      <c r="AG76" s="79" t="s">
        <v>691</v>
      </c>
      <c r="AH76" s="79"/>
      <c r="AI76" s="85" t="s">
        <v>689</v>
      </c>
      <c r="AJ76" s="79" t="b">
        <v>0</v>
      </c>
      <c r="AK76" s="79">
        <v>36</v>
      </c>
      <c r="AL76" s="85" t="s">
        <v>689</v>
      </c>
      <c r="AM76" s="79" t="s">
        <v>699</v>
      </c>
      <c r="AN76" s="79" t="b">
        <v>0</v>
      </c>
      <c r="AO76" s="85" t="s">
        <v>661</v>
      </c>
      <c r="AP76" s="79" t="s">
        <v>705</v>
      </c>
      <c r="AQ76" s="79">
        <v>0</v>
      </c>
      <c r="AR76" s="79">
        <v>0</v>
      </c>
      <c r="AS76" s="79"/>
      <c r="AT76" s="79"/>
      <c r="AU76" s="79"/>
      <c r="AV76" s="79"/>
      <c r="AW76" s="79"/>
      <c r="AX76" s="79"/>
      <c r="AY76" s="79"/>
      <c r="AZ76" s="79"/>
      <c r="BA76">
        <v>1</v>
      </c>
      <c r="BB76" s="78" t="str">
        <f>REPLACE(INDEX(GroupVertices[Group],MATCH(Edges[[#This Row],[Vertex 1]],GroupVertices[Vertex],0)),1,1,"")</f>
        <v>11</v>
      </c>
      <c r="BC76" s="78" t="str">
        <f>REPLACE(INDEX(GroupVertices[Group],MATCH(Edges[[#This Row],[Vertex 2]],GroupVertices[Vertex],0)),1,1,"")</f>
        <v>11</v>
      </c>
      <c r="BD76" s="48">
        <v>0</v>
      </c>
      <c r="BE76" s="49">
        <v>0</v>
      </c>
      <c r="BF76" s="48">
        <v>0</v>
      </c>
      <c r="BG76" s="49">
        <v>0</v>
      </c>
      <c r="BH76" s="48">
        <v>0</v>
      </c>
      <c r="BI76" s="49">
        <v>0</v>
      </c>
      <c r="BJ76" s="48">
        <v>14</v>
      </c>
      <c r="BK76" s="49">
        <v>100</v>
      </c>
      <c r="BL76" s="48">
        <v>14</v>
      </c>
    </row>
    <row r="77" spans="1:64" ht="15">
      <c r="A77" s="64" t="s">
        <v>264</v>
      </c>
      <c r="B77" s="64" t="s">
        <v>263</v>
      </c>
      <c r="C77" s="65" t="s">
        <v>2122</v>
      </c>
      <c r="D77" s="66">
        <v>3</v>
      </c>
      <c r="E77" s="67" t="s">
        <v>132</v>
      </c>
      <c r="F77" s="68">
        <v>35</v>
      </c>
      <c r="G77" s="65"/>
      <c r="H77" s="69"/>
      <c r="I77" s="70"/>
      <c r="J77" s="70"/>
      <c r="K77" s="34" t="s">
        <v>65</v>
      </c>
      <c r="L77" s="77">
        <v>77</v>
      </c>
      <c r="M77" s="77"/>
      <c r="N77" s="72"/>
      <c r="O77" s="79" t="s">
        <v>285</v>
      </c>
      <c r="P77" s="81">
        <v>43581.850381944445</v>
      </c>
      <c r="Q77" s="79" t="s">
        <v>350</v>
      </c>
      <c r="R77" s="79"/>
      <c r="S77" s="79"/>
      <c r="T77" s="79" t="s">
        <v>396</v>
      </c>
      <c r="U77" s="79"/>
      <c r="V77" s="82" t="s">
        <v>475</v>
      </c>
      <c r="W77" s="81">
        <v>43581.850381944445</v>
      </c>
      <c r="X77" s="82" t="s">
        <v>563</v>
      </c>
      <c r="Y77" s="79"/>
      <c r="Z77" s="79"/>
      <c r="AA77" s="85" t="s">
        <v>662</v>
      </c>
      <c r="AB77" s="79"/>
      <c r="AC77" s="79" t="b">
        <v>0</v>
      </c>
      <c r="AD77" s="79">
        <v>0</v>
      </c>
      <c r="AE77" s="85" t="s">
        <v>689</v>
      </c>
      <c r="AF77" s="79" t="b">
        <v>0</v>
      </c>
      <c r="AG77" s="79" t="s">
        <v>691</v>
      </c>
      <c r="AH77" s="79"/>
      <c r="AI77" s="85" t="s">
        <v>689</v>
      </c>
      <c r="AJ77" s="79" t="b">
        <v>0</v>
      </c>
      <c r="AK77" s="79">
        <v>36</v>
      </c>
      <c r="AL77" s="85" t="s">
        <v>661</v>
      </c>
      <c r="AM77" s="79" t="s">
        <v>700</v>
      </c>
      <c r="AN77" s="79" t="b">
        <v>0</v>
      </c>
      <c r="AO77" s="85" t="s">
        <v>661</v>
      </c>
      <c r="AP77" s="79" t="s">
        <v>176</v>
      </c>
      <c r="AQ77" s="79">
        <v>0</v>
      </c>
      <c r="AR77" s="79">
        <v>0</v>
      </c>
      <c r="AS77" s="79"/>
      <c r="AT77" s="79"/>
      <c r="AU77" s="79"/>
      <c r="AV77" s="79"/>
      <c r="AW77" s="79"/>
      <c r="AX77" s="79"/>
      <c r="AY77" s="79"/>
      <c r="AZ77" s="79"/>
      <c r="BA77">
        <v>1</v>
      </c>
      <c r="BB77" s="78" t="str">
        <f>REPLACE(INDEX(GroupVertices[Group],MATCH(Edges[[#This Row],[Vertex 1]],GroupVertices[Vertex],0)),1,1,"")</f>
        <v>11</v>
      </c>
      <c r="BC77" s="78" t="str">
        <f>REPLACE(INDEX(GroupVertices[Group],MATCH(Edges[[#This Row],[Vertex 2]],GroupVertices[Vertex],0)),1,1,"")</f>
        <v>11</v>
      </c>
      <c r="BD77" s="48">
        <v>0</v>
      </c>
      <c r="BE77" s="49">
        <v>0</v>
      </c>
      <c r="BF77" s="48">
        <v>0</v>
      </c>
      <c r="BG77" s="49">
        <v>0</v>
      </c>
      <c r="BH77" s="48">
        <v>0</v>
      </c>
      <c r="BI77" s="49">
        <v>0</v>
      </c>
      <c r="BJ77" s="48">
        <v>16</v>
      </c>
      <c r="BK77" s="49">
        <v>100</v>
      </c>
      <c r="BL77" s="48">
        <v>16</v>
      </c>
    </row>
    <row r="78" spans="1:64" ht="15">
      <c r="A78" s="64" t="s">
        <v>265</v>
      </c>
      <c r="B78" s="64" t="s">
        <v>265</v>
      </c>
      <c r="C78" s="65" t="s">
        <v>2123</v>
      </c>
      <c r="D78" s="66">
        <v>10</v>
      </c>
      <c r="E78" s="67" t="s">
        <v>136</v>
      </c>
      <c r="F78" s="68">
        <v>12</v>
      </c>
      <c r="G78" s="65"/>
      <c r="H78" s="69"/>
      <c r="I78" s="70"/>
      <c r="J78" s="70"/>
      <c r="K78" s="34" t="s">
        <v>65</v>
      </c>
      <c r="L78" s="77">
        <v>78</v>
      </c>
      <c r="M78" s="77"/>
      <c r="N78" s="72"/>
      <c r="O78" s="79" t="s">
        <v>176</v>
      </c>
      <c r="P78" s="81">
        <v>43569.741423611114</v>
      </c>
      <c r="Q78" s="79" t="s">
        <v>351</v>
      </c>
      <c r="R78" s="79"/>
      <c r="S78" s="79"/>
      <c r="T78" s="79" t="s">
        <v>396</v>
      </c>
      <c r="U78" s="82" t="s">
        <v>417</v>
      </c>
      <c r="V78" s="82" t="s">
        <v>417</v>
      </c>
      <c r="W78" s="81">
        <v>43569.741423611114</v>
      </c>
      <c r="X78" s="82" t="s">
        <v>564</v>
      </c>
      <c r="Y78" s="79"/>
      <c r="Z78" s="79"/>
      <c r="AA78" s="85" t="s">
        <v>663</v>
      </c>
      <c r="AB78" s="79"/>
      <c r="AC78" s="79" t="b">
        <v>0</v>
      </c>
      <c r="AD78" s="79">
        <v>35</v>
      </c>
      <c r="AE78" s="85" t="s">
        <v>689</v>
      </c>
      <c r="AF78" s="79" t="b">
        <v>0</v>
      </c>
      <c r="AG78" s="79" t="s">
        <v>691</v>
      </c>
      <c r="AH78" s="79"/>
      <c r="AI78" s="85" t="s">
        <v>689</v>
      </c>
      <c r="AJ78" s="79" t="b">
        <v>0</v>
      </c>
      <c r="AK78" s="79">
        <v>10</v>
      </c>
      <c r="AL78" s="85" t="s">
        <v>689</v>
      </c>
      <c r="AM78" s="79" t="s">
        <v>701</v>
      </c>
      <c r="AN78" s="79" t="b">
        <v>0</v>
      </c>
      <c r="AO78" s="85" t="s">
        <v>663</v>
      </c>
      <c r="AP78" s="79" t="s">
        <v>705</v>
      </c>
      <c r="AQ78" s="79">
        <v>0</v>
      </c>
      <c r="AR78" s="79">
        <v>0</v>
      </c>
      <c r="AS78" s="79"/>
      <c r="AT78" s="79"/>
      <c r="AU78" s="79"/>
      <c r="AV78" s="79"/>
      <c r="AW78" s="79"/>
      <c r="AX78" s="79"/>
      <c r="AY78" s="79"/>
      <c r="AZ78" s="79"/>
      <c r="BA78">
        <v>4</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4</v>
      </c>
      <c r="BK78" s="49">
        <v>100</v>
      </c>
      <c r="BL78" s="48">
        <v>4</v>
      </c>
    </row>
    <row r="79" spans="1:64" ht="15">
      <c r="A79" s="64" t="s">
        <v>265</v>
      </c>
      <c r="B79" s="64" t="s">
        <v>265</v>
      </c>
      <c r="C79" s="65" t="s">
        <v>2123</v>
      </c>
      <c r="D79" s="66">
        <v>10</v>
      </c>
      <c r="E79" s="67" t="s">
        <v>136</v>
      </c>
      <c r="F79" s="68">
        <v>12</v>
      </c>
      <c r="G79" s="65"/>
      <c r="H79" s="69"/>
      <c r="I79" s="70"/>
      <c r="J79" s="70"/>
      <c r="K79" s="34" t="s">
        <v>65</v>
      </c>
      <c r="L79" s="77">
        <v>79</v>
      </c>
      <c r="M79" s="77"/>
      <c r="N79" s="72"/>
      <c r="O79" s="79" t="s">
        <v>176</v>
      </c>
      <c r="P79" s="81">
        <v>43566.54958333333</v>
      </c>
      <c r="Q79" s="79" t="s">
        <v>352</v>
      </c>
      <c r="R79" s="79"/>
      <c r="S79" s="79"/>
      <c r="T79" s="79" t="s">
        <v>406</v>
      </c>
      <c r="U79" s="82" t="s">
        <v>428</v>
      </c>
      <c r="V79" s="82" t="s">
        <v>428</v>
      </c>
      <c r="W79" s="81">
        <v>43566.54958333333</v>
      </c>
      <c r="X79" s="82" t="s">
        <v>565</v>
      </c>
      <c r="Y79" s="79"/>
      <c r="Z79" s="79"/>
      <c r="AA79" s="85" t="s">
        <v>664</v>
      </c>
      <c r="AB79" s="79"/>
      <c r="AC79" s="79" t="b">
        <v>0</v>
      </c>
      <c r="AD79" s="79">
        <v>21</v>
      </c>
      <c r="AE79" s="85" t="s">
        <v>689</v>
      </c>
      <c r="AF79" s="79" t="b">
        <v>0</v>
      </c>
      <c r="AG79" s="79" t="s">
        <v>691</v>
      </c>
      <c r="AH79" s="79"/>
      <c r="AI79" s="85" t="s">
        <v>689</v>
      </c>
      <c r="AJ79" s="79" t="b">
        <v>0</v>
      </c>
      <c r="AK79" s="79">
        <v>8</v>
      </c>
      <c r="AL79" s="85" t="s">
        <v>689</v>
      </c>
      <c r="AM79" s="79" t="s">
        <v>701</v>
      </c>
      <c r="AN79" s="79" t="b">
        <v>0</v>
      </c>
      <c r="AO79" s="85" t="s">
        <v>664</v>
      </c>
      <c r="AP79" s="79" t="s">
        <v>705</v>
      </c>
      <c r="AQ79" s="79">
        <v>0</v>
      </c>
      <c r="AR79" s="79">
        <v>0</v>
      </c>
      <c r="AS79" s="79"/>
      <c r="AT79" s="79"/>
      <c r="AU79" s="79"/>
      <c r="AV79" s="79"/>
      <c r="AW79" s="79"/>
      <c r="AX79" s="79"/>
      <c r="AY79" s="79"/>
      <c r="AZ79" s="79"/>
      <c r="BA79">
        <v>4</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21</v>
      </c>
      <c r="BK79" s="49">
        <v>100</v>
      </c>
      <c r="BL79" s="48">
        <v>21</v>
      </c>
    </row>
    <row r="80" spans="1:64" ht="15">
      <c r="A80" s="64" t="s">
        <v>265</v>
      </c>
      <c r="B80" s="64" t="s">
        <v>265</v>
      </c>
      <c r="C80" s="65" t="s">
        <v>2123</v>
      </c>
      <c r="D80" s="66">
        <v>10</v>
      </c>
      <c r="E80" s="67" t="s">
        <v>136</v>
      </c>
      <c r="F80" s="68">
        <v>12</v>
      </c>
      <c r="G80" s="65"/>
      <c r="H80" s="69"/>
      <c r="I80" s="70"/>
      <c r="J80" s="70"/>
      <c r="K80" s="34" t="s">
        <v>65</v>
      </c>
      <c r="L80" s="77">
        <v>80</v>
      </c>
      <c r="M80" s="77"/>
      <c r="N80" s="72"/>
      <c r="O80" s="79" t="s">
        <v>176</v>
      </c>
      <c r="P80" s="81">
        <v>43567.47871527778</v>
      </c>
      <c r="Q80" s="79" t="s">
        <v>353</v>
      </c>
      <c r="R80" s="79"/>
      <c r="S80" s="79"/>
      <c r="T80" s="79" t="s">
        <v>403</v>
      </c>
      <c r="U80" s="82" t="s">
        <v>429</v>
      </c>
      <c r="V80" s="82" t="s">
        <v>429</v>
      </c>
      <c r="W80" s="81">
        <v>43567.47871527778</v>
      </c>
      <c r="X80" s="82" t="s">
        <v>566</v>
      </c>
      <c r="Y80" s="79"/>
      <c r="Z80" s="79"/>
      <c r="AA80" s="85" t="s">
        <v>665</v>
      </c>
      <c r="AB80" s="79"/>
      <c r="AC80" s="79" t="b">
        <v>0</v>
      </c>
      <c r="AD80" s="79">
        <v>113</v>
      </c>
      <c r="AE80" s="85" t="s">
        <v>689</v>
      </c>
      <c r="AF80" s="79" t="b">
        <v>0</v>
      </c>
      <c r="AG80" s="79" t="s">
        <v>691</v>
      </c>
      <c r="AH80" s="79"/>
      <c r="AI80" s="85" t="s">
        <v>689</v>
      </c>
      <c r="AJ80" s="79" t="b">
        <v>0</v>
      </c>
      <c r="AK80" s="79">
        <v>30</v>
      </c>
      <c r="AL80" s="85" t="s">
        <v>689</v>
      </c>
      <c r="AM80" s="79" t="s">
        <v>703</v>
      </c>
      <c r="AN80" s="79" t="b">
        <v>0</v>
      </c>
      <c r="AO80" s="85" t="s">
        <v>665</v>
      </c>
      <c r="AP80" s="79" t="s">
        <v>705</v>
      </c>
      <c r="AQ80" s="79">
        <v>0</v>
      </c>
      <c r="AR80" s="79">
        <v>0</v>
      </c>
      <c r="AS80" s="79"/>
      <c r="AT80" s="79"/>
      <c r="AU80" s="79"/>
      <c r="AV80" s="79"/>
      <c r="AW80" s="79"/>
      <c r="AX80" s="79"/>
      <c r="AY80" s="79"/>
      <c r="AZ80" s="79"/>
      <c r="BA80">
        <v>4</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15</v>
      </c>
      <c r="BK80" s="49">
        <v>100</v>
      </c>
      <c r="BL80" s="48">
        <v>15</v>
      </c>
    </row>
    <row r="81" spans="1:64" ht="15">
      <c r="A81" s="64" t="s">
        <v>265</v>
      </c>
      <c r="B81" s="64" t="s">
        <v>265</v>
      </c>
      <c r="C81" s="65" t="s">
        <v>2123</v>
      </c>
      <c r="D81" s="66">
        <v>10</v>
      </c>
      <c r="E81" s="67" t="s">
        <v>136</v>
      </c>
      <c r="F81" s="68">
        <v>12</v>
      </c>
      <c r="G81" s="65"/>
      <c r="H81" s="69"/>
      <c r="I81" s="70"/>
      <c r="J81" s="70"/>
      <c r="K81" s="34" t="s">
        <v>65</v>
      </c>
      <c r="L81" s="77">
        <v>81</v>
      </c>
      <c r="M81" s="77"/>
      <c r="N81" s="72"/>
      <c r="O81" s="79" t="s">
        <v>176</v>
      </c>
      <c r="P81" s="81">
        <v>43582.49046296296</v>
      </c>
      <c r="Q81" s="79" t="s">
        <v>354</v>
      </c>
      <c r="R81" s="82" t="s">
        <v>382</v>
      </c>
      <c r="S81" s="79" t="s">
        <v>390</v>
      </c>
      <c r="T81" s="79" t="s">
        <v>407</v>
      </c>
      <c r="U81" s="82" t="s">
        <v>430</v>
      </c>
      <c r="V81" s="82" t="s">
        <v>430</v>
      </c>
      <c r="W81" s="81">
        <v>43582.49046296296</v>
      </c>
      <c r="X81" s="82" t="s">
        <v>567</v>
      </c>
      <c r="Y81" s="79"/>
      <c r="Z81" s="79"/>
      <c r="AA81" s="85" t="s">
        <v>666</v>
      </c>
      <c r="AB81" s="79"/>
      <c r="AC81" s="79" t="b">
        <v>0</v>
      </c>
      <c r="AD81" s="79">
        <v>16</v>
      </c>
      <c r="AE81" s="85" t="s">
        <v>689</v>
      </c>
      <c r="AF81" s="79" t="b">
        <v>0</v>
      </c>
      <c r="AG81" s="79" t="s">
        <v>691</v>
      </c>
      <c r="AH81" s="79"/>
      <c r="AI81" s="85" t="s">
        <v>689</v>
      </c>
      <c r="AJ81" s="79" t="b">
        <v>0</v>
      </c>
      <c r="AK81" s="79">
        <v>1</v>
      </c>
      <c r="AL81" s="85" t="s">
        <v>689</v>
      </c>
      <c r="AM81" s="79" t="s">
        <v>703</v>
      </c>
      <c r="AN81" s="79" t="b">
        <v>0</v>
      </c>
      <c r="AO81" s="85" t="s">
        <v>666</v>
      </c>
      <c r="AP81" s="79" t="s">
        <v>176</v>
      </c>
      <c r="AQ81" s="79">
        <v>0</v>
      </c>
      <c r="AR81" s="79">
        <v>0</v>
      </c>
      <c r="AS81" s="79"/>
      <c r="AT81" s="79"/>
      <c r="AU81" s="79"/>
      <c r="AV81" s="79"/>
      <c r="AW81" s="79"/>
      <c r="AX81" s="79"/>
      <c r="AY81" s="79"/>
      <c r="AZ81" s="79"/>
      <c r="BA81">
        <v>4</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53</v>
      </c>
      <c r="BK81" s="49">
        <v>100</v>
      </c>
      <c r="BL81" s="48">
        <v>53</v>
      </c>
    </row>
    <row r="82" spans="1:64" ht="15">
      <c r="A82" s="64" t="s">
        <v>266</v>
      </c>
      <c r="B82" s="64" t="s">
        <v>284</v>
      </c>
      <c r="C82" s="65" t="s">
        <v>2122</v>
      </c>
      <c r="D82" s="66">
        <v>3</v>
      </c>
      <c r="E82" s="67" t="s">
        <v>132</v>
      </c>
      <c r="F82" s="68">
        <v>35</v>
      </c>
      <c r="G82" s="65"/>
      <c r="H82" s="69"/>
      <c r="I82" s="70"/>
      <c r="J82" s="70"/>
      <c r="K82" s="34" t="s">
        <v>65</v>
      </c>
      <c r="L82" s="77">
        <v>82</v>
      </c>
      <c r="M82" s="77"/>
      <c r="N82" s="72"/>
      <c r="O82" s="79" t="s">
        <v>285</v>
      </c>
      <c r="P82" s="81">
        <v>43571.36510416667</v>
      </c>
      <c r="Q82" s="79" t="s">
        <v>355</v>
      </c>
      <c r="R82" s="79"/>
      <c r="S82" s="79"/>
      <c r="T82" s="79" t="s">
        <v>408</v>
      </c>
      <c r="U82" s="82" t="s">
        <v>431</v>
      </c>
      <c r="V82" s="82" t="s">
        <v>431</v>
      </c>
      <c r="W82" s="81">
        <v>43571.36510416667</v>
      </c>
      <c r="X82" s="82" t="s">
        <v>568</v>
      </c>
      <c r="Y82" s="79"/>
      <c r="Z82" s="79"/>
      <c r="AA82" s="85" t="s">
        <v>667</v>
      </c>
      <c r="AB82" s="79"/>
      <c r="AC82" s="79" t="b">
        <v>0</v>
      </c>
      <c r="AD82" s="79">
        <v>54</v>
      </c>
      <c r="AE82" s="85" t="s">
        <v>689</v>
      </c>
      <c r="AF82" s="79" t="b">
        <v>0</v>
      </c>
      <c r="AG82" s="79" t="s">
        <v>692</v>
      </c>
      <c r="AH82" s="79"/>
      <c r="AI82" s="85" t="s">
        <v>689</v>
      </c>
      <c r="AJ82" s="79" t="b">
        <v>0</v>
      </c>
      <c r="AK82" s="79">
        <v>23</v>
      </c>
      <c r="AL82" s="85" t="s">
        <v>689</v>
      </c>
      <c r="AM82" s="79" t="s">
        <v>699</v>
      </c>
      <c r="AN82" s="79" t="b">
        <v>0</v>
      </c>
      <c r="AO82" s="85" t="s">
        <v>667</v>
      </c>
      <c r="AP82" s="79" t="s">
        <v>705</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0</v>
      </c>
      <c r="BE82" s="49">
        <v>0</v>
      </c>
      <c r="BF82" s="48">
        <v>5</v>
      </c>
      <c r="BG82" s="49">
        <v>11.363636363636363</v>
      </c>
      <c r="BH82" s="48">
        <v>0</v>
      </c>
      <c r="BI82" s="49">
        <v>0</v>
      </c>
      <c r="BJ82" s="48">
        <v>39</v>
      </c>
      <c r="BK82" s="49">
        <v>88.63636363636364</v>
      </c>
      <c r="BL82" s="48">
        <v>44</v>
      </c>
    </row>
    <row r="83" spans="1:64" ht="15">
      <c r="A83" s="64" t="s">
        <v>267</v>
      </c>
      <c r="B83" s="64" t="s">
        <v>284</v>
      </c>
      <c r="C83" s="65" t="s">
        <v>2122</v>
      </c>
      <c r="D83" s="66">
        <v>3</v>
      </c>
      <c r="E83" s="67" t="s">
        <v>132</v>
      </c>
      <c r="F83" s="68">
        <v>35</v>
      </c>
      <c r="G83" s="65"/>
      <c r="H83" s="69"/>
      <c r="I83" s="70"/>
      <c r="J83" s="70"/>
      <c r="K83" s="34" t="s">
        <v>65</v>
      </c>
      <c r="L83" s="77">
        <v>83</v>
      </c>
      <c r="M83" s="77"/>
      <c r="N83" s="72"/>
      <c r="O83" s="79" t="s">
        <v>285</v>
      </c>
      <c r="P83" s="81">
        <v>43583.56418981482</v>
      </c>
      <c r="Q83" s="79" t="s">
        <v>356</v>
      </c>
      <c r="R83" s="79"/>
      <c r="S83" s="79"/>
      <c r="T83" s="79" t="s">
        <v>408</v>
      </c>
      <c r="U83" s="79"/>
      <c r="V83" s="82" t="s">
        <v>476</v>
      </c>
      <c r="W83" s="81">
        <v>43583.56418981482</v>
      </c>
      <c r="X83" s="82" t="s">
        <v>569</v>
      </c>
      <c r="Y83" s="79"/>
      <c r="Z83" s="79"/>
      <c r="AA83" s="85" t="s">
        <v>668</v>
      </c>
      <c r="AB83" s="79"/>
      <c r="AC83" s="79" t="b">
        <v>0</v>
      </c>
      <c r="AD83" s="79">
        <v>0</v>
      </c>
      <c r="AE83" s="85" t="s">
        <v>689</v>
      </c>
      <c r="AF83" s="79" t="b">
        <v>0</v>
      </c>
      <c r="AG83" s="79" t="s">
        <v>692</v>
      </c>
      <c r="AH83" s="79"/>
      <c r="AI83" s="85" t="s">
        <v>689</v>
      </c>
      <c r="AJ83" s="79" t="b">
        <v>0</v>
      </c>
      <c r="AK83" s="79">
        <v>23</v>
      </c>
      <c r="AL83" s="85" t="s">
        <v>667</v>
      </c>
      <c r="AM83" s="79" t="s">
        <v>699</v>
      </c>
      <c r="AN83" s="79" t="b">
        <v>0</v>
      </c>
      <c r="AO83" s="85" t="s">
        <v>667</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267</v>
      </c>
      <c r="B84" s="64" t="s">
        <v>266</v>
      </c>
      <c r="C84" s="65" t="s">
        <v>2122</v>
      </c>
      <c r="D84" s="66">
        <v>3</v>
      </c>
      <c r="E84" s="67" t="s">
        <v>132</v>
      </c>
      <c r="F84" s="68">
        <v>35</v>
      </c>
      <c r="G84" s="65"/>
      <c r="H84" s="69"/>
      <c r="I84" s="70"/>
      <c r="J84" s="70"/>
      <c r="K84" s="34" t="s">
        <v>65</v>
      </c>
      <c r="L84" s="77">
        <v>84</v>
      </c>
      <c r="M84" s="77"/>
      <c r="N84" s="72"/>
      <c r="O84" s="79" t="s">
        <v>285</v>
      </c>
      <c r="P84" s="81">
        <v>43583.56418981482</v>
      </c>
      <c r="Q84" s="79" t="s">
        <v>356</v>
      </c>
      <c r="R84" s="79"/>
      <c r="S84" s="79"/>
      <c r="T84" s="79" t="s">
        <v>408</v>
      </c>
      <c r="U84" s="79"/>
      <c r="V84" s="82" t="s">
        <v>476</v>
      </c>
      <c r="W84" s="81">
        <v>43583.56418981482</v>
      </c>
      <c r="X84" s="82" t="s">
        <v>569</v>
      </c>
      <c r="Y84" s="79"/>
      <c r="Z84" s="79"/>
      <c r="AA84" s="85" t="s">
        <v>668</v>
      </c>
      <c r="AB84" s="79"/>
      <c r="AC84" s="79" t="b">
        <v>0</v>
      </c>
      <c r="AD84" s="79">
        <v>0</v>
      </c>
      <c r="AE84" s="85" t="s">
        <v>689</v>
      </c>
      <c r="AF84" s="79" t="b">
        <v>0</v>
      </c>
      <c r="AG84" s="79" t="s">
        <v>692</v>
      </c>
      <c r="AH84" s="79"/>
      <c r="AI84" s="85" t="s">
        <v>689</v>
      </c>
      <c r="AJ84" s="79" t="b">
        <v>0</v>
      </c>
      <c r="AK84" s="79">
        <v>23</v>
      </c>
      <c r="AL84" s="85" t="s">
        <v>667</v>
      </c>
      <c r="AM84" s="79" t="s">
        <v>699</v>
      </c>
      <c r="AN84" s="79" t="b">
        <v>0</v>
      </c>
      <c r="AO84" s="85" t="s">
        <v>667</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v>0</v>
      </c>
      <c r="BE84" s="49">
        <v>0</v>
      </c>
      <c r="BF84" s="48">
        <v>0</v>
      </c>
      <c r="BG84" s="49">
        <v>0</v>
      </c>
      <c r="BH84" s="48">
        <v>0</v>
      </c>
      <c r="BI84" s="49">
        <v>0</v>
      </c>
      <c r="BJ84" s="48">
        <v>21</v>
      </c>
      <c r="BK84" s="49">
        <v>100</v>
      </c>
      <c r="BL84" s="48">
        <v>21</v>
      </c>
    </row>
    <row r="85" spans="1:64" ht="15">
      <c r="A85" s="64" t="s">
        <v>268</v>
      </c>
      <c r="B85" s="64" t="s">
        <v>268</v>
      </c>
      <c r="C85" s="65" t="s">
        <v>2122</v>
      </c>
      <c r="D85" s="66">
        <v>3</v>
      </c>
      <c r="E85" s="67" t="s">
        <v>132</v>
      </c>
      <c r="F85" s="68">
        <v>35</v>
      </c>
      <c r="G85" s="65"/>
      <c r="H85" s="69"/>
      <c r="I85" s="70"/>
      <c r="J85" s="70"/>
      <c r="K85" s="34" t="s">
        <v>65</v>
      </c>
      <c r="L85" s="77">
        <v>85</v>
      </c>
      <c r="M85" s="77"/>
      <c r="N85" s="72"/>
      <c r="O85" s="79" t="s">
        <v>176</v>
      </c>
      <c r="P85" s="81">
        <v>43568.77425925926</v>
      </c>
      <c r="Q85" s="79" t="s">
        <v>357</v>
      </c>
      <c r="R85" s="79"/>
      <c r="S85" s="79"/>
      <c r="T85" s="79" t="s">
        <v>409</v>
      </c>
      <c r="U85" s="79"/>
      <c r="V85" s="82" t="s">
        <v>477</v>
      </c>
      <c r="W85" s="81">
        <v>43568.77425925926</v>
      </c>
      <c r="X85" s="82" t="s">
        <v>570</v>
      </c>
      <c r="Y85" s="79"/>
      <c r="Z85" s="79"/>
      <c r="AA85" s="85" t="s">
        <v>669</v>
      </c>
      <c r="AB85" s="79"/>
      <c r="AC85" s="79" t="b">
        <v>0</v>
      </c>
      <c r="AD85" s="79">
        <v>32</v>
      </c>
      <c r="AE85" s="85" t="s">
        <v>689</v>
      </c>
      <c r="AF85" s="79" t="b">
        <v>0</v>
      </c>
      <c r="AG85" s="79" t="s">
        <v>691</v>
      </c>
      <c r="AH85" s="79"/>
      <c r="AI85" s="85" t="s">
        <v>689</v>
      </c>
      <c r="AJ85" s="79" t="b">
        <v>0</v>
      </c>
      <c r="AK85" s="79">
        <v>1</v>
      </c>
      <c r="AL85" s="85" t="s">
        <v>689</v>
      </c>
      <c r="AM85" s="79" t="s">
        <v>699</v>
      </c>
      <c r="AN85" s="79" t="b">
        <v>0</v>
      </c>
      <c r="AO85" s="85" t="s">
        <v>669</v>
      </c>
      <c r="AP85" s="79" t="s">
        <v>705</v>
      </c>
      <c r="AQ85" s="79">
        <v>0</v>
      </c>
      <c r="AR85" s="79">
        <v>0</v>
      </c>
      <c r="AS85" s="79" t="s">
        <v>706</v>
      </c>
      <c r="AT85" s="79" t="s">
        <v>707</v>
      </c>
      <c r="AU85" s="79" t="s">
        <v>708</v>
      </c>
      <c r="AV85" s="79" t="s">
        <v>707</v>
      </c>
      <c r="AW85" s="79" t="s">
        <v>709</v>
      </c>
      <c r="AX85" s="79" t="s">
        <v>707</v>
      </c>
      <c r="AY85" s="79" t="s">
        <v>710</v>
      </c>
      <c r="AZ85" s="82" t="s">
        <v>711</v>
      </c>
      <c r="BA85">
        <v>1</v>
      </c>
      <c r="BB85" s="78" t="str">
        <f>REPLACE(INDEX(GroupVertices[Group],MATCH(Edges[[#This Row],[Vertex 1]],GroupVertices[Vertex],0)),1,1,"")</f>
        <v>7</v>
      </c>
      <c r="BC85" s="78" t="str">
        <f>REPLACE(INDEX(GroupVertices[Group],MATCH(Edges[[#This Row],[Vertex 2]],GroupVertices[Vertex],0)),1,1,"")</f>
        <v>7</v>
      </c>
      <c r="BD85" s="48">
        <v>0</v>
      </c>
      <c r="BE85" s="49">
        <v>0</v>
      </c>
      <c r="BF85" s="48">
        <v>0</v>
      </c>
      <c r="BG85" s="49">
        <v>0</v>
      </c>
      <c r="BH85" s="48">
        <v>0</v>
      </c>
      <c r="BI85" s="49">
        <v>0</v>
      </c>
      <c r="BJ85" s="48">
        <v>37</v>
      </c>
      <c r="BK85" s="49">
        <v>100</v>
      </c>
      <c r="BL85" s="48">
        <v>37</v>
      </c>
    </row>
    <row r="86" spans="1:64" ht="15">
      <c r="A86" s="64" t="s">
        <v>269</v>
      </c>
      <c r="B86" s="64" t="s">
        <v>268</v>
      </c>
      <c r="C86" s="65" t="s">
        <v>2122</v>
      </c>
      <c r="D86" s="66">
        <v>3</v>
      </c>
      <c r="E86" s="67" t="s">
        <v>132</v>
      </c>
      <c r="F86" s="68">
        <v>35</v>
      </c>
      <c r="G86" s="65"/>
      <c r="H86" s="69"/>
      <c r="I86" s="70"/>
      <c r="J86" s="70"/>
      <c r="K86" s="34" t="s">
        <v>65</v>
      </c>
      <c r="L86" s="77">
        <v>86</v>
      </c>
      <c r="M86" s="77"/>
      <c r="N86" s="72"/>
      <c r="O86" s="79" t="s">
        <v>285</v>
      </c>
      <c r="P86" s="81">
        <v>43583.83495370371</v>
      </c>
      <c r="Q86" s="79" t="s">
        <v>358</v>
      </c>
      <c r="R86" s="79"/>
      <c r="S86" s="79"/>
      <c r="T86" s="79"/>
      <c r="U86" s="79"/>
      <c r="V86" s="82" t="s">
        <v>478</v>
      </c>
      <c r="W86" s="81">
        <v>43583.83495370371</v>
      </c>
      <c r="X86" s="82" t="s">
        <v>571</v>
      </c>
      <c r="Y86" s="79"/>
      <c r="Z86" s="79"/>
      <c r="AA86" s="85" t="s">
        <v>670</v>
      </c>
      <c r="AB86" s="79"/>
      <c r="AC86" s="79" t="b">
        <v>0</v>
      </c>
      <c r="AD86" s="79">
        <v>0</v>
      </c>
      <c r="AE86" s="85" t="s">
        <v>689</v>
      </c>
      <c r="AF86" s="79" t="b">
        <v>0</v>
      </c>
      <c r="AG86" s="79" t="s">
        <v>691</v>
      </c>
      <c r="AH86" s="79"/>
      <c r="AI86" s="85" t="s">
        <v>689</v>
      </c>
      <c r="AJ86" s="79" t="b">
        <v>0</v>
      </c>
      <c r="AK86" s="79">
        <v>1</v>
      </c>
      <c r="AL86" s="85" t="s">
        <v>669</v>
      </c>
      <c r="AM86" s="79" t="s">
        <v>699</v>
      </c>
      <c r="AN86" s="79" t="b">
        <v>0</v>
      </c>
      <c r="AO86" s="85" t="s">
        <v>669</v>
      </c>
      <c r="AP86" s="79" t="s">
        <v>176</v>
      </c>
      <c r="AQ86" s="79">
        <v>0</v>
      </c>
      <c r="AR86" s="79">
        <v>0</v>
      </c>
      <c r="AS86" s="79"/>
      <c r="AT86" s="79"/>
      <c r="AU86" s="79"/>
      <c r="AV86" s="79"/>
      <c r="AW86" s="79"/>
      <c r="AX86" s="79"/>
      <c r="AY86" s="79"/>
      <c r="AZ86" s="79"/>
      <c r="BA86">
        <v>1</v>
      </c>
      <c r="BB86" s="78" t="str">
        <f>REPLACE(INDEX(GroupVertices[Group],MATCH(Edges[[#This Row],[Vertex 1]],GroupVertices[Vertex],0)),1,1,"")</f>
        <v>7</v>
      </c>
      <c r="BC86" s="78" t="str">
        <f>REPLACE(INDEX(GroupVertices[Group],MATCH(Edges[[#This Row],[Vertex 2]],GroupVertices[Vertex],0)),1,1,"")</f>
        <v>7</v>
      </c>
      <c r="BD86" s="48">
        <v>0</v>
      </c>
      <c r="BE86" s="49">
        <v>0</v>
      </c>
      <c r="BF86" s="48">
        <v>0</v>
      </c>
      <c r="BG86" s="49">
        <v>0</v>
      </c>
      <c r="BH86" s="48">
        <v>0</v>
      </c>
      <c r="BI86" s="49">
        <v>0</v>
      </c>
      <c r="BJ86" s="48">
        <v>37</v>
      </c>
      <c r="BK86" s="49">
        <v>100</v>
      </c>
      <c r="BL86" s="48">
        <v>37</v>
      </c>
    </row>
    <row r="87" spans="1:64" ht="15">
      <c r="A87" s="64" t="s">
        <v>270</v>
      </c>
      <c r="B87" s="64" t="s">
        <v>271</v>
      </c>
      <c r="C87" s="65" t="s">
        <v>2122</v>
      </c>
      <c r="D87" s="66">
        <v>3</v>
      </c>
      <c r="E87" s="67" t="s">
        <v>132</v>
      </c>
      <c r="F87" s="68">
        <v>35</v>
      </c>
      <c r="G87" s="65"/>
      <c r="H87" s="69"/>
      <c r="I87" s="70"/>
      <c r="J87" s="70"/>
      <c r="K87" s="34" t="s">
        <v>65</v>
      </c>
      <c r="L87" s="77">
        <v>87</v>
      </c>
      <c r="M87" s="77"/>
      <c r="N87" s="72"/>
      <c r="O87" s="79" t="s">
        <v>285</v>
      </c>
      <c r="P87" s="81">
        <v>43584.170798611114</v>
      </c>
      <c r="Q87" s="79" t="s">
        <v>359</v>
      </c>
      <c r="R87" s="79"/>
      <c r="S87" s="79"/>
      <c r="T87" s="79"/>
      <c r="U87" s="79"/>
      <c r="V87" s="82" t="s">
        <v>479</v>
      </c>
      <c r="W87" s="81">
        <v>43584.170798611114</v>
      </c>
      <c r="X87" s="82" t="s">
        <v>572</v>
      </c>
      <c r="Y87" s="79"/>
      <c r="Z87" s="79"/>
      <c r="AA87" s="85" t="s">
        <v>671</v>
      </c>
      <c r="AB87" s="79"/>
      <c r="AC87" s="79" t="b">
        <v>0</v>
      </c>
      <c r="AD87" s="79">
        <v>0</v>
      </c>
      <c r="AE87" s="85" t="s">
        <v>689</v>
      </c>
      <c r="AF87" s="79" t="b">
        <v>0</v>
      </c>
      <c r="AG87" s="79" t="s">
        <v>692</v>
      </c>
      <c r="AH87" s="79"/>
      <c r="AI87" s="85" t="s">
        <v>689</v>
      </c>
      <c r="AJ87" s="79" t="b">
        <v>0</v>
      </c>
      <c r="AK87" s="79">
        <v>15</v>
      </c>
      <c r="AL87" s="85" t="s">
        <v>672</v>
      </c>
      <c r="AM87" s="79" t="s">
        <v>701</v>
      </c>
      <c r="AN87" s="79" t="b">
        <v>0</v>
      </c>
      <c r="AO87" s="85" t="s">
        <v>672</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v>0</v>
      </c>
      <c r="BE87" s="49">
        <v>0</v>
      </c>
      <c r="BF87" s="48">
        <v>2</v>
      </c>
      <c r="BG87" s="49">
        <v>7.6923076923076925</v>
      </c>
      <c r="BH87" s="48">
        <v>0</v>
      </c>
      <c r="BI87" s="49">
        <v>0</v>
      </c>
      <c r="BJ87" s="48">
        <v>24</v>
      </c>
      <c r="BK87" s="49">
        <v>92.3076923076923</v>
      </c>
      <c r="BL87" s="48">
        <v>26</v>
      </c>
    </row>
    <row r="88" spans="1:64" ht="15">
      <c r="A88" s="64" t="s">
        <v>271</v>
      </c>
      <c r="B88" s="64" t="s">
        <v>271</v>
      </c>
      <c r="C88" s="65" t="s">
        <v>2122</v>
      </c>
      <c r="D88" s="66">
        <v>3</v>
      </c>
      <c r="E88" s="67" t="s">
        <v>132</v>
      </c>
      <c r="F88" s="68">
        <v>35</v>
      </c>
      <c r="G88" s="65"/>
      <c r="H88" s="69"/>
      <c r="I88" s="70"/>
      <c r="J88" s="70"/>
      <c r="K88" s="34" t="s">
        <v>65</v>
      </c>
      <c r="L88" s="77">
        <v>88</v>
      </c>
      <c r="M88" s="77"/>
      <c r="N88" s="72"/>
      <c r="O88" s="79" t="s">
        <v>176</v>
      </c>
      <c r="P88" s="81">
        <v>43566.254328703704</v>
      </c>
      <c r="Q88" s="79" t="s">
        <v>360</v>
      </c>
      <c r="R88" s="82" t="s">
        <v>383</v>
      </c>
      <c r="S88" s="79" t="s">
        <v>394</v>
      </c>
      <c r="T88" s="79" t="s">
        <v>410</v>
      </c>
      <c r="U88" s="79"/>
      <c r="V88" s="82" t="s">
        <v>480</v>
      </c>
      <c r="W88" s="81">
        <v>43566.254328703704</v>
      </c>
      <c r="X88" s="82" t="s">
        <v>573</v>
      </c>
      <c r="Y88" s="79"/>
      <c r="Z88" s="79"/>
      <c r="AA88" s="85" t="s">
        <v>672</v>
      </c>
      <c r="AB88" s="85" t="s">
        <v>688</v>
      </c>
      <c r="AC88" s="79" t="b">
        <v>0</v>
      </c>
      <c r="AD88" s="79">
        <v>24</v>
      </c>
      <c r="AE88" s="85" t="s">
        <v>690</v>
      </c>
      <c r="AF88" s="79" t="b">
        <v>0</v>
      </c>
      <c r="AG88" s="79" t="s">
        <v>692</v>
      </c>
      <c r="AH88" s="79"/>
      <c r="AI88" s="85" t="s">
        <v>689</v>
      </c>
      <c r="AJ88" s="79" t="b">
        <v>0</v>
      </c>
      <c r="AK88" s="79">
        <v>15</v>
      </c>
      <c r="AL88" s="85" t="s">
        <v>689</v>
      </c>
      <c r="AM88" s="79" t="s">
        <v>699</v>
      </c>
      <c r="AN88" s="79" t="b">
        <v>0</v>
      </c>
      <c r="AO88" s="85" t="s">
        <v>688</v>
      </c>
      <c r="AP88" s="79" t="s">
        <v>705</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6</v>
      </c>
      <c r="BD88" s="48">
        <v>0</v>
      </c>
      <c r="BE88" s="49">
        <v>0</v>
      </c>
      <c r="BF88" s="48">
        <v>4</v>
      </c>
      <c r="BG88" s="49">
        <v>8.51063829787234</v>
      </c>
      <c r="BH88" s="48">
        <v>0</v>
      </c>
      <c r="BI88" s="49">
        <v>0</v>
      </c>
      <c r="BJ88" s="48">
        <v>43</v>
      </c>
      <c r="BK88" s="49">
        <v>91.48936170212765</v>
      </c>
      <c r="BL88" s="48">
        <v>47</v>
      </c>
    </row>
    <row r="89" spans="1:64" ht="15">
      <c r="A89" s="64" t="s">
        <v>272</v>
      </c>
      <c r="B89" s="64" t="s">
        <v>271</v>
      </c>
      <c r="C89" s="65" t="s">
        <v>2122</v>
      </c>
      <c r="D89" s="66">
        <v>3</v>
      </c>
      <c r="E89" s="67" t="s">
        <v>132</v>
      </c>
      <c r="F89" s="68">
        <v>35</v>
      </c>
      <c r="G89" s="65"/>
      <c r="H89" s="69"/>
      <c r="I89" s="70"/>
      <c r="J89" s="70"/>
      <c r="K89" s="34" t="s">
        <v>65</v>
      </c>
      <c r="L89" s="77">
        <v>89</v>
      </c>
      <c r="M89" s="77"/>
      <c r="N89" s="72"/>
      <c r="O89" s="79" t="s">
        <v>285</v>
      </c>
      <c r="P89" s="81">
        <v>43584.20180555555</v>
      </c>
      <c r="Q89" s="79" t="s">
        <v>359</v>
      </c>
      <c r="R89" s="79"/>
      <c r="S89" s="79"/>
      <c r="T89" s="79"/>
      <c r="U89" s="79"/>
      <c r="V89" s="82" t="s">
        <v>481</v>
      </c>
      <c r="W89" s="81">
        <v>43584.20180555555</v>
      </c>
      <c r="X89" s="82" t="s">
        <v>574</v>
      </c>
      <c r="Y89" s="79"/>
      <c r="Z89" s="79"/>
      <c r="AA89" s="85" t="s">
        <v>673</v>
      </c>
      <c r="AB89" s="79"/>
      <c r="AC89" s="79" t="b">
        <v>0</v>
      </c>
      <c r="AD89" s="79">
        <v>0</v>
      </c>
      <c r="AE89" s="85" t="s">
        <v>689</v>
      </c>
      <c r="AF89" s="79" t="b">
        <v>0</v>
      </c>
      <c r="AG89" s="79" t="s">
        <v>692</v>
      </c>
      <c r="AH89" s="79"/>
      <c r="AI89" s="85" t="s">
        <v>689</v>
      </c>
      <c r="AJ89" s="79" t="b">
        <v>0</v>
      </c>
      <c r="AK89" s="79">
        <v>15</v>
      </c>
      <c r="AL89" s="85" t="s">
        <v>672</v>
      </c>
      <c r="AM89" s="79" t="s">
        <v>701</v>
      </c>
      <c r="AN89" s="79" t="b">
        <v>0</v>
      </c>
      <c r="AO89" s="85" t="s">
        <v>672</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v>0</v>
      </c>
      <c r="BE89" s="49">
        <v>0</v>
      </c>
      <c r="BF89" s="48">
        <v>2</v>
      </c>
      <c r="BG89" s="49">
        <v>7.6923076923076925</v>
      </c>
      <c r="BH89" s="48">
        <v>0</v>
      </c>
      <c r="BI89" s="49">
        <v>0</v>
      </c>
      <c r="BJ89" s="48">
        <v>24</v>
      </c>
      <c r="BK89" s="49">
        <v>92.3076923076923</v>
      </c>
      <c r="BL89" s="48">
        <v>26</v>
      </c>
    </row>
    <row r="90" spans="1:64" ht="15">
      <c r="A90" s="64" t="s">
        <v>273</v>
      </c>
      <c r="B90" s="64" t="s">
        <v>273</v>
      </c>
      <c r="C90" s="65" t="s">
        <v>2122</v>
      </c>
      <c r="D90" s="66">
        <v>3</v>
      </c>
      <c r="E90" s="67" t="s">
        <v>132</v>
      </c>
      <c r="F90" s="68">
        <v>35</v>
      </c>
      <c r="G90" s="65"/>
      <c r="H90" s="69"/>
      <c r="I90" s="70"/>
      <c r="J90" s="70"/>
      <c r="K90" s="34" t="s">
        <v>65</v>
      </c>
      <c r="L90" s="77">
        <v>90</v>
      </c>
      <c r="M90" s="77"/>
      <c r="N90" s="72"/>
      <c r="O90" s="79" t="s">
        <v>176</v>
      </c>
      <c r="P90" s="81">
        <v>43584.395833333336</v>
      </c>
      <c r="Q90" s="79" t="s">
        <v>361</v>
      </c>
      <c r="R90" s="82" t="s">
        <v>384</v>
      </c>
      <c r="S90" s="79" t="s">
        <v>393</v>
      </c>
      <c r="T90" s="79" t="s">
        <v>411</v>
      </c>
      <c r="U90" s="79"/>
      <c r="V90" s="82" t="s">
        <v>482</v>
      </c>
      <c r="W90" s="81">
        <v>43584.395833333336</v>
      </c>
      <c r="X90" s="82" t="s">
        <v>575</v>
      </c>
      <c r="Y90" s="79"/>
      <c r="Z90" s="79"/>
      <c r="AA90" s="85" t="s">
        <v>674</v>
      </c>
      <c r="AB90" s="79"/>
      <c r="AC90" s="79" t="b">
        <v>0</v>
      </c>
      <c r="AD90" s="79">
        <v>0</v>
      </c>
      <c r="AE90" s="85" t="s">
        <v>689</v>
      </c>
      <c r="AF90" s="79" t="b">
        <v>0</v>
      </c>
      <c r="AG90" s="79" t="s">
        <v>695</v>
      </c>
      <c r="AH90" s="79"/>
      <c r="AI90" s="85" t="s">
        <v>689</v>
      </c>
      <c r="AJ90" s="79" t="b">
        <v>0</v>
      </c>
      <c r="AK90" s="79">
        <v>1</v>
      </c>
      <c r="AL90" s="85" t="s">
        <v>689</v>
      </c>
      <c r="AM90" s="79" t="s">
        <v>701</v>
      </c>
      <c r="AN90" s="79" t="b">
        <v>0</v>
      </c>
      <c r="AO90" s="85" t="s">
        <v>674</v>
      </c>
      <c r="AP90" s="79" t="s">
        <v>176</v>
      </c>
      <c r="AQ90" s="79">
        <v>0</v>
      </c>
      <c r="AR90" s="79">
        <v>0</v>
      </c>
      <c r="AS90" s="79"/>
      <c r="AT90" s="79"/>
      <c r="AU90" s="79"/>
      <c r="AV90" s="79"/>
      <c r="AW90" s="79"/>
      <c r="AX90" s="79"/>
      <c r="AY90" s="79"/>
      <c r="AZ90" s="79"/>
      <c r="BA90">
        <v>1</v>
      </c>
      <c r="BB90" s="78" t="str">
        <f>REPLACE(INDEX(GroupVertices[Group],MATCH(Edges[[#This Row],[Vertex 1]],GroupVertices[Vertex],0)),1,1,"")</f>
        <v>10</v>
      </c>
      <c r="BC90" s="78" t="str">
        <f>REPLACE(INDEX(GroupVertices[Group],MATCH(Edges[[#This Row],[Vertex 2]],GroupVertices[Vertex],0)),1,1,"")</f>
        <v>10</v>
      </c>
      <c r="BD90" s="48">
        <v>0</v>
      </c>
      <c r="BE90" s="49">
        <v>0</v>
      </c>
      <c r="BF90" s="48">
        <v>0</v>
      </c>
      <c r="BG90" s="49">
        <v>0</v>
      </c>
      <c r="BH90" s="48">
        <v>0</v>
      </c>
      <c r="BI90" s="49">
        <v>0</v>
      </c>
      <c r="BJ90" s="48">
        <v>26</v>
      </c>
      <c r="BK90" s="49">
        <v>100</v>
      </c>
      <c r="BL90" s="48">
        <v>26</v>
      </c>
    </row>
    <row r="91" spans="1:64" ht="15">
      <c r="A91" s="64" t="s">
        <v>274</v>
      </c>
      <c r="B91" s="64" t="s">
        <v>273</v>
      </c>
      <c r="C91" s="65" t="s">
        <v>2122</v>
      </c>
      <c r="D91" s="66">
        <v>3</v>
      </c>
      <c r="E91" s="67" t="s">
        <v>132</v>
      </c>
      <c r="F91" s="68">
        <v>35</v>
      </c>
      <c r="G91" s="65"/>
      <c r="H91" s="69"/>
      <c r="I91" s="70"/>
      <c r="J91" s="70"/>
      <c r="K91" s="34" t="s">
        <v>65</v>
      </c>
      <c r="L91" s="77">
        <v>91</v>
      </c>
      <c r="M91" s="77"/>
      <c r="N91" s="72"/>
      <c r="O91" s="79" t="s">
        <v>285</v>
      </c>
      <c r="P91" s="81">
        <v>43584.40253472222</v>
      </c>
      <c r="Q91" s="79" t="s">
        <v>362</v>
      </c>
      <c r="R91" s="79"/>
      <c r="S91" s="79"/>
      <c r="T91" s="79" t="s">
        <v>412</v>
      </c>
      <c r="U91" s="79"/>
      <c r="V91" s="82" t="s">
        <v>483</v>
      </c>
      <c r="W91" s="81">
        <v>43584.40253472222</v>
      </c>
      <c r="X91" s="82" t="s">
        <v>576</v>
      </c>
      <c r="Y91" s="79"/>
      <c r="Z91" s="79"/>
      <c r="AA91" s="85" t="s">
        <v>675</v>
      </c>
      <c r="AB91" s="79"/>
      <c r="AC91" s="79" t="b">
        <v>0</v>
      </c>
      <c r="AD91" s="79">
        <v>0</v>
      </c>
      <c r="AE91" s="85" t="s">
        <v>689</v>
      </c>
      <c r="AF91" s="79" t="b">
        <v>0</v>
      </c>
      <c r="AG91" s="79" t="s">
        <v>695</v>
      </c>
      <c r="AH91" s="79"/>
      <c r="AI91" s="85" t="s">
        <v>689</v>
      </c>
      <c r="AJ91" s="79" t="b">
        <v>0</v>
      </c>
      <c r="AK91" s="79">
        <v>1</v>
      </c>
      <c r="AL91" s="85" t="s">
        <v>674</v>
      </c>
      <c r="AM91" s="79" t="s">
        <v>701</v>
      </c>
      <c r="AN91" s="79" t="b">
        <v>0</v>
      </c>
      <c r="AO91" s="85" t="s">
        <v>674</v>
      </c>
      <c r="AP91" s="79" t="s">
        <v>176</v>
      </c>
      <c r="AQ91" s="79">
        <v>0</v>
      </c>
      <c r="AR91" s="79">
        <v>0</v>
      </c>
      <c r="AS91" s="79"/>
      <c r="AT91" s="79"/>
      <c r="AU91" s="79"/>
      <c r="AV91" s="79"/>
      <c r="AW91" s="79"/>
      <c r="AX91" s="79"/>
      <c r="AY91" s="79"/>
      <c r="AZ91" s="79"/>
      <c r="BA91">
        <v>1</v>
      </c>
      <c r="BB91" s="78" t="str">
        <f>REPLACE(INDEX(GroupVertices[Group],MATCH(Edges[[#This Row],[Vertex 1]],GroupVertices[Vertex],0)),1,1,"")</f>
        <v>10</v>
      </c>
      <c r="BC91" s="78" t="str">
        <f>REPLACE(INDEX(GroupVertices[Group],MATCH(Edges[[#This Row],[Vertex 2]],GroupVertices[Vertex],0)),1,1,"")</f>
        <v>10</v>
      </c>
      <c r="BD91" s="48">
        <v>0</v>
      </c>
      <c r="BE91" s="49">
        <v>0</v>
      </c>
      <c r="BF91" s="48">
        <v>0</v>
      </c>
      <c r="BG91" s="49">
        <v>0</v>
      </c>
      <c r="BH91" s="48">
        <v>0</v>
      </c>
      <c r="BI91" s="49">
        <v>0</v>
      </c>
      <c r="BJ91" s="48">
        <v>22</v>
      </c>
      <c r="BK91" s="49">
        <v>100</v>
      </c>
      <c r="BL91" s="48">
        <v>22</v>
      </c>
    </row>
    <row r="92" spans="1:64" ht="15">
      <c r="A92" s="64" t="s">
        <v>275</v>
      </c>
      <c r="B92" s="64" t="s">
        <v>275</v>
      </c>
      <c r="C92" s="65" t="s">
        <v>2122</v>
      </c>
      <c r="D92" s="66">
        <v>3</v>
      </c>
      <c r="E92" s="67" t="s">
        <v>132</v>
      </c>
      <c r="F92" s="68">
        <v>35</v>
      </c>
      <c r="G92" s="65"/>
      <c r="H92" s="69"/>
      <c r="I92" s="70"/>
      <c r="J92" s="70"/>
      <c r="K92" s="34" t="s">
        <v>65</v>
      </c>
      <c r="L92" s="77">
        <v>92</v>
      </c>
      <c r="M92" s="77"/>
      <c r="N92" s="72"/>
      <c r="O92" s="79" t="s">
        <v>176</v>
      </c>
      <c r="P92" s="81">
        <v>43569.74917824074</v>
      </c>
      <c r="Q92" s="79" t="s">
        <v>363</v>
      </c>
      <c r="R92" s="82" t="s">
        <v>385</v>
      </c>
      <c r="S92" s="79" t="s">
        <v>391</v>
      </c>
      <c r="T92" s="79" t="s">
        <v>413</v>
      </c>
      <c r="U92" s="82" t="s">
        <v>432</v>
      </c>
      <c r="V92" s="82" t="s">
        <v>432</v>
      </c>
      <c r="W92" s="81">
        <v>43569.74917824074</v>
      </c>
      <c r="X92" s="82" t="s">
        <v>577</v>
      </c>
      <c r="Y92" s="79"/>
      <c r="Z92" s="79"/>
      <c r="AA92" s="85" t="s">
        <v>676</v>
      </c>
      <c r="AB92" s="79"/>
      <c r="AC92" s="79" t="b">
        <v>0</v>
      </c>
      <c r="AD92" s="79">
        <v>22</v>
      </c>
      <c r="AE92" s="85" t="s">
        <v>689</v>
      </c>
      <c r="AF92" s="79" t="b">
        <v>0</v>
      </c>
      <c r="AG92" s="79" t="s">
        <v>691</v>
      </c>
      <c r="AH92" s="79"/>
      <c r="AI92" s="85" t="s">
        <v>689</v>
      </c>
      <c r="AJ92" s="79" t="b">
        <v>0</v>
      </c>
      <c r="AK92" s="79">
        <v>3</v>
      </c>
      <c r="AL92" s="85" t="s">
        <v>689</v>
      </c>
      <c r="AM92" s="79" t="s">
        <v>701</v>
      </c>
      <c r="AN92" s="79" t="b">
        <v>0</v>
      </c>
      <c r="AO92" s="85" t="s">
        <v>676</v>
      </c>
      <c r="AP92" s="79" t="s">
        <v>705</v>
      </c>
      <c r="AQ92" s="79">
        <v>0</v>
      </c>
      <c r="AR92" s="79">
        <v>0</v>
      </c>
      <c r="AS92" s="79"/>
      <c r="AT92" s="79"/>
      <c r="AU92" s="79"/>
      <c r="AV92" s="79"/>
      <c r="AW92" s="79"/>
      <c r="AX92" s="79"/>
      <c r="AY92" s="79"/>
      <c r="AZ92" s="79"/>
      <c r="BA92">
        <v>1</v>
      </c>
      <c r="BB92" s="78" t="str">
        <f>REPLACE(INDEX(GroupVertices[Group],MATCH(Edges[[#This Row],[Vertex 1]],GroupVertices[Vertex],0)),1,1,"")</f>
        <v>9</v>
      </c>
      <c r="BC92" s="78" t="str">
        <f>REPLACE(INDEX(GroupVertices[Group],MATCH(Edges[[#This Row],[Vertex 2]],GroupVertices[Vertex],0)),1,1,"")</f>
        <v>9</v>
      </c>
      <c r="BD92" s="48">
        <v>0</v>
      </c>
      <c r="BE92" s="49">
        <v>0</v>
      </c>
      <c r="BF92" s="48">
        <v>0</v>
      </c>
      <c r="BG92" s="49">
        <v>0</v>
      </c>
      <c r="BH92" s="48">
        <v>0</v>
      </c>
      <c r="BI92" s="49">
        <v>0</v>
      </c>
      <c r="BJ92" s="48">
        <v>24</v>
      </c>
      <c r="BK92" s="49">
        <v>100</v>
      </c>
      <c r="BL92" s="48">
        <v>24</v>
      </c>
    </row>
    <row r="93" spans="1:64" ht="15">
      <c r="A93" s="64" t="s">
        <v>276</v>
      </c>
      <c r="B93" s="64" t="s">
        <v>275</v>
      </c>
      <c r="C93" s="65" t="s">
        <v>2122</v>
      </c>
      <c r="D93" s="66">
        <v>3</v>
      </c>
      <c r="E93" s="67" t="s">
        <v>132</v>
      </c>
      <c r="F93" s="68">
        <v>35</v>
      </c>
      <c r="G93" s="65"/>
      <c r="H93" s="69"/>
      <c r="I93" s="70"/>
      <c r="J93" s="70"/>
      <c r="K93" s="34" t="s">
        <v>65</v>
      </c>
      <c r="L93" s="77">
        <v>93</v>
      </c>
      <c r="M93" s="77"/>
      <c r="N93" s="72"/>
      <c r="O93" s="79" t="s">
        <v>285</v>
      </c>
      <c r="P93" s="81">
        <v>43584.79555555555</v>
      </c>
      <c r="Q93" s="79" t="s">
        <v>364</v>
      </c>
      <c r="R93" s="79"/>
      <c r="S93" s="79"/>
      <c r="T93" s="79" t="s">
        <v>413</v>
      </c>
      <c r="U93" s="79"/>
      <c r="V93" s="82" t="s">
        <v>484</v>
      </c>
      <c r="W93" s="81">
        <v>43584.79555555555</v>
      </c>
      <c r="X93" s="82" t="s">
        <v>578</v>
      </c>
      <c r="Y93" s="79"/>
      <c r="Z93" s="79"/>
      <c r="AA93" s="85" t="s">
        <v>677</v>
      </c>
      <c r="AB93" s="79"/>
      <c r="AC93" s="79" t="b">
        <v>0</v>
      </c>
      <c r="AD93" s="79">
        <v>0</v>
      </c>
      <c r="AE93" s="85" t="s">
        <v>689</v>
      </c>
      <c r="AF93" s="79" t="b">
        <v>0</v>
      </c>
      <c r="AG93" s="79" t="s">
        <v>691</v>
      </c>
      <c r="AH93" s="79"/>
      <c r="AI93" s="85" t="s">
        <v>689</v>
      </c>
      <c r="AJ93" s="79" t="b">
        <v>0</v>
      </c>
      <c r="AK93" s="79">
        <v>3</v>
      </c>
      <c r="AL93" s="85" t="s">
        <v>676</v>
      </c>
      <c r="AM93" s="79" t="s">
        <v>701</v>
      </c>
      <c r="AN93" s="79" t="b">
        <v>0</v>
      </c>
      <c r="AO93" s="85" t="s">
        <v>676</v>
      </c>
      <c r="AP93" s="79" t="s">
        <v>176</v>
      </c>
      <c r="AQ93" s="79">
        <v>0</v>
      </c>
      <c r="AR93" s="79">
        <v>0</v>
      </c>
      <c r="AS93" s="79"/>
      <c r="AT93" s="79"/>
      <c r="AU93" s="79"/>
      <c r="AV93" s="79"/>
      <c r="AW93" s="79"/>
      <c r="AX93" s="79"/>
      <c r="AY93" s="79"/>
      <c r="AZ93" s="79"/>
      <c r="BA93">
        <v>1</v>
      </c>
      <c r="BB93" s="78" t="str">
        <f>REPLACE(INDEX(GroupVertices[Group],MATCH(Edges[[#This Row],[Vertex 1]],GroupVertices[Vertex],0)),1,1,"")</f>
        <v>9</v>
      </c>
      <c r="BC93" s="78" t="str">
        <f>REPLACE(INDEX(GroupVertices[Group],MATCH(Edges[[#This Row],[Vertex 2]],GroupVertices[Vertex],0)),1,1,"")</f>
        <v>9</v>
      </c>
      <c r="BD93" s="48">
        <v>0</v>
      </c>
      <c r="BE93" s="49">
        <v>0</v>
      </c>
      <c r="BF93" s="48">
        <v>0</v>
      </c>
      <c r="BG93" s="49">
        <v>0</v>
      </c>
      <c r="BH93" s="48">
        <v>0</v>
      </c>
      <c r="BI93" s="49">
        <v>0</v>
      </c>
      <c r="BJ93" s="48">
        <v>25</v>
      </c>
      <c r="BK93" s="49">
        <v>100</v>
      </c>
      <c r="BL93" s="48">
        <v>25</v>
      </c>
    </row>
    <row r="94" spans="1:64" ht="15">
      <c r="A94" s="64" t="s">
        <v>277</v>
      </c>
      <c r="B94" s="64" t="s">
        <v>277</v>
      </c>
      <c r="C94" s="65" t="s">
        <v>2122</v>
      </c>
      <c r="D94" s="66">
        <v>3</v>
      </c>
      <c r="E94" s="67" t="s">
        <v>132</v>
      </c>
      <c r="F94" s="68">
        <v>35</v>
      </c>
      <c r="G94" s="65"/>
      <c r="H94" s="69"/>
      <c r="I94" s="70"/>
      <c r="J94" s="70"/>
      <c r="K94" s="34" t="s">
        <v>65</v>
      </c>
      <c r="L94" s="77">
        <v>94</v>
      </c>
      <c r="M94" s="77"/>
      <c r="N94" s="72"/>
      <c r="O94" s="79" t="s">
        <v>176</v>
      </c>
      <c r="P94" s="81">
        <v>43585.51353009259</v>
      </c>
      <c r="Q94" s="79" t="s">
        <v>365</v>
      </c>
      <c r="R94" s="79"/>
      <c r="S94" s="79"/>
      <c r="T94" s="79" t="s">
        <v>414</v>
      </c>
      <c r="U94" s="79"/>
      <c r="V94" s="82" t="s">
        <v>485</v>
      </c>
      <c r="W94" s="81">
        <v>43585.51353009259</v>
      </c>
      <c r="X94" s="82" t="s">
        <v>579</v>
      </c>
      <c r="Y94" s="79"/>
      <c r="Z94" s="79"/>
      <c r="AA94" s="85" t="s">
        <v>678</v>
      </c>
      <c r="AB94" s="79"/>
      <c r="AC94" s="79" t="b">
        <v>0</v>
      </c>
      <c r="AD94" s="79">
        <v>1</v>
      </c>
      <c r="AE94" s="85" t="s">
        <v>689</v>
      </c>
      <c r="AF94" s="79" t="b">
        <v>0</v>
      </c>
      <c r="AG94" s="79" t="s">
        <v>693</v>
      </c>
      <c r="AH94" s="79"/>
      <c r="AI94" s="85" t="s">
        <v>689</v>
      </c>
      <c r="AJ94" s="79" t="b">
        <v>0</v>
      </c>
      <c r="AK94" s="79">
        <v>0</v>
      </c>
      <c r="AL94" s="85" t="s">
        <v>689</v>
      </c>
      <c r="AM94" s="79" t="s">
        <v>704</v>
      </c>
      <c r="AN94" s="79" t="b">
        <v>0</v>
      </c>
      <c r="AO94" s="85" t="s">
        <v>678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3</v>
      </c>
      <c r="BK94" s="49">
        <v>100</v>
      </c>
      <c r="BL94" s="48">
        <v>3</v>
      </c>
    </row>
    <row r="95" spans="1:64" ht="15">
      <c r="A95" s="64" t="s">
        <v>278</v>
      </c>
      <c r="B95" s="64" t="s">
        <v>278</v>
      </c>
      <c r="C95" s="65" t="s">
        <v>2122</v>
      </c>
      <c r="D95" s="66">
        <v>3</v>
      </c>
      <c r="E95" s="67" t="s">
        <v>132</v>
      </c>
      <c r="F95" s="68">
        <v>35</v>
      </c>
      <c r="G95" s="65"/>
      <c r="H95" s="69"/>
      <c r="I95" s="70"/>
      <c r="J95" s="70"/>
      <c r="K95" s="34" t="s">
        <v>65</v>
      </c>
      <c r="L95" s="77">
        <v>95</v>
      </c>
      <c r="M95" s="77"/>
      <c r="N95" s="72"/>
      <c r="O95" s="79" t="s">
        <v>176</v>
      </c>
      <c r="P95" s="81">
        <v>43585.748564814814</v>
      </c>
      <c r="Q95" s="79" t="s">
        <v>366</v>
      </c>
      <c r="R95" s="79"/>
      <c r="S95" s="79"/>
      <c r="T95" s="79" t="s">
        <v>414</v>
      </c>
      <c r="U95" s="82" t="s">
        <v>433</v>
      </c>
      <c r="V95" s="82" t="s">
        <v>433</v>
      </c>
      <c r="W95" s="81">
        <v>43585.748564814814</v>
      </c>
      <c r="X95" s="82" t="s">
        <v>580</v>
      </c>
      <c r="Y95" s="79"/>
      <c r="Z95" s="79"/>
      <c r="AA95" s="85" t="s">
        <v>679</v>
      </c>
      <c r="AB95" s="79"/>
      <c r="AC95" s="79" t="b">
        <v>0</v>
      </c>
      <c r="AD95" s="79">
        <v>0</v>
      </c>
      <c r="AE95" s="85" t="s">
        <v>689</v>
      </c>
      <c r="AF95" s="79" t="b">
        <v>0</v>
      </c>
      <c r="AG95" s="79" t="s">
        <v>691</v>
      </c>
      <c r="AH95" s="79"/>
      <c r="AI95" s="85" t="s">
        <v>689</v>
      </c>
      <c r="AJ95" s="79" t="b">
        <v>0</v>
      </c>
      <c r="AK95" s="79">
        <v>0</v>
      </c>
      <c r="AL95" s="85" t="s">
        <v>689</v>
      </c>
      <c r="AM95" s="79" t="s">
        <v>701</v>
      </c>
      <c r="AN95" s="79" t="b">
        <v>0</v>
      </c>
      <c r="AO95" s="85" t="s">
        <v>679</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54</v>
      </c>
      <c r="BK95" s="49">
        <v>100</v>
      </c>
      <c r="BL95" s="48">
        <v>54</v>
      </c>
    </row>
    <row r="96" spans="1:64" ht="15">
      <c r="A96" s="64" t="s">
        <v>279</v>
      </c>
      <c r="B96" s="64" t="s">
        <v>281</v>
      </c>
      <c r="C96" s="65" t="s">
        <v>2122</v>
      </c>
      <c r="D96" s="66">
        <v>3</v>
      </c>
      <c r="E96" s="67" t="s">
        <v>132</v>
      </c>
      <c r="F96" s="68">
        <v>35</v>
      </c>
      <c r="G96" s="65"/>
      <c r="H96" s="69"/>
      <c r="I96" s="70"/>
      <c r="J96" s="70"/>
      <c r="K96" s="34" t="s">
        <v>65</v>
      </c>
      <c r="L96" s="77">
        <v>96</v>
      </c>
      <c r="M96" s="77"/>
      <c r="N96" s="72"/>
      <c r="O96" s="79" t="s">
        <v>285</v>
      </c>
      <c r="P96" s="81">
        <v>43585.875023148146</v>
      </c>
      <c r="Q96" s="79" t="s">
        <v>367</v>
      </c>
      <c r="R96" s="79"/>
      <c r="S96" s="79"/>
      <c r="T96" s="79"/>
      <c r="U96" s="79"/>
      <c r="V96" s="82" t="s">
        <v>486</v>
      </c>
      <c r="W96" s="81">
        <v>43585.875023148146</v>
      </c>
      <c r="X96" s="82" t="s">
        <v>581</v>
      </c>
      <c r="Y96" s="79"/>
      <c r="Z96" s="79"/>
      <c r="AA96" s="85" t="s">
        <v>680</v>
      </c>
      <c r="AB96" s="79"/>
      <c r="AC96" s="79" t="b">
        <v>0</v>
      </c>
      <c r="AD96" s="79">
        <v>0</v>
      </c>
      <c r="AE96" s="85" t="s">
        <v>689</v>
      </c>
      <c r="AF96" s="79" t="b">
        <v>0</v>
      </c>
      <c r="AG96" s="79" t="s">
        <v>691</v>
      </c>
      <c r="AH96" s="79"/>
      <c r="AI96" s="85" t="s">
        <v>689</v>
      </c>
      <c r="AJ96" s="79" t="b">
        <v>0</v>
      </c>
      <c r="AK96" s="79">
        <v>10</v>
      </c>
      <c r="AL96" s="85" t="s">
        <v>683</v>
      </c>
      <c r="AM96" s="79" t="s">
        <v>701</v>
      </c>
      <c r="AN96" s="79" t="b">
        <v>0</v>
      </c>
      <c r="AO96" s="85" t="s">
        <v>683</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27</v>
      </c>
      <c r="BK96" s="49">
        <v>100</v>
      </c>
      <c r="BL96" s="48">
        <v>27</v>
      </c>
    </row>
    <row r="97" spans="1:64" ht="15">
      <c r="A97" s="64" t="s">
        <v>280</v>
      </c>
      <c r="B97" s="64" t="s">
        <v>280</v>
      </c>
      <c r="C97" s="65" t="s">
        <v>2122</v>
      </c>
      <c r="D97" s="66">
        <v>3</v>
      </c>
      <c r="E97" s="67" t="s">
        <v>132</v>
      </c>
      <c r="F97" s="68">
        <v>35</v>
      </c>
      <c r="G97" s="65"/>
      <c r="H97" s="69"/>
      <c r="I97" s="70"/>
      <c r="J97" s="70"/>
      <c r="K97" s="34" t="s">
        <v>65</v>
      </c>
      <c r="L97" s="77">
        <v>97</v>
      </c>
      <c r="M97" s="77"/>
      <c r="N97" s="72"/>
      <c r="O97" s="79" t="s">
        <v>176</v>
      </c>
      <c r="P97" s="81">
        <v>43573.7140625</v>
      </c>
      <c r="Q97" s="79" t="s">
        <v>368</v>
      </c>
      <c r="R97" s="79"/>
      <c r="S97" s="79"/>
      <c r="T97" s="79" t="s">
        <v>396</v>
      </c>
      <c r="U97" s="79"/>
      <c r="V97" s="82" t="s">
        <v>487</v>
      </c>
      <c r="W97" s="81">
        <v>43573.7140625</v>
      </c>
      <c r="X97" s="82" t="s">
        <v>582</v>
      </c>
      <c r="Y97" s="79"/>
      <c r="Z97" s="79"/>
      <c r="AA97" s="85" t="s">
        <v>681</v>
      </c>
      <c r="AB97" s="79"/>
      <c r="AC97" s="79" t="b">
        <v>0</v>
      </c>
      <c r="AD97" s="79">
        <v>20</v>
      </c>
      <c r="AE97" s="85" t="s">
        <v>689</v>
      </c>
      <c r="AF97" s="79" t="b">
        <v>0</v>
      </c>
      <c r="AG97" s="79" t="s">
        <v>691</v>
      </c>
      <c r="AH97" s="79"/>
      <c r="AI97" s="85" t="s">
        <v>689</v>
      </c>
      <c r="AJ97" s="79" t="b">
        <v>0</v>
      </c>
      <c r="AK97" s="79">
        <v>4</v>
      </c>
      <c r="AL97" s="85" t="s">
        <v>689</v>
      </c>
      <c r="AM97" s="79" t="s">
        <v>699</v>
      </c>
      <c r="AN97" s="79" t="b">
        <v>0</v>
      </c>
      <c r="AO97" s="85" t="s">
        <v>681</v>
      </c>
      <c r="AP97" s="79" t="s">
        <v>705</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1</v>
      </c>
      <c r="BE97" s="49">
        <v>3.8461538461538463</v>
      </c>
      <c r="BF97" s="48">
        <v>1</v>
      </c>
      <c r="BG97" s="49">
        <v>3.8461538461538463</v>
      </c>
      <c r="BH97" s="48">
        <v>0</v>
      </c>
      <c r="BI97" s="49">
        <v>0</v>
      </c>
      <c r="BJ97" s="48">
        <v>24</v>
      </c>
      <c r="BK97" s="49">
        <v>92.3076923076923</v>
      </c>
      <c r="BL97" s="48">
        <v>26</v>
      </c>
    </row>
    <row r="98" spans="1:64" ht="15">
      <c r="A98" s="64" t="s">
        <v>281</v>
      </c>
      <c r="B98" s="64" t="s">
        <v>280</v>
      </c>
      <c r="C98" s="65" t="s">
        <v>2122</v>
      </c>
      <c r="D98" s="66">
        <v>3</v>
      </c>
      <c r="E98" s="67" t="s">
        <v>132</v>
      </c>
      <c r="F98" s="68">
        <v>35</v>
      </c>
      <c r="G98" s="65"/>
      <c r="H98" s="69"/>
      <c r="I98" s="70"/>
      <c r="J98" s="70"/>
      <c r="K98" s="34" t="s">
        <v>65</v>
      </c>
      <c r="L98" s="77">
        <v>98</v>
      </c>
      <c r="M98" s="77"/>
      <c r="N98" s="72"/>
      <c r="O98" s="79" t="s">
        <v>285</v>
      </c>
      <c r="P98" s="81">
        <v>43576.319131944445</v>
      </c>
      <c r="Q98" s="79" t="s">
        <v>369</v>
      </c>
      <c r="R98" s="79"/>
      <c r="S98" s="79"/>
      <c r="T98" s="79" t="s">
        <v>396</v>
      </c>
      <c r="U98" s="79"/>
      <c r="V98" s="82" t="s">
        <v>488</v>
      </c>
      <c r="W98" s="81">
        <v>43576.319131944445</v>
      </c>
      <c r="X98" s="82" t="s">
        <v>583</v>
      </c>
      <c r="Y98" s="79"/>
      <c r="Z98" s="79"/>
      <c r="AA98" s="85" t="s">
        <v>682</v>
      </c>
      <c r="AB98" s="79"/>
      <c r="AC98" s="79" t="b">
        <v>0</v>
      </c>
      <c r="AD98" s="79">
        <v>0</v>
      </c>
      <c r="AE98" s="85" t="s">
        <v>689</v>
      </c>
      <c r="AF98" s="79" t="b">
        <v>0</v>
      </c>
      <c r="AG98" s="79" t="s">
        <v>691</v>
      </c>
      <c r="AH98" s="79"/>
      <c r="AI98" s="85" t="s">
        <v>689</v>
      </c>
      <c r="AJ98" s="79" t="b">
        <v>0</v>
      </c>
      <c r="AK98" s="79">
        <v>4</v>
      </c>
      <c r="AL98" s="85" t="s">
        <v>681</v>
      </c>
      <c r="AM98" s="79" t="s">
        <v>703</v>
      </c>
      <c r="AN98" s="79" t="b">
        <v>0</v>
      </c>
      <c r="AO98" s="85" t="s">
        <v>681</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v>0</v>
      </c>
      <c r="BE98" s="49">
        <v>0</v>
      </c>
      <c r="BF98" s="48">
        <v>0</v>
      </c>
      <c r="BG98" s="49">
        <v>0</v>
      </c>
      <c r="BH98" s="48">
        <v>0</v>
      </c>
      <c r="BI98" s="49">
        <v>0</v>
      </c>
      <c r="BJ98" s="48">
        <v>12</v>
      </c>
      <c r="BK98" s="49">
        <v>100</v>
      </c>
      <c r="BL98" s="48">
        <v>12</v>
      </c>
    </row>
    <row r="99" spans="1:64" ht="15">
      <c r="A99" s="64" t="s">
        <v>281</v>
      </c>
      <c r="B99" s="64" t="s">
        <v>281</v>
      </c>
      <c r="C99" s="65" t="s">
        <v>2123</v>
      </c>
      <c r="D99" s="66">
        <v>10</v>
      </c>
      <c r="E99" s="67" t="s">
        <v>136</v>
      </c>
      <c r="F99" s="68">
        <v>12</v>
      </c>
      <c r="G99" s="65"/>
      <c r="H99" s="69"/>
      <c r="I99" s="70"/>
      <c r="J99" s="70"/>
      <c r="K99" s="34" t="s">
        <v>65</v>
      </c>
      <c r="L99" s="77">
        <v>99</v>
      </c>
      <c r="M99" s="77"/>
      <c r="N99" s="72"/>
      <c r="O99" s="79" t="s">
        <v>176</v>
      </c>
      <c r="P99" s="81">
        <v>43581.628530092596</v>
      </c>
      <c r="Q99" s="79" t="s">
        <v>370</v>
      </c>
      <c r="R99" s="82" t="s">
        <v>382</v>
      </c>
      <c r="S99" s="79" t="s">
        <v>390</v>
      </c>
      <c r="T99" s="79" t="s">
        <v>396</v>
      </c>
      <c r="U99" s="82" t="s">
        <v>434</v>
      </c>
      <c r="V99" s="82" t="s">
        <v>434</v>
      </c>
      <c r="W99" s="81">
        <v>43581.628530092596</v>
      </c>
      <c r="X99" s="82" t="s">
        <v>584</v>
      </c>
      <c r="Y99" s="79"/>
      <c r="Z99" s="79"/>
      <c r="AA99" s="85" t="s">
        <v>683</v>
      </c>
      <c r="AB99" s="79"/>
      <c r="AC99" s="79" t="b">
        <v>0</v>
      </c>
      <c r="AD99" s="79">
        <v>17</v>
      </c>
      <c r="AE99" s="85" t="s">
        <v>689</v>
      </c>
      <c r="AF99" s="79" t="b">
        <v>0</v>
      </c>
      <c r="AG99" s="79" t="s">
        <v>691</v>
      </c>
      <c r="AH99" s="79"/>
      <c r="AI99" s="85" t="s">
        <v>689</v>
      </c>
      <c r="AJ99" s="79" t="b">
        <v>0</v>
      </c>
      <c r="AK99" s="79">
        <v>10</v>
      </c>
      <c r="AL99" s="85" t="s">
        <v>689</v>
      </c>
      <c r="AM99" s="79" t="s">
        <v>703</v>
      </c>
      <c r="AN99" s="79" t="b">
        <v>0</v>
      </c>
      <c r="AO99" s="85" t="s">
        <v>683</v>
      </c>
      <c r="AP99" s="79" t="s">
        <v>176</v>
      </c>
      <c r="AQ99" s="79">
        <v>0</v>
      </c>
      <c r="AR99" s="79">
        <v>0</v>
      </c>
      <c r="AS99" s="79"/>
      <c r="AT99" s="79"/>
      <c r="AU99" s="79"/>
      <c r="AV99" s="79"/>
      <c r="AW99" s="79"/>
      <c r="AX99" s="79"/>
      <c r="AY99" s="79"/>
      <c r="AZ99" s="79"/>
      <c r="BA99">
        <v>3</v>
      </c>
      <c r="BB99" s="78" t="str">
        <f>REPLACE(INDEX(GroupVertices[Group],MATCH(Edges[[#This Row],[Vertex 1]],GroupVertices[Vertex],0)),1,1,"")</f>
        <v>3</v>
      </c>
      <c r="BC99" s="78" t="str">
        <f>REPLACE(INDEX(GroupVertices[Group],MATCH(Edges[[#This Row],[Vertex 2]],GroupVertices[Vertex],0)),1,1,"")</f>
        <v>3</v>
      </c>
      <c r="BD99" s="48">
        <v>0</v>
      </c>
      <c r="BE99" s="49">
        <v>0</v>
      </c>
      <c r="BF99" s="48">
        <v>0</v>
      </c>
      <c r="BG99" s="49">
        <v>0</v>
      </c>
      <c r="BH99" s="48">
        <v>0</v>
      </c>
      <c r="BI99" s="49">
        <v>0</v>
      </c>
      <c r="BJ99" s="48">
        <v>26</v>
      </c>
      <c r="BK99" s="49">
        <v>100</v>
      </c>
      <c r="BL99" s="48">
        <v>26</v>
      </c>
    </row>
    <row r="100" spans="1:64" ht="15">
      <c r="A100" s="64" t="s">
        <v>281</v>
      </c>
      <c r="B100" s="64" t="s">
        <v>281</v>
      </c>
      <c r="C100" s="65" t="s">
        <v>2123</v>
      </c>
      <c r="D100" s="66">
        <v>10</v>
      </c>
      <c r="E100" s="67" t="s">
        <v>136</v>
      </c>
      <c r="F100" s="68">
        <v>12</v>
      </c>
      <c r="G100" s="65"/>
      <c r="H100" s="69"/>
      <c r="I100" s="70"/>
      <c r="J100" s="70"/>
      <c r="K100" s="34" t="s">
        <v>65</v>
      </c>
      <c r="L100" s="77">
        <v>100</v>
      </c>
      <c r="M100" s="77"/>
      <c r="N100" s="72"/>
      <c r="O100" s="79" t="s">
        <v>176</v>
      </c>
      <c r="P100" s="81">
        <v>43583.61666666667</v>
      </c>
      <c r="Q100" s="79" t="s">
        <v>367</v>
      </c>
      <c r="R100" s="79"/>
      <c r="S100" s="79"/>
      <c r="T100" s="79"/>
      <c r="U100" s="79"/>
      <c r="V100" s="82" t="s">
        <v>488</v>
      </c>
      <c r="W100" s="81">
        <v>43583.61666666667</v>
      </c>
      <c r="X100" s="82" t="s">
        <v>585</v>
      </c>
      <c r="Y100" s="79"/>
      <c r="Z100" s="79"/>
      <c r="AA100" s="85" t="s">
        <v>684</v>
      </c>
      <c r="AB100" s="79"/>
      <c r="AC100" s="79" t="b">
        <v>0</v>
      </c>
      <c r="AD100" s="79">
        <v>0</v>
      </c>
      <c r="AE100" s="85" t="s">
        <v>689</v>
      </c>
      <c r="AF100" s="79" t="b">
        <v>0</v>
      </c>
      <c r="AG100" s="79" t="s">
        <v>691</v>
      </c>
      <c r="AH100" s="79"/>
      <c r="AI100" s="85" t="s">
        <v>689</v>
      </c>
      <c r="AJ100" s="79" t="b">
        <v>0</v>
      </c>
      <c r="AK100" s="79">
        <v>9</v>
      </c>
      <c r="AL100" s="85" t="s">
        <v>683</v>
      </c>
      <c r="AM100" s="79" t="s">
        <v>703</v>
      </c>
      <c r="AN100" s="79" t="b">
        <v>0</v>
      </c>
      <c r="AO100" s="85" t="s">
        <v>683</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27</v>
      </c>
      <c r="BK100" s="49">
        <v>100</v>
      </c>
      <c r="BL100" s="48">
        <v>27</v>
      </c>
    </row>
    <row r="101" spans="1:64" ht="15">
      <c r="A101" s="64" t="s">
        <v>281</v>
      </c>
      <c r="B101" s="64" t="s">
        <v>281</v>
      </c>
      <c r="C101" s="65" t="s">
        <v>2123</v>
      </c>
      <c r="D101" s="66">
        <v>10</v>
      </c>
      <c r="E101" s="67" t="s">
        <v>136</v>
      </c>
      <c r="F101" s="68">
        <v>12</v>
      </c>
      <c r="G101" s="65"/>
      <c r="H101" s="69"/>
      <c r="I101" s="70"/>
      <c r="J101" s="70"/>
      <c r="K101" s="34" t="s">
        <v>65</v>
      </c>
      <c r="L101" s="77">
        <v>101</v>
      </c>
      <c r="M101" s="77"/>
      <c r="N101" s="72"/>
      <c r="O101" s="79" t="s">
        <v>176</v>
      </c>
      <c r="P101" s="81">
        <v>43586.31466435185</v>
      </c>
      <c r="Q101" s="79" t="s">
        <v>367</v>
      </c>
      <c r="R101" s="79"/>
      <c r="S101" s="79"/>
      <c r="T101" s="79"/>
      <c r="U101" s="79"/>
      <c r="V101" s="82" t="s">
        <v>488</v>
      </c>
      <c r="W101" s="81">
        <v>43586.31466435185</v>
      </c>
      <c r="X101" s="82" t="s">
        <v>586</v>
      </c>
      <c r="Y101" s="79"/>
      <c r="Z101" s="79"/>
      <c r="AA101" s="85" t="s">
        <v>685</v>
      </c>
      <c r="AB101" s="79"/>
      <c r="AC101" s="79" t="b">
        <v>0</v>
      </c>
      <c r="AD101" s="79">
        <v>0</v>
      </c>
      <c r="AE101" s="85" t="s">
        <v>689</v>
      </c>
      <c r="AF101" s="79" t="b">
        <v>0</v>
      </c>
      <c r="AG101" s="79" t="s">
        <v>691</v>
      </c>
      <c r="AH101" s="79"/>
      <c r="AI101" s="85" t="s">
        <v>689</v>
      </c>
      <c r="AJ101" s="79" t="b">
        <v>0</v>
      </c>
      <c r="AK101" s="79">
        <v>10</v>
      </c>
      <c r="AL101" s="85" t="s">
        <v>683</v>
      </c>
      <c r="AM101" s="79" t="s">
        <v>703</v>
      </c>
      <c r="AN101" s="79" t="b">
        <v>0</v>
      </c>
      <c r="AO101" s="85" t="s">
        <v>683</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3</v>
      </c>
      <c r="BC101" s="78" t="str">
        <f>REPLACE(INDEX(GroupVertices[Group],MATCH(Edges[[#This Row],[Vertex 2]],GroupVertices[Vertex],0)),1,1,"")</f>
        <v>3</v>
      </c>
      <c r="BD101" s="48">
        <v>0</v>
      </c>
      <c r="BE101" s="49">
        <v>0</v>
      </c>
      <c r="BF101" s="48">
        <v>0</v>
      </c>
      <c r="BG101" s="49">
        <v>0</v>
      </c>
      <c r="BH101" s="48">
        <v>0</v>
      </c>
      <c r="BI101" s="49">
        <v>0</v>
      </c>
      <c r="BJ101" s="48">
        <v>27</v>
      </c>
      <c r="BK101" s="49">
        <v>100</v>
      </c>
      <c r="BL101" s="48">
        <v>27</v>
      </c>
    </row>
    <row r="102" spans="1:64" ht="15">
      <c r="A102" s="64" t="s">
        <v>282</v>
      </c>
      <c r="B102" s="64" t="s">
        <v>282</v>
      </c>
      <c r="C102" s="65" t="s">
        <v>2122</v>
      </c>
      <c r="D102" s="66">
        <v>3</v>
      </c>
      <c r="E102" s="67" t="s">
        <v>132</v>
      </c>
      <c r="F102" s="68">
        <v>35</v>
      </c>
      <c r="G102" s="65"/>
      <c r="H102" s="69"/>
      <c r="I102" s="70"/>
      <c r="J102" s="70"/>
      <c r="K102" s="34" t="s">
        <v>65</v>
      </c>
      <c r="L102" s="77">
        <v>102</v>
      </c>
      <c r="M102" s="77"/>
      <c r="N102" s="72"/>
      <c r="O102" s="79" t="s">
        <v>176</v>
      </c>
      <c r="P102" s="81">
        <v>43586.573541666665</v>
      </c>
      <c r="Q102" s="79" t="s">
        <v>371</v>
      </c>
      <c r="R102" s="82" t="s">
        <v>386</v>
      </c>
      <c r="S102" s="79" t="s">
        <v>395</v>
      </c>
      <c r="T102" s="79" t="s">
        <v>414</v>
      </c>
      <c r="U102" s="82" t="s">
        <v>435</v>
      </c>
      <c r="V102" s="82" t="s">
        <v>435</v>
      </c>
      <c r="W102" s="81">
        <v>43586.573541666665</v>
      </c>
      <c r="X102" s="82" t="s">
        <v>587</v>
      </c>
      <c r="Y102" s="79"/>
      <c r="Z102" s="79"/>
      <c r="AA102" s="85" t="s">
        <v>686</v>
      </c>
      <c r="AB102" s="79"/>
      <c r="AC102" s="79" t="b">
        <v>0</v>
      </c>
      <c r="AD102" s="79">
        <v>0</v>
      </c>
      <c r="AE102" s="85" t="s">
        <v>689</v>
      </c>
      <c r="AF102" s="79" t="b">
        <v>0</v>
      </c>
      <c r="AG102" s="79" t="s">
        <v>696</v>
      </c>
      <c r="AH102" s="79"/>
      <c r="AI102" s="85" t="s">
        <v>689</v>
      </c>
      <c r="AJ102" s="79" t="b">
        <v>0</v>
      </c>
      <c r="AK102" s="79">
        <v>0</v>
      </c>
      <c r="AL102" s="85" t="s">
        <v>689</v>
      </c>
      <c r="AM102" s="79" t="s">
        <v>699</v>
      </c>
      <c r="AN102" s="79" t="b">
        <v>0</v>
      </c>
      <c r="AO102" s="85" t="s">
        <v>686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10</v>
      </c>
      <c r="BK102" s="49">
        <v>100</v>
      </c>
      <c r="BL102" s="48">
        <v>10</v>
      </c>
    </row>
    <row r="103" spans="1:64" ht="15">
      <c r="A103" s="64" t="s">
        <v>283</v>
      </c>
      <c r="B103" s="64" t="s">
        <v>283</v>
      </c>
      <c r="C103" s="65" t="s">
        <v>2122</v>
      </c>
      <c r="D103" s="66">
        <v>3</v>
      </c>
      <c r="E103" s="67" t="s">
        <v>132</v>
      </c>
      <c r="F103" s="68">
        <v>35</v>
      </c>
      <c r="G103" s="65"/>
      <c r="H103" s="69"/>
      <c r="I103" s="70"/>
      <c r="J103" s="70"/>
      <c r="K103" s="34" t="s">
        <v>65</v>
      </c>
      <c r="L103" s="77">
        <v>103</v>
      </c>
      <c r="M103" s="77"/>
      <c r="N103" s="72"/>
      <c r="O103" s="79" t="s">
        <v>176</v>
      </c>
      <c r="P103" s="81">
        <v>43586.982256944444</v>
      </c>
      <c r="Q103" s="79" t="s">
        <v>372</v>
      </c>
      <c r="R103" s="82" t="s">
        <v>387</v>
      </c>
      <c r="S103" s="79" t="s">
        <v>393</v>
      </c>
      <c r="T103" s="79" t="s">
        <v>415</v>
      </c>
      <c r="U103" s="79"/>
      <c r="V103" s="82" t="s">
        <v>489</v>
      </c>
      <c r="W103" s="81">
        <v>43586.982256944444</v>
      </c>
      <c r="X103" s="82" t="s">
        <v>588</v>
      </c>
      <c r="Y103" s="79"/>
      <c r="Z103" s="79"/>
      <c r="AA103" s="85" t="s">
        <v>687</v>
      </c>
      <c r="AB103" s="79"/>
      <c r="AC103" s="79" t="b">
        <v>0</v>
      </c>
      <c r="AD103" s="79">
        <v>0</v>
      </c>
      <c r="AE103" s="85" t="s">
        <v>689</v>
      </c>
      <c r="AF103" s="79" t="b">
        <v>0</v>
      </c>
      <c r="AG103" s="79" t="s">
        <v>697</v>
      </c>
      <c r="AH103" s="79"/>
      <c r="AI103" s="85" t="s">
        <v>689</v>
      </c>
      <c r="AJ103" s="79" t="b">
        <v>0</v>
      </c>
      <c r="AK103" s="79">
        <v>0</v>
      </c>
      <c r="AL103" s="85" t="s">
        <v>689</v>
      </c>
      <c r="AM103" s="79" t="s">
        <v>699</v>
      </c>
      <c r="AN103" s="79" t="b">
        <v>0</v>
      </c>
      <c r="AO103" s="85" t="s">
        <v>687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17</v>
      </c>
      <c r="BK103" s="49">
        <v>100</v>
      </c>
      <c r="BL103"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ErrorMessage="1" sqref="N2:N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Color" prompt="To select an optional edge color, right-click and select Select Color on the right-click menu." sqref="C3:C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Opacity" prompt="Enter an optional edge opacity between 0 (transparent) and 100 (opaque)." errorTitle="Invalid Edge Opacity" error="The optional edge opacity must be a whole number between 0 and 10." sqref="F3:F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showErrorMessage="1" promptTitle="Vertex 1 Name" prompt="Enter the name of the edge's first vertex." sqref="A3:A103"/>
    <dataValidation allowBlank="1" showInputMessage="1" showErrorMessage="1" promptTitle="Vertex 2 Name" prompt="Enter the name of the edge's second vertex." sqref="B3:B103"/>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3"/>
  </dataValidations>
  <hyperlinks>
    <hyperlink ref="R4" r:id="rId1" display="https://oc-media.org/teen-attacked-in-baku-for-commemorating-bullied-schoolgirl/"/>
    <hyperlink ref="R8" r:id="rId2" display="http://qafqazinfo.az/news/detail/mehkeme-direktorla-bagli-qerar-verdi-249666"/>
    <hyperlink ref="R18" r:id="rId3" display="https://www.facebook.com/raskolnikovrodion/posts/2311965922194475"/>
    <hyperlink ref="R19" r:id="rId4" display="https://www.youtube.com/watch?v=dTzVTwolM58"/>
    <hyperlink ref="R21" r:id="rId5" display="https://oc-media.org/teen-attacked-in-baku-for-commemorating-bullied-schoolgirl/"/>
    <hyperlink ref="R37" r:id="rId6" display="https://www.facebook.com/lgbti.org/photos/a.292121070995378/1087064648167679/"/>
    <hyperlink ref="R45" r:id="rId7" display="https://twitter.com/currenttimetv/status/1120356839626104837"/>
    <hyperlink ref="R46" r:id="rId8" display="https://twitter.com/CurrentTimeTv/status/1120356839626104837"/>
    <hyperlink ref="R47" r:id="rId9" display="https://twitter.com/CurrentTimeTv/status/1120356839626104837"/>
    <hyperlink ref="R48" r:id="rId10" display="https://www.facebook.com/rahim.y.wali/posts/2020350061396634"/>
    <hyperlink ref="R49" r:id="rId11" display="https://ru.globalvoices.org/2019/04/22/82813/"/>
    <hyperlink ref="R81" r:id="rId12" display="https://www.facebook.com/events/607418313066451/"/>
    <hyperlink ref="R88" r:id="rId13" display="https://www.change.org/p/Ð¿ÐµÑ€Ð²Ð¾Ð¹-Ð»ÐµÐ´Ð¸-Ð°Ð·ÐµÑ€Ð±Ð°Ð¹Ð´Ð¶Ð°Ð½ÑÐºÐ¾Ð¹-Ñ€ÐµÑÐ¿ÑƒÐ±Ð»Ð¸ÐºÐ¸-Ð¼ÐµÑ…Ñ€Ð¸Ð±Ð°Ð½-Ð°Ð»Ð¸ÐµÐ²Ð¾Ð¹-justice-for-elina-hajiyeva?recruiter=288082513&amp;utm_source=share_petition&amp;utm_campaign=petition_show&amp;utm_medium=whatsapp&amp;utm_content=washarecopy_14792367_ru-RU%3Av2&amp;recruited_by_id=11c65f28-a0dc-45c9-9ec7-58f9cabc3ea5"/>
    <hyperlink ref="R90" r:id="rId14" display="https://it.globalvoices.org/2019/04/la-tragica-morte-di-una-adolescente-alla-scuola-di-baku-dirige-la-rabbia-verso-il-sistema-scolastico-dellazerbaigian/"/>
    <hyperlink ref="R92" r:id="rId15" display="https://www.youtube.com/watch?v=yMxuvtm2czM&amp;feature=youtu.be"/>
    <hyperlink ref="R99" r:id="rId16" display="https://www.facebook.com/events/607418313066451/"/>
    <hyperlink ref="R102" r:id="rId17" display="https://issuu.com/minoritymagazine/docs/minority_jurnal__n10"/>
    <hyperlink ref="R103" r:id="rId18" display="https://es.globalvoices.org/2019/05/01/tragica-muerte-de-adolescente-en-escuela-de-baku-provoca-ira-contra-fallido-sistema-del-azerbaiyan/"/>
    <hyperlink ref="U3" r:id="rId19" display="https://pbs.twimg.com/media/D4kiS-8WkAAyEYN.jpg"/>
    <hyperlink ref="U7" r:id="rId20" display="https://pbs.twimg.com/media/D4IaS7-W4AIs2OZ.jpg"/>
    <hyperlink ref="U16" r:id="rId21" display="https://pbs.twimg.com/media/D4oJEVEWkAEgJrg.jpg"/>
    <hyperlink ref="U23" r:id="rId22" display="https://pbs.twimg.com/ext_tw_video_thumb/1116339756336545792/pu/img/2v0vJ8QVapkhZdE2.jpg"/>
    <hyperlink ref="U24" r:id="rId23" display="https://pbs.twimg.com/ext_tw_video_thumb/1116339756336545792/pu/img/2v0vJ8QVapkhZdE2.jpg"/>
    <hyperlink ref="U35" r:id="rId24" display="https://pbs.twimg.com/media/D39D4JuWAAIZPLT.jpg"/>
    <hyperlink ref="U37" r:id="rId25" display="https://pbs.twimg.com/media/D355uo2WsAExcK9.jpg"/>
    <hyperlink ref="U39" r:id="rId26" display="https://pbs.twimg.com/media/D376LWPU8AUb3-b.jpg"/>
    <hyperlink ref="U40" r:id="rId27" display="https://pbs.twimg.com/media/D376LWPU8AUb3-b.jpg"/>
    <hyperlink ref="U53" r:id="rId28" display="https://pbs.twimg.com/media/D4EAaGqX4AENo4D.jpg"/>
    <hyperlink ref="U54" r:id="rId29" display="https://pbs.twimg.com/ext_tw_video_thumb/1116339756336545792/pu/img/2v0vJ8QVapkhZdE2.jpg"/>
    <hyperlink ref="U59" r:id="rId30" display="https://pbs.twimg.com/media/D3wanx3WkAM58Pw.jpg"/>
    <hyperlink ref="U60" r:id="rId31" display="https://pbs.twimg.com/media/D30LDeoU8AAqgzD.jpg"/>
    <hyperlink ref="U61" r:id="rId32" display="https://pbs.twimg.com/media/D30LDeoU8AAqgzD.jpg"/>
    <hyperlink ref="U62" r:id="rId33" display="https://pbs.twimg.com/media/D39fgRKWAAAk4I2.jpg"/>
    <hyperlink ref="U63" r:id="rId34" display="https://pbs.twimg.com/media/D39fgRKWAAAk4I2.jpg"/>
    <hyperlink ref="U64" r:id="rId35" display="https://pbs.twimg.com/media/D462AYzW0AEadck.jpg"/>
    <hyperlink ref="U78" r:id="rId36" display="https://pbs.twimg.com/media/D4IaS7-W4AIs2OZ.jpg"/>
    <hyperlink ref="U79" r:id="rId37" display="https://pbs.twimg.com/media/D33-SpwXkAEyF-d.jpg"/>
    <hyperlink ref="U80" r:id="rId38" display="https://pbs.twimg.com/media/D38wARJXsAArrs_.jpg"/>
    <hyperlink ref="U81" r:id="rId39" display="https://pbs.twimg.com/media/D5KDkhZWAAAu_Ek.jpg"/>
    <hyperlink ref="U82" r:id="rId40" display="https://pbs.twimg.com/ext_tw_video_thumb/1118072127683538946/pu/img/0aihytd3Rpvb9XnW.jpg"/>
    <hyperlink ref="U92" r:id="rId41" display="https://pbs.twimg.com/ext_tw_video_thumb/1117486688052367362/pu/img/ygdPZc1UkGpJlIHc.jpg"/>
    <hyperlink ref="U95" r:id="rId42" display="https://pbs.twimg.com/media/D5a2FI6WwAYoRjI.jpg"/>
    <hyperlink ref="U99" r:id="rId43" display="https://pbs.twimg.com/media/D5FoIlAUEAAFezv.jpg"/>
    <hyperlink ref="U102" r:id="rId44" display="https://pbs.twimg.com/media/D5fF_ZyWsAE7GOf.jpg"/>
    <hyperlink ref="V3" r:id="rId45" display="https://pbs.twimg.com/media/D4kiS-8WkAAyEYN.jpg"/>
    <hyperlink ref="V4" r:id="rId46" display="http://pbs.twimg.com/profile_images/829366459688218624/tY58dXPd_normal.jpg"/>
    <hyperlink ref="V5" r:id="rId47" display="http://pbs.twimg.com/profile_images/1119138646177660931/Gj26zsyM_normal.jpg"/>
    <hyperlink ref="V6" r:id="rId48" display="http://pbs.twimg.com/profile_images/1119575803073835008/Vj1_Dtkj_normal.jpg"/>
    <hyperlink ref="V7" r:id="rId49" display="https://pbs.twimg.com/media/D4IaS7-W4AIs2OZ.jpg"/>
    <hyperlink ref="V8" r:id="rId50" display="http://pbs.twimg.com/profile_images/721614179799535616/DuDR0NdU_normal.jpg"/>
    <hyperlink ref="V9" r:id="rId51" display="http://pbs.twimg.com/profile_images/977879836298444800/wxdWTi-1_normal.jpg"/>
    <hyperlink ref="V10" r:id="rId52" display="http://pbs.twimg.com/profile_images/1119873703259537408/R9qjBkuD_normal.jpg"/>
    <hyperlink ref="V11" r:id="rId53" display="http://pbs.twimg.com/profile_images/595109740356599809/b1x50qms_normal.jpg"/>
    <hyperlink ref="V12" r:id="rId54" display="http://pbs.twimg.com/profile_images/1117082190137962496/mPs7wLN0_normal.jpg"/>
    <hyperlink ref="V13" r:id="rId55" display="http://pbs.twimg.com/profile_images/1117082190137962496/mPs7wLN0_normal.jpg"/>
    <hyperlink ref="V14" r:id="rId56" display="http://pbs.twimg.com/profile_images/1117082190137962496/mPs7wLN0_normal.jpg"/>
    <hyperlink ref="V15" r:id="rId57" display="http://pbs.twimg.com/profile_images/1109904102924926976/sKNYWwq0_normal.jpg"/>
    <hyperlink ref="V16" r:id="rId58" display="https://pbs.twimg.com/media/D4oJEVEWkAEgJrg.jpg"/>
    <hyperlink ref="V17" r:id="rId59" display="http://pbs.twimg.com/profile_images/1117703972477861889/ddUX2e1l_normal.jpg"/>
    <hyperlink ref="V18" r:id="rId60" display="http://pbs.twimg.com/profile_images/979136462271733760/KVr7Ev_N_normal.jpg"/>
    <hyperlink ref="V19" r:id="rId61" display="http://pbs.twimg.com/profile_images/1108660613734125569/WXl1_cq7_normal.png"/>
    <hyperlink ref="V20" r:id="rId62" display="http://pbs.twimg.com/profile_images/1090752684892786691/_8IPlNbi_normal.jpg"/>
    <hyperlink ref="V21" r:id="rId63" display="http://pbs.twimg.com/profile_images/819529362416533504/iAGFfzZr_normal.jpg"/>
    <hyperlink ref="V22" r:id="rId64" display="http://pbs.twimg.com/profile_images/1120011399978053632/s7Why-ms_normal.jpg"/>
    <hyperlink ref="V23" r:id="rId65" display="https://pbs.twimg.com/ext_tw_video_thumb/1116339756336545792/pu/img/2v0vJ8QVapkhZdE2.jpg"/>
    <hyperlink ref="V24" r:id="rId66" display="https://pbs.twimg.com/ext_tw_video_thumb/1116339756336545792/pu/img/2v0vJ8QVapkhZdE2.jpg"/>
    <hyperlink ref="V25" r:id="rId67" display="http://pbs.twimg.com/profile_images/1113195176900616192/tzFfEC4g_normal.jpg"/>
    <hyperlink ref="V26" r:id="rId68" display="http://pbs.twimg.com/profile_images/1120011399978053632/s7Why-ms_normal.jpg"/>
    <hyperlink ref="V27" r:id="rId69" display="http://pbs.twimg.com/profile_images/1082698618568626181/urQtOzxp_normal.jpg"/>
    <hyperlink ref="V28" r:id="rId70" display="http://pbs.twimg.com/profile_images/1120011399978053632/s7Why-ms_normal.jpg"/>
    <hyperlink ref="V29" r:id="rId71" display="http://abs.twimg.com/sticky/default_profile_images/default_profile_normal.png"/>
    <hyperlink ref="V30" r:id="rId72" display="http://abs.twimg.com/sticky/default_profile_images/default_profile_normal.png"/>
    <hyperlink ref="V31" r:id="rId73" display="http://abs.twimg.com/sticky/default_profile_images/default_profile_normal.png"/>
    <hyperlink ref="V32" r:id="rId74" display="http://abs.twimg.com/sticky/default_profile_images/default_profile_normal.png"/>
    <hyperlink ref="V33" r:id="rId75" display="http://abs.twimg.com/sticky/default_profile_images/default_profile_normal.png"/>
    <hyperlink ref="V34" r:id="rId76" display="http://pbs.twimg.com/profile_images/1120011399978053632/s7Why-ms_normal.jpg"/>
    <hyperlink ref="V35" r:id="rId77" display="https://pbs.twimg.com/media/D39D4JuWAAIZPLT.jpg"/>
    <hyperlink ref="V36" r:id="rId78" display="http://pbs.twimg.com/profile_images/1120011399978053632/s7Why-ms_normal.jpg"/>
    <hyperlink ref="V37" r:id="rId79" display="https://pbs.twimg.com/media/D355uo2WsAExcK9.jpg"/>
    <hyperlink ref="V38" r:id="rId80" display="http://pbs.twimg.com/profile_images/1120011399978053632/s7Why-ms_normal.jpg"/>
    <hyperlink ref="V39" r:id="rId81" display="https://pbs.twimg.com/media/D376LWPU8AUb3-b.jpg"/>
    <hyperlink ref="V40" r:id="rId82" display="https://pbs.twimg.com/media/D376LWPU8AUb3-b.jpg"/>
    <hyperlink ref="V41" r:id="rId83" display="http://pbs.twimg.com/profile_images/1120011399978053632/s7Why-ms_normal.jpg"/>
    <hyperlink ref="V42" r:id="rId84" display="http://pbs.twimg.com/profile_images/1120011399978053632/s7Why-ms_normal.jpg"/>
    <hyperlink ref="V43" r:id="rId85" display="http://pbs.twimg.com/profile_images/1120011399978053632/s7Why-ms_normal.jpg"/>
    <hyperlink ref="V44" r:id="rId86" display="http://pbs.twimg.com/profile_images/1120011399978053632/s7Why-ms_normal.jpg"/>
    <hyperlink ref="V45" r:id="rId87" display="http://pbs.twimg.com/profile_images/850478178988699650/k5IYmvuI_normal.jpg"/>
    <hyperlink ref="V46" r:id="rId88" display="http://pbs.twimg.com/profile_images/1045421986049134592/1GMC4oIB_normal.jpg"/>
    <hyperlink ref="V47" r:id="rId89" display="http://pbs.twimg.com/profile_images/1103731976723419136/8UnyJu2d_normal.jpg"/>
    <hyperlink ref="V48" r:id="rId90" display="http://pbs.twimg.com/profile_images/1011003872222031875/DLbu6YSO_normal.jpg"/>
    <hyperlink ref="V49" r:id="rId91" display="http://pbs.twimg.com/profile_images/1011003872222031875/DLbu6YSO_normal.jpg"/>
    <hyperlink ref="V50" r:id="rId92" display="http://pbs.twimg.com/profile_images/1092157019937755136/CkQi6_w7_normal.jpg"/>
    <hyperlink ref="V51" r:id="rId93" display="http://pbs.twimg.com/profile_images/1074300056491180032/-CDMhbgV_normal.jpg"/>
    <hyperlink ref="V52" r:id="rId94" display="http://pbs.twimg.com/profile_images/1113364340474810368/rCMYp3n9_normal.jpg"/>
    <hyperlink ref="V53" r:id="rId95" display="https://pbs.twimg.com/media/D4EAaGqX4AENo4D.jpg"/>
    <hyperlink ref="V54" r:id="rId96" display="https://pbs.twimg.com/ext_tw_video_thumb/1116339756336545792/pu/img/2v0vJ8QVapkhZdE2.jpg"/>
    <hyperlink ref="V55" r:id="rId97" display="http://pbs.twimg.com/profile_images/1113364340474810368/rCMYp3n9_normal.jpg"/>
    <hyperlink ref="V56" r:id="rId98" display="http://pbs.twimg.com/profile_images/917502091081502720/qkdjs0p3_normal.jpg"/>
    <hyperlink ref="V57" r:id="rId99" display="http://pbs.twimg.com/profile_images/917502091081502720/qkdjs0p3_normal.jpg"/>
    <hyperlink ref="V58" r:id="rId100" display="http://pbs.twimg.com/profile_images/968144844613922816/FVU3HUzG_normal.jpg"/>
    <hyperlink ref="V59" r:id="rId101" display="https://pbs.twimg.com/media/D3wanx3WkAM58Pw.jpg"/>
    <hyperlink ref="V60" r:id="rId102" display="https://pbs.twimg.com/media/D30LDeoU8AAqgzD.jpg"/>
    <hyperlink ref="V61" r:id="rId103" display="https://pbs.twimg.com/media/D30LDeoU8AAqgzD.jpg"/>
    <hyperlink ref="V62" r:id="rId104" display="https://pbs.twimg.com/media/D39fgRKWAAAk4I2.jpg"/>
    <hyperlink ref="V63" r:id="rId105" display="https://pbs.twimg.com/media/D39fgRKWAAAk4I2.jpg"/>
    <hyperlink ref="V64" r:id="rId106" display="https://pbs.twimg.com/media/D462AYzW0AEadck.jpg"/>
    <hyperlink ref="V65" r:id="rId107" display="http://pbs.twimg.com/profile_images/1114517442179600385/6MPq3BVl_normal.jpg"/>
    <hyperlink ref="V66" r:id="rId108" display="http://pbs.twimg.com/profile_images/1116707283814309888/9j0vIYRj_normal.jpg"/>
    <hyperlink ref="V67" r:id="rId109" display="http://pbs.twimg.com/profile_images/663771181095526400/d_PWViPW_normal.jpg"/>
    <hyperlink ref="V68" r:id="rId110" display="http://pbs.twimg.com/profile_images/908796379597819904/S0kUdV8W_normal.jpg"/>
    <hyperlink ref="V69" r:id="rId111" display="http://pbs.twimg.com/profile_images/787368145644290048/WyarqhJh_normal.jpg"/>
    <hyperlink ref="V70" r:id="rId112" display="http://pbs.twimg.com/profile_images/1117817952211021826/Y-kR_ImM_normal.jpg"/>
    <hyperlink ref="V71" r:id="rId113" display="http://pbs.twimg.com/profile_images/1119856155948400640/7sVbNEJe_normal.jpg"/>
    <hyperlink ref="V72" r:id="rId114" display="http://pbs.twimg.com/profile_images/1124157818968395776/bbQPCga3_normal.jpg"/>
    <hyperlink ref="V73" r:id="rId115" display="http://pbs.twimg.com/profile_images/1122695416347279366/gq7FUafZ_normal.jpg"/>
    <hyperlink ref="V74" r:id="rId116" display="http://pbs.twimg.com/profile_images/1123661688560070662/UjqFE85x_normal.jpg"/>
    <hyperlink ref="V75" r:id="rId117" display="http://pbs.twimg.com/profile_images/1061401457117794304/basvMnNR_normal.jpg"/>
    <hyperlink ref="V76" r:id="rId118" display="http://pbs.twimg.com/profile_images/1111813995827286016/SkCdM6h6_normal.jpg"/>
    <hyperlink ref="V77" r:id="rId119" display="http://pbs.twimg.com/profile_images/1028941462350778369/CstKdjbe_normal.jpg"/>
    <hyperlink ref="V78" r:id="rId120" display="https://pbs.twimg.com/media/D4IaS7-W4AIs2OZ.jpg"/>
    <hyperlink ref="V79" r:id="rId121" display="https://pbs.twimg.com/media/D33-SpwXkAEyF-d.jpg"/>
    <hyperlink ref="V80" r:id="rId122" display="https://pbs.twimg.com/media/D38wARJXsAArrs_.jpg"/>
    <hyperlink ref="V81" r:id="rId123" display="https://pbs.twimg.com/media/D5KDkhZWAAAu_Ek.jpg"/>
    <hyperlink ref="V82" r:id="rId124" display="https://pbs.twimg.com/ext_tw_video_thumb/1118072127683538946/pu/img/0aihytd3Rpvb9XnW.jpg"/>
    <hyperlink ref="V83" r:id="rId125" display="http://pbs.twimg.com/profile_images/1123123419107733504/QNaVI-UC_normal.jpg"/>
    <hyperlink ref="V84" r:id="rId126" display="http://pbs.twimg.com/profile_images/1123123419107733504/QNaVI-UC_normal.jpg"/>
    <hyperlink ref="V85" r:id="rId127" display="http://pbs.twimg.com/profile_images/1114976286022275072/_MdKP3wy_normal.jpg"/>
    <hyperlink ref="V86" r:id="rId128" display="http://pbs.twimg.com/profile_images/1120400544294756353/clb5P0TZ_normal.jpg"/>
    <hyperlink ref="V87" r:id="rId129" display="http://pbs.twimg.com/profile_images/1120410871228960769/_uFy4D3e_normal.jpg"/>
    <hyperlink ref="V88" r:id="rId130" display="http://pbs.twimg.com/profile_images/1119533746166947840/D5kHFNQ__normal.jpg"/>
    <hyperlink ref="V89" r:id="rId131" display="http://pbs.twimg.com/profile_images/1110035001297403909/-qCrRozd_normal.jpg"/>
    <hyperlink ref="V90" r:id="rId132" display="http://pbs.twimg.com/profile_images/937012770440077313/WZVHBjQT_normal.jpg"/>
    <hyperlink ref="V91" r:id="rId133" display="http://pbs.twimg.com/profile_images/968888882891812864/bVhCP9-S_normal.jpg"/>
    <hyperlink ref="V92" r:id="rId134" display="https://pbs.twimg.com/ext_tw_video_thumb/1117486688052367362/pu/img/ygdPZc1UkGpJlIHc.jpg"/>
    <hyperlink ref="V93" r:id="rId135" display="http://pbs.twimg.com/profile_images/1116300086022234112/JA4agYKe_normal.jpg"/>
    <hyperlink ref="V94" r:id="rId136" display="http://pbs.twimg.com/profile_images/1121367570815254528/ldT1ulut_normal.jpg"/>
    <hyperlink ref="V95" r:id="rId137" display="https://pbs.twimg.com/media/D5a2FI6WwAYoRjI.jpg"/>
    <hyperlink ref="V96" r:id="rId138" display="http://pbs.twimg.com/profile_images/1077276173024006152/34qkoBRL_normal.jpg"/>
    <hyperlink ref="V97" r:id="rId139" display="http://pbs.twimg.com/profile_images/783111795502383105/3Lg8W7S3_normal.jpg"/>
    <hyperlink ref="V98" r:id="rId140" display="http://pbs.twimg.com/profile_images/1095381419713544193/wlXcY-73_normal.jpg"/>
    <hyperlink ref="V99" r:id="rId141" display="https://pbs.twimg.com/media/D5FoIlAUEAAFezv.jpg"/>
    <hyperlink ref="V100" r:id="rId142" display="http://pbs.twimg.com/profile_images/1095381419713544193/wlXcY-73_normal.jpg"/>
    <hyperlink ref="V101" r:id="rId143" display="http://pbs.twimg.com/profile_images/1095381419713544193/wlXcY-73_normal.jpg"/>
    <hyperlink ref="V102" r:id="rId144" display="https://pbs.twimg.com/media/D5fF_ZyWsAE7GOf.jpg"/>
    <hyperlink ref="V103" r:id="rId145" display="http://pbs.twimg.com/profile_images/15633482/Picture_1_normal.png"/>
    <hyperlink ref="X3" r:id="rId146" display="https://twitter.com/#!/huseynzade22/status/1119463735972827136"/>
    <hyperlink ref="X4" r:id="rId147" display="https://twitter.com/#!/azerbaijaninfos/status/1119262416083345411"/>
    <hyperlink ref="X5" r:id="rId148" display="https://twitter.com/#!/1_sirun/status/1119507740735475712"/>
    <hyperlink ref="X6" r:id="rId149" display="https://twitter.com/#!/kindforsell/status/1119556548752236555"/>
    <hyperlink ref="X7" r:id="rId150" display="https://twitter.com/#!/samirkazimli/status/1119582915145412609"/>
    <hyperlink ref="X8" r:id="rId151" display="https://twitter.com/#!/ayshanhajiyeva/status/1119588656287711232"/>
    <hyperlink ref="X9" r:id="rId152" display="https://twitter.com/#!/elmanquliyev6/status/1116375615031128064"/>
    <hyperlink ref="X10" r:id="rId153" display="https://twitter.com/#!/dogukanerrtas/status/1119650863650410496"/>
    <hyperlink ref="X11" r:id="rId154" display="https://twitter.com/#!/dwatchnews_mena/status/1119660066485858304"/>
    <hyperlink ref="X12" r:id="rId155" display="https://twitter.com/#!/evanjelina7/status/1118976015026524160"/>
    <hyperlink ref="X13" r:id="rId156" display="https://twitter.com/#!/evanjelina7/status/1119665871310458885"/>
    <hyperlink ref="X14" r:id="rId157" display="https://twitter.com/#!/evanjelina7/status/1119670808954195968"/>
    <hyperlink ref="X15" r:id="rId158" display="https://twitter.com/#!/unuslu/status/1119694225447301120"/>
    <hyperlink ref="X16" r:id="rId159" display="https://twitter.com/#!/di1an3/status/1119717438604611585"/>
    <hyperlink ref="X17" r:id="rId160" display="https://twitter.com/#!/ssudenazunal/status/1119846133633822722"/>
    <hyperlink ref="X18" r:id="rId161" display="https://twitter.com/#!/zaurs/status/1120077181013692416"/>
    <hyperlink ref="X19" r:id="rId162" display="https://twitter.com/#!/ganbarovruslan/status/1120319746937954304"/>
    <hyperlink ref="X20" r:id="rId163" display="https://twitter.com/#!/eyinsananla/status/1120334822415720449"/>
    <hyperlink ref="X21" r:id="rId164" display="https://twitter.com/#!/ocmediaorg/status/1119241201683783682"/>
    <hyperlink ref="X22" r:id="rId165" display="https://twitter.com/#!/dilarabrowns/status/1120012955221991426"/>
    <hyperlink ref="X23" r:id="rId166" display="https://twitter.com/#!/xeyale9898/status/1116340387852038145"/>
    <hyperlink ref="X24" r:id="rId167" display="https://twitter.com/#!/dilarabrowns/status/1120013132812947456"/>
    <hyperlink ref="X25" r:id="rId168" display="https://twitter.com/#!/qumqum_s/status/1116357907279503360"/>
    <hyperlink ref="X26" r:id="rId169" display="https://twitter.com/#!/dilarabrowns/status/1120015627262025728"/>
    <hyperlink ref="X27" r:id="rId170" display="https://twitter.com/#!/nazname_/status/1116221406604296193"/>
    <hyperlink ref="X28" r:id="rId171" display="https://twitter.com/#!/dilarabrowns/status/1120016416114130950"/>
    <hyperlink ref="X29" r:id="rId172" display="https://twitter.com/#!/tagiyevragil/status/1119609735735644160"/>
    <hyperlink ref="X30" r:id="rId173" display="https://twitter.com/#!/tagiyevragil/status/1119609893642752008"/>
    <hyperlink ref="X31" r:id="rId174" display="https://twitter.com/#!/tagiyevragil/status/1119610591600050177"/>
    <hyperlink ref="X32" r:id="rId175" display="https://twitter.com/#!/tagiyevragil/status/1119610626635116544"/>
    <hyperlink ref="X33" r:id="rId176" display="https://twitter.com/#!/tagiyevragil/status/1119610808198148102"/>
    <hyperlink ref="X34" r:id="rId177" display="https://twitter.com/#!/dilarabrowns/status/1120350760036970496"/>
    <hyperlink ref="X35" r:id="rId178" display="https://twitter.com/#!/ismayilov_tunar/status/1116685880645824513"/>
    <hyperlink ref="X36" r:id="rId179" display="https://twitter.com/#!/dilarabrowns/status/1120352627143905282"/>
    <hyperlink ref="X37" r:id="rId180" display="https://twitter.com/#!/lgbtiorg/status/1116463720887140352"/>
    <hyperlink ref="X38" r:id="rId181" display="https://twitter.com/#!/dilarabrowns/status/1120352808551833600"/>
    <hyperlink ref="X39" r:id="rId182" display="https://twitter.com/#!/ayseliyeva_/status/1116604845434163201"/>
    <hyperlink ref="X40" r:id="rId183" display="https://twitter.com/#!/dilarabrowns/status/1120352858719830016"/>
    <hyperlink ref="X41" r:id="rId184" display="https://twitter.com/#!/dilarabrowns/status/1120350651832307712"/>
    <hyperlink ref="X42" r:id="rId185" display="https://twitter.com/#!/dilarabrowns/status/1120351417833873408"/>
    <hyperlink ref="X43" r:id="rId186" display="https://twitter.com/#!/dilarabrowns/status/1120352537167659008"/>
    <hyperlink ref="X44" r:id="rId187" display="https://twitter.com/#!/dilarabrowns/status/1120352932325679104"/>
    <hyperlink ref="X45" r:id="rId188" display="https://twitter.com/#!/anarm2013/status/1120361430501482497"/>
    <hyperlink ref="X46" r:id="rId189" display="https://twitter.com/#!/sayka_aslanova/status/1120369268653215749"/>
    <hyperlink ref="X47" r:id="rId190" display="https://twitter.com/#!/lamiya_bluefox/status/1120409721859641344"/>
    <hyperlink ref="X48" r:id="rId191" display="https://twitter.com/#!/rahimsaliyev/status/1120432868193439744"/>
    <hyperlink ref="X49" r:id="rId192" display="https://twitter.com/#!/rahimsaliyev/status/1120433257261170689"/>
    <hyperlink ref="X50" r:id="rId193" display="https://twitter.com/#!/bahruz_samad/status/1120435066973446144"/>
    <hyperlink ref="X51" r:id="rId194" display="https://twitter.com/#!/poyrazturq/status/1116742752526577665"/>
    <hyperlink ref="X52" r:id="rId195" display="https://twitter.com/#!/sserenayss/status/1120648009451106304"/>
    <hyperlink ref="X53" r:id="rId196" display="https://twitter.com/#!/alonedied/status/1117174637664854016"/>
    <hyperlink ref="X54" r:id="rId197" display="https://twitter.com/#!/alonedied/status/1117176887938375686"/>
    <hyperlink ref="X55" r:id="rId198" display="https://twitter.com/#!/sserenayss/status/1120648048357584904"/>
    <hyperlink ref="X56" r:id="rId199" display="https://twitter.com/#!/aygungarayeva/status/1120664193592627200"/>
    <hyperlink ref="X57" r:id="rId200" display="https://twitter.com/#!/aygungarayeva/status/1120664193592627200"/>
    <hyperlink ref="X58" r:id="rId201" display="https://twitter.com/#!/gma028/status/1120671634401255425"/>
    <hyperlink ref="X59" r:id="rId202" display="https://twitter.com/#!/sismailzadeh/status/1115796083089846273"/>
    <hyperlink ref="X60" r:id="rId203" display="https://twitter.com/#!/sismailzadeh/status/1116060441715679233"/>
    <hyperlink ref="X61" r:id="rId204" display="https://twitter.com/#!/therealorkhan/status/1120699355374202880"/>
    <hyperlink ref="X62" r:id="rId205" display="https://twitter.com/#!/arifsoy_/status/1116716245276135424"/>
    <hyperlink ref="X63" r:id="rId206" display="https://twitter.com/#!/repovidu/status/1121030568265900033"/>
    <hyperlink ref="X64" r:id="rId207" display="https://twitter.com/#!/greendystopia/status/1121033484464742400"/>
    <hyperlink ref="X65" r:id="rId208" display="https://twitter.com/#!/ramalmammadovsk/status/1118195599197782016"/>
    <hyperlink ref="X66" r:id="rId209" display="https://twitter.com/#!/malriomenes/status/1121036820719050752"/>
    <hyperlink ref="X67" r:id="rId210" display="https://twitter.com/#!/tamilla_qulami/status/1121443717146136577"/>
    <hyperlink ref="X68" r:id="rId211" display="https://twitter.com/#!/nicat_pasa/status/1121466715362209793"/>
    <hyperlink ref="X69" r:id="rId212" display="https://twitter.com/#!/safaraslanov/status/1121636507092000768"/>
    <hyperlink ref="X70" r:id="rId213" display="https://twitter.com/#!/gular_abbasli/status/1121796790292865027"/>
    <hyperlink ref="X71" r:id="rId214" display="https://twitter.com/#!/orujova_arzu/status/1121797824264278016"/>
    <hyperlink ref="X72" r:id="rId215" display="https://twitter.com/#!/sadako_sasaki/status/1121798604736192516"/>
    <hyperlink ref="X73" r:id="rId216" display="https://twitter.com/#!/arzufahrad/status/1121800527514415104"/>
    <hyperlink ref="X74" r:id="rId217" display="https://twitter.com/#!/bobmeddin/status/1121834443579297793"/>
    <hyperlink ref="X75" r:id="rId218" display="https://twitter.com/#!/mammadhajili/status/1121870409094320130"/>
    <hyperlink ref="X76" r:id="rId219" display="https://twitter.com/#!/antonkuntin/status/1116403508033597440"/>
    <hyperlink ref="X77" r:id="rId220" display="https://twitter.com/#!/gulnar_salman/status/1121872714346708992"/>
    <hyperlink ref="X78" r:id="rId221" display="https://twitter.com/#!/ulviyyaali/status/1117484577730252800"/>
    <hyperlink ref="X79" r:id="rId222" display="https://twitter.com/#!/ulviyyaali/status/1116327891401355264"/>
    <hyperlink ref="X80" r:id="rId223" display="https://twitter.com/#!/ulviyyaali/status/1116664598655053830"/>
    <hyperlink ref="X81" r:id="rId224" display="https://twitter.com/#!/ulviyyaali/status/1122104672393879553"/>
    <hyperlink ref="X82" r:id="rId225" display="https://twitter.com/#!/arzugeybulla/status/1118072977793462272"/>
    <hyperlink ref="X83" r:id="rId226" display="https://twitter.com/#!/mreynullabeyli/status/1122493781071343616"/>
    <hyperlink ref="X84" r:id="rId227" display="https://twitter.com/#!/mreynullabeyli/status/1122493781071343616"/>
    <hyperlink ref="X85" r:id="rId228" display="https://twitter.com/#!/jabiyevm/status/1117134088295669760"/>
    <hyperlink ref="X86" r:id="rId229" display="https://twitter.com/#!/beyonce_aze/status/1122591899372728325"/>
    <hyperlink ref="X87" r:id="rId230" display="https://twitter.com/#!/belovedjinki/status/1122713608268414976"/>
    <hyperlink ref="X88" r:id="rId231" display="https://twitter.com/#!/yoonkookologist/status/1116220895255781376"/>
    <hyperlink ref="X89" r:id="rId232" display="https://twitter.com/#!/taeilzens/status/1122724841218400258"/>
    <hyperlink ref="X90" r:id="rId233" display="https://twitter.com/#!/globalvoices_it/status/1122795157479469056"/>
    <hyperlink ref="X91" r:id="rId234" display="https://twitter.com/#!/soothe888/status/1122797584957964288"/>
    <hyperlink ref="X92" r:id="rId235" display="https://twitter.com/#!/azizli_kenan/status/1117487385502203905"/>
    <hyperlink ref="X93" r:id="rId236" display="https://twitter.com/#!/thelivaa/status/1122940012226654212"/>
    <hyperlink ref="X94" r:id="rId237" display="https://twitter.com/#!/fakebitchesx/status/1123200195422978055"/>
    <hyperlink ref="X95" r:id="rId238" display="https://twitter.com/#!/filmaccc/status/1123285368764346369"/>
    <hyperlink ref="X96" r:id="rId239" display="https://twitter.com/#!/nihadhuseynn/status/1123331196639952897"/>
    <hyperlink ref="X97" r:id="rId240" display="https://twitter.com/#!/eminmilli/status/1118924211853123586"/>
    <hyperlink ref="X98" r:id="rId241" display="https://twitter.com/#!/huseynli_ilkin/status/1119868257719193600"/>
    <hyperlink ref="X99" r:id="rId242" display="https://twitter.com/#!/huseynli_ilkin/status/1121792321014468609"/>
    <hyperlink ref="X100" r:id="rId243" display="https://twitter.com/#!/huseynli_ilkin/status/1122512797898891264"/>
    <hyperlink ref="X101" r:id="rId244" display="https://twitter.com/#!/huseynli_ilkin/status/1123490518888058880"/>
    <hyperlink ref="X102" r:id="rId245" display="https://twitter.com/#!/minorityaze/status/1123584329857294337"/>
    <hyperlink ref="X103" r:id="rId246" display="https://twitter.com/#!/gvenespanol/status/1123732444522459146"/>
    <hyperlink ref="AZ9" r:id="rId247" display="https://api.twitter.com/1.1/geo/id/efc23cd34689b068.json"/>
    <hyperlink ref="AZ46" r:id="rId248" display="https://api.twitter.com/1.1/geo/id/efc23cd34689b068.json"/>
    <hyperlink ref="AZ85" r:id="rId249" display="https://api.twitter.com/1.1/geo/id/efc23cd34689b068.json"/>
  </hyperlinks>
  <printOptions/>
  <pageMargins left="0.7" right="0.7" top="0.75" bottom="0.75" header="0.3" footer="0.3"/>
  <pageSetup horizontalDpi="600" verticalDpi="600" orientation="portrait" r:id="rId253"/>
  <legacyDrawing r:id="rId251"/>
  <tableParts>
    <tablePart r:id="rId25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1752</v>
      </c>
      <c r="B1" s="13" t="s">
        <v>2049</v>
      </c>
      <c r="C1" s="13" t="s">
        <v>2050</v>
      </c>
      <c r="D1" s="13" t="s">
        <v>144</v>
      </c>
      <c r="E1" s="13" t="s">
        <v>2052</v>
      </c>
      <c r="F1" s="13" t="s">
        <v>2053</v>
      </c>
      <c r="G1" s="13" t="s">
        <v>2054</v>
      </c>
    </row>
    <row r="2" spans="1:7" ht="15">
      <c r="A2" s="78" t="s">
        <v>1330</v>
      </c>
      <c r="B2" s="78">
        <v>1</v>
      </c>
      <c r="C2" s="121">
        <v>0.0005181347150259067</v>
      </c>
      <c r="D2" s="78" t="s">
        <v>2051</v>
      </c>
      <c r="E2" s="78"/>
      <c r="F2" s="78"/>
      <c r="G2" s="78"/>
    </row>
    <row r="3" spans="1:7" ht="15">
      <c r="A3" s="78" t="s">
        <v>1331</v>
      </c>
      <c r="B3" s="78">
        <v>18</v>
      </c>
      <c r="C3" s="121">
        <v>0.00932642487046632</v>
      </c>
      <c r="D3" s="78" t="s">
        <v>2051</v>
      </c>
      <c r="E3" s="78"/>
      <c r="F3" s="78"/>
      <c r="G3" s="78"/>
    </row>
    <row r="4" spans="1:7" ht="15">
      <c r="A4" s="78" t="s">
        <v>1332</v>
      </c>
      <c r="B4" s="78">
        <v>0</v>
      </c>
      <c r="C4" s="121">
        <v>0</v>
      </c>
      <c r="D4" s="78" t="s">
        <v>2051</v>
      </c>
      <c r="E4" s="78"/>
      <c r="F4" s="78"/>
      <c r="G4" s="78"/>
    </row>
    <row r="5" spans="1:7" ht="15">
      <c r="A5" s="78" t="s">
        <v>1333</v>
      </c>
      <c r="B5" s="78">
        <v>1911</v>
      </c>
      <c r="C5" s="121">
        <v>0.9901554404145078</v>
      </c>
      <c r="D5" s="78" t="s">
        <v>2051</v>
      </c>
      <c r="E5" s="78"/>
      <c r="F5" s="78"/>
      <c r="G5" s="78"/>
    </row>
    <row r="6" spans="1:7" ht="15">
      <c r="A6" s="78" t="s">
        <v>1334</v>
      </c>
      <c r="B6" s="78">
        <v>1930</v>
      </c>
      <c r="C6" s="121">
        <v>1</v>
      </c>
      <c r="D6" s="78" t="s">
        <v>2051</v>
      </c>
      <c r="E6" s="78"/>
      <c r="F6" s="78"/>
      <c r="G6" s="78"/>
    </row>
    <row r="7" spans="1:7" ht="15">
      <c r="A7" s="84" t="s">
        <v>1335</v>
      </c>
      <c r="B7" s="84">
        <v>54</v>
      </c>
      <c r="C7" s="122">
        <v>0.00825016684725908</v>
      </c>
      <c r="D7" s="84" t="s">
        <v>2051</v>
      </c>
      <c r="E7" s="84" t="b">
        <v>0</v>
      </c>
      <c r="F7" s="84" t="b">
        <v>0</v>
      </c>
      <c r="G7" s="84" t="b">
        <v>0</v>
      </c>
    </row>
    <row r="8" spans="1:7" ht="15">
      <c r="A8" s="84" t="s">
        <v>1336</v>
      </c>
      <c r="B8" s="84">
        <v>31</v>
      </c>
      <c r="C8" s="122">
        <v>0.014240842466738467</v>
      </c>
      <c r="D8" s="84" t="s">
        <v>2051</v>
      </c>
      <c r="E8" s="84" t="b">
        <v>0</v>
      </c>
      <c r="F8" s="84" t="b">
        <v>0</v>
      </c>
      <c r="G8" s="84" t="b">
        <v>0</v>
      </c>
    </row>
    <row r="9" spans="1:7" ht="15">
      <c r="A9" s="84" t="s">
        <v>1337</v>
      </c>
      <c r="B9" s="84">
        <v>18</v>
      </c>
      <c r="C9" s="122">
        <v>0.008561689402062471</v>
      </c>
      <c r="D9" s="84" t="s">
        <v>2051</v>
      </c>
      <c r="E9" s="84" t="b">
        <v>0</v>
      </c>
      <c r="F9" s="84" t="b">
        <v>0</v>
      </c>
      <c r="G9" s="84" t="b">
        <v>0</v>
      </c>
    </row>
    <row r="10" spans="1:7" ht="15">
      <c r="A10" s="84" t="s">
        <v>1338</v>
      </c>
      <c r="B10" s="84">
        <v>18</v>
      </c>
      <c r="C10" s="122">
        <v>0.00799382061401449</v>
      </c>
      <c r="D10" s="84" t="s">
        <v>2051</v>
      </c>
      <c r="E10" s="84" t="b">
        <v>0</v>
      </c>
      <c r="F10" s="84" t="b">
        <v>0</v>
      </c>
      <c r="G10" s="84" t="b">
        <v>0</v>
      </c>
    </row>
    <row r="11" spans="1:7" ht="15">
      <c r="A11" s="84" t="s">
        <v>1339</v>
      </c>
      <c r="B11" s="84">
        <v>17</v>
      </c>
      <c r="C11" s="122">
        <v>0.007549719468791463</v>
      </c>
      <c r="D11" s="84" t="s">
        <v>2051</v>
      </c>
      <c r="E11" s="84" t="b">
        <v>0</v>
      </c>
      <c r="F11" s="84" t="b">
        <v>0</v>
      </c>
      <c r="G11" s="84" t="b">
        <v>0</v>
      </c>
    </row>
    <row r="12" spans="1:7" ht="15">
      <c r="A12" s="84" t="s">
        <v>1350</v>
      </c>
      <c r="B12" s="84">
        <v>16</v>
      </c>
      <c r="C12" s="122">
        <v>0.007350112240897273</v>
      </c>
      <c r="D12" s="84" t="s">
        <v>2051</v>
      </c>
      <c r="E12" s="84" t="b">
        <v>0</v>
      </c>
      <c r="F12" s="84" t="b">
        <v>0</v>
      </c>
      <c r="G12" s="84" t="b">
        <v>0</v>
      </c>
    </row>
    <row r="13" spans="1:7" ht="15">
      <c r="A13" s="84" t="s">
        <v>1343</v>
      </c>
      <c r="B13" s="84">
        <v>15</v>
      </c>
      <c r="C13" s="122">
        <v>0.007134741168385391</v>
      </c>
      <c r="D13" s="84" t="s">
        <v>2051</v>
      </c>
      <c r="E13" s="84" t="b">
        <v>0</v>
      </c>
      <c r="F13" s="84" t="b">
        <v>0</v>
      </c>
      <c r="G13" s="84" t="b">
        <v>0</v>
      </c>
    </row>
    <row r="14" spans="1:7" ht="15">
      <c r="A14" s="84" t="s">
        <v>1357</v>
      </c>
      <c r="B14" s="84">
        <v>13</v>
      </c>
      <c r="C14" s="122">
        <v>0.006652347039918322</v>
      </c>
      <c r="D14" s="84" t="s">
        <v>2051</v>
      </c>
      <c r="E14" s="84" t="b">
        <v>0</v>
      </c>
      <c r="F14" s="84" t="b">
        <v>0</v>
      </c>
      <c r="G14" s="84" t="b">
        <v>0</v>
      </c>
    </row>
    <row r="15" spans="1:7" ht="15">
      <c r="A15" s="84" t="s">
        <v>1348</v>
      </c>
      <c r="B15" s="84">
        <v>12</v>
      </c>
      <c r="C15" s="122">
        <v>0.006382732085083634</v>
      </c>
      <c r="D15" s="84" t="s">
        <v>2051</v>
      </c>
      <c r="E15" s="84" t="b">
        <v>0</v>
      </c>
      <c r="F15" s="84" t="b">
        <v>0</v>
      </c>
      <c r="G15" s="84" t="b">
        <v>0</v>
      </c>
    </row>
    <row r="16" spans="1:7" ht="15">
      <c r="A16" s="84" t="s">
        <v>1356</v>
      </c>
      <c r="B16" s="84">
        <v>12</v>
      </c>
      <c r="C16" s="122">
        <v>0.006645914169049274</v>
      </c>
      <c r="D16" s="84" t="s">
        <v>2051</v>
      </c>
      <c r="E16" s="84" t="b">
        <v>0</v>
      </c>
      <c r="F16" s="84" t="b">
        <v>0</v>
      </c>
      <c r="G16" s="84" t="b">
        <v>0</v>
      </c>
    </row>
    <row r="17" spans="1:7" ht="15">
      <c r="A17" s="84" t="s">
        <v>1355</v>
      </c>
      <c r="B17" s="84">
        <v>11</v>
      </c>
      <c r="C17" s="122">
        <v>0.006356347731034852</v>
      </c>
      <c r="D17" s="84" t="s">
        <v>2051</v>
      </c>
      <c r="E17" s="84" t="b">
        <v>0</v>
      </c>
      <c r="F17" s="84" t="b">
        <v>0</v>
      </c>
      <c r="G17" s="84" t="b">
        <v>0</v>
      </c>
    </row>
    <row r="18" spans="1:7" ht="15">
      <c r="A18" s="84" t="s">
        <v>1358</v>
      </c>
      <c r="B18" s="84">
        <v>11</v>
      </c>
      <c r="C18" s="122">
        <v>0.006092087988295167</v>
      </c>
      <c r="D18" s="84" t="s">
        <v>2051</v>
      </c>
      <c r="E18" s="84" t="b">
        <v>0</v>
      </c>
      <c r="F18" s="84" t="b">
        <v>0</v>
      </c>
      <c r="G18" s="84" t="b">
        <v>0</v>
      </c>
    </row>
    <row r="19" spans="1:7" ht="15">
      <c r="A19" s="84" t="s">
        <v>1359</v>
      </c>
      <c r="B19" s="84">
        <v>11</v>
      </c>
      <c r="C19" s="122">
        <v>0.006092087988295167</v>
      </c>
      <c r="D19" s="84" t="s">
        <v>2051</v>
      </c>
      <c r="E19" s="84" t="b">
        <v>0</v>
      </c>
      <c r="F19" s="84" t="b">
        <v>0</v>
      </c>
      <c r="G19" s="84" t="b">
        <v>0</v>
      </c>
    </row>
    <row r="20" spans="1:7" ht="15">
      <c r="A20" s="84" t="s">
        <v>1394</v>
      </c>
      <c r="B20" s="84">
        <v>11</v>
      </c>
      <c r="C20" s="122">
        <v>0.007345274927693687</v>
      </c>
      <c r="D20" s="84" t="s">
        <v>2051</v>
      </c>
      <c r="E20" s="84" t="b">
        <v>0</v>
      </c>
      <c r="F20" s="84" t="b">
        <v>0</v>
      </c>
      <c r="G20" s="84" t="b">
        <v>0</v>
      </c>
    </row>
    <row r="21" spans="1:7" ht="15">
      <c r="A21" s="84" t="s">
        <v>1361</v>
      </c>
      <c r="B21" s="84">
        <v>10</v>
      </c>
      <c r="C21" s="122">
        <v>0.005778497937304411</v>
      </c>
      <c r="D21" s="84" t="s">
        <v>2051</v>
      </c>
      <c r="E21" s="84" t="b">
        <v>0</v>
      </c>
      <c r="F21" s="84" t="b">
        <v>0</v>
      </c>
      <c r="G21" s="84" t="b">
        <v>0</v>
      </c>
    </row>
    <row r="22" spans="1:7" ht="15">
      <c r="A22" s="84" t="s">
        <v>1360</v>
      </c>
      <c r="B22" s="84">
        <v>10</v>
      </c>
      <c r="C22" s="122">
        <v>0.005778497937304411</v>
      </c>
      <c r="D22" s="84" t="s">
        <v>2051</v>
      </c>
      <c r="E22" s="84" t="b">
        <v>0</v>
      </c>
      <c r="F22" s="84" t="b">
        <v>0</v>
      </c>
      <c r="G22" s="84" t="b">
        <v>0</v>
      </c>
    </row>
    <row r="23" spans="1:7" ht="15">
      <c r="A23" s="84" t="s">
        <v>1347</v>
      </c>
      <c r="B23" s="84">
        <v>9</v>
      </c>
      <c r="C23" s="122">
        <v>0.005439659992120735</v>
      </c>
      <c r="D23" s="84" t="s">
        <v>2051</v>
      </c>
      <c r="E23" s="84" t="b">
        <v>0</v>
      </c>
      <c r="F23" s="84" t="b">
        <v>0</v>
      </c>
      <c r="G23" s="84" t="b">
        <v>0</v>
      </c>
    </row>
    <row r="24" spans="1:7" ht="15">
      <c r="A24" s="84" t="s">
        <v>281</v>
      </c>
      <c r="B24" s="84">
        <v>9</v>
      </c>
      <c r="C24" s="122">
        <v>0.005439659992120735</v>
      </c>
      <c r="D24" s="84" t="s">
        <v>2051</v>
      </c>
      <c r="E24" s="84" t="b">
        <v>0</v>
      </c>
      <c r="F24" s="84" t="b">
        <v>0</v>
      </c>
      <c r="G24" s="84" t="b">
        <v>0</v>
      </c>
    </row>
    <row r="25" spans="1:7" ht="15">
      <c r="A25" s="84" t="s">
        <v>1345</v>
      </c>
      <c r="B25" s="84">
        <v>9</v>
      </c>
      <c r="C25" s="122">
        <v>0.006009770395385744</v>
      </c>
      <c r="D25" s="84" t="s">
        <v>2051</v>
      </c>
      <c r="E25" s="84" t="b">
        <v>0</v>
      </c>
      <c r="F25" s="84" t="b">
        <v>0</v>
      </c>
      <c r="G25" s="84" t="b">
        <v>0</v>
      </c>
    </row>
    <row r="26" spans="1:7" ht="15">
      <c r="A26" s="84" t="s">
        <v>1378</v>
      </c>
      <c r="B26" s="84">
        <v>9</v>
      </c>
      <c r="C26" s="122">
        <v>0.00570685250635546</v>
      </c>
      <c r="D26" s="84" t="s">
        <v>2051</v>
      </c>
      <c r="E26" s="84" t="b">
        <v>0</v>
      </c>
      <c r="F26" s="84" t="b">
        <v>0</v>
      </c>
      <c r="G26" s="84" t="b">
        <v>0</v>
      </c>
    </row>
    <row r="27" spans="1:7" ht="15">
      <c r="A27" s="84" t="s">
        <v>1372</v>
      </c>
      <c r="B27" s="84">
        <v>9</v>
      </c>
      <c r="C27" s="122">
        <v>0.00570685250635546</v>
      </c>
      <c r="D27" s="84" t="s">
        <v>2051</v>
      </c>
      <c r="E27" s="84" t="b">
        <v>0</v>
      </c>
      <c r="F27" s="84" t="b">
        <v>0</v>
      </c>
      <c r="G27" s="84" t="b">
        <v>0</v>
      </c>
    </row>
    <row r="28" spans="1:7" ht="15">
      <c r="A28" s="84" t="s">
        <v>1753</v>
      </c>
      <c r="B28" s="84">
        <v>8</v>
      </c>
      <c r="C28" s="122">
        <v>0.0053420181292317724</v>
      </c>
      <c r="D28" s="84" t="s">
        <v>2051</v>
      </c>
      <c r="E28" s="84" t="b">
        <v>0</v>
      </c>
      <c r="F28" s="84" t="b">
        <v>0</v>
      </c>
      <c r="G28" s="84" t="b">
        <v>0</v>
      </c>
    </row>
    <row r="29" spans="1:7" ht="15">
      <c r="A29" s="84" t="s">
        <v>1406</v>
      </c>
      <c r="B29" s="84">
        <v>8</v>
      </c>
      <c r="C29" s="122">
        <v>0.005072757783427076</v>
      </c>
      <c r="D29" s="84" t="s">
        <v>2051</v>
      </c>
      <c r="E29" s="84" t="b">
        <v>0</v>
      </c>
      <c r="F29" s="84" t="b">
        <v>0</v>
      </c>
      <c r="G29" s="84" t="b">
        <v>0</v>
      </c>
    </row>
    <row r="30" spans="1:7" ht="15">
      <c r="A30" s="84" t="s">
        <v>1754</v>
      </c>
      <c r="B30" s="84">
        <v>8</v>
      </c>
      <c r="C30" s="122">
        <v>0.005072757783427076</v>
      </c>
      <c r="D30" s="84" t="s">
        <v>2051</v>
      </c>
      <c r="E30" s="84" t="b">
        <v>0</v>
      </c>
      <c r="F30" s="84" t="b">
        <v>0</v>
      </c>
      <c r="G30" s="84" t="b">
        <v>0</v>
      </c>
    </row>
    <row r="31" spans="1:7" ht="15">
      <c r="A31" s="84" t="s">
        <v>1755</v>
      </c>
      <c r="B31" s="84">
        <v>8</v>
      </c>
      <c r="C31" s="122">
        <v>0.0053420181292317724</v>
      </c>
      <c r="D31" s="84" t="s">
        <v>2051</v>
      </c>
      <c r="E31" s="84" t="b">
        <v>0</v>
      </c>
      <c r="F31" s="84" t="b">
        <v>0</v>
      </c>
      <c r="G31" s="84" t="b">
        <v>0</v>
      </c>
    </row>
    <row r="32" spans="1:7" ht="15">
      <c r="A32" s="84" t="s">
        <v>1362</v>
      </c>
      <c r="B32" s="84">
        <v>7</v>
      </c>
      <c r="C32" s="122">
        <v>0.0046742658630778006</v>
      </c>
      <c r="D32" s="84" t="s">
        <v>2051</v>
      </c>
      <c r="E32" s="84" t="b">
        <v>0</v>
      </c>
      <c r="F32" s="84" t="b">
        <v>0</v>
      </c>
      <c r="G32" s="84" t="b">
        <v>0</v>
      </c>
    </row>
    <row r="33" spans="1:7" ht="15">
      <c r="A33" s="84" t="s">
        <v>1756</v>
      </c>
      <c r="B33" s="84">
        <v>7</v>
      </c>
      <c r="C33" s="122">
        <v>0.0046742658630778006</v>
      </c>
      <c r="D33" s="84" t="s">
        <v>2051</v>
      </c>
      <c r="E33" s="84" t="b">
        <v>0</v>
      </c>
      <c r="F33" s="84" t="b">
        <v>0</v>
      </c>
      <c r="G33" s="84" t="b">
        <v>0</v>
      </c>
    </row>
    <row r="34" spans="1:7" ht="15">
      <c r="A34" s="84" t="s">
        <v>1757</v>
      </c>
      <c r="B34" s="84">
        <v>7</v>
      </c>
      <c r="C34" s="122">
        <v>0.0046742658630778006</v>
      </c>
      <c r="D34" s="84" t="s">
        <v>2051</v>
      </c>
      <c r="E34" s="84" t="b">
        <v>0</v>
      </c>
      <c r="F34" s="84" t="b">
        <v>0</v>
      </c>
      <c r="G34" s="84" t="b">
        <v>0</v>
      </c>
    </row>
    <row r="35" spans="1:7" ht="15">
      <c r="A35" s="84" t="s">
        <v>1758</v>
      </c>
      <c r="B35" s="84">
        <v>7</v>
      </c>
      <c r="C35" s="122">
        <v>0.0046742658630778006</v>
      </c>
      <c r="D35" s="84" t="s">
        <v>2051</v>
      </c>
      <c r="E35" s="84" t="b">
        <v>0</v>
      </c>
      <c r="F35" s="84" t="b">
        <v>0</v>
      </c>
      <c r="G35" s="84" t="b">
        <v>0</v>
      </c>
    </row>
    <row r="36" spans="1:7" ht="15">
      <c r="A36" s="84" t="s">
        <v>1759</v>
      </c>
      <c r="B36" s="84">
        <v>7</v>
      </c>
      <c r="C36" s="122">
        <v>0.0046742658630778006</v>
      </c>
      <c r="D36" s="84" t="s">
        <v>2051</v>
      </c>
      <c r="E36" s="84" t="b">
        <v>0</v>
      </c>
      <c r="F36" s="84" t="b">
        <v>0</v>
      </c>
      <c r="G36" s="84" t="b">
        <v>0</v>
      </c>
    </row>
    <row r="37" spans="1:7" ht="15">
      <c r="A37" s="84" t="s">
        <v>1760</v>
      </c>
      <c r="B37" s="84">
        <v>7</v>
      </c>
      <c r="C37" s="122">
        <v>0.0046742658630778006</v>
      </c>
      <c r="D37" s="84" t="s">
        <v>2051</v>
      </c>
      <c r="E37" s="84" t="b">
        <v>0</v>
      </c>
      <c r="F37" s="84" t="b">
        <v>0</v>
      </c>
      <c r="G37" s="84" t="b">
        <v>0</v>
      </c>
    </row>
    <row r="38" spans="1:7" ht="15">
      <c r="A38" s="84" t="s">
        <v>1761</v>
      </c>
      <c r="B38" s="84">
        <v>7</v>
      </c>
      <c r="C38" s="122">
        <v>0.0046742658630778006</v>
      </c>
      <c r="D38" s="84" t="s">
        <v>2051</v>
      </c>
      <c r="E38" s="84" t="b">
        <v>0</v>
      </c>
      <c r="F38" s="84" t="b">
        <v>0</v>
      </c>
      <c r="G38" s="84" t="b">
        <v>0</v>
      </c>
    </row>
    <row r="39" spans="1:7" ht="15">
      <c r="A39" s="84" t="s">
        <v>1762</v>
      </c>
      <c r="B39" s="84">
        <v>7</v>
      </c>
      <c r="C39" s="122">
        <v>0.0046742658630778006</v>
      </c>
      <c r="D39" s="84" t="s">
        <v>2051</v>
      </c>
      <c r="E39" s="84" t="b">
        <v>0</v>
      </c>
      <c r="F39" s="84" t="b">
        <v>0</v>
      </c>
      <c r="G39" s="84" t="b">
        <v>0</v>
      </c>
    </row>
    <row r="40" spans="1:7" ht="15">
      <c r="A40" s="84" t="s">
        <v>1353</v>
      </c>
      <c r="B40" s="84">
        <v>7</v>
      </c>
      <c r="C40" s="122">
        <v>0.0046742658630778006</v>
      </c>
      <c r="D40" s="84" t="s">
        <v>2051</v>
      </c>
      <c r="E40" s="84" t="b">
        <v>0</v>
      </c>
      <c r="F40" s="84" t="b">
        <v>0</v>
      </c>
      <c r="G40" s="84" t="b">
        <v>0</v>
      </c>
    </row>
    <row r="41" spans="1:7" ht="15">
      <c r="A41" s="84" t="s">
        <v>1419</v>
      </c>
      <c r="B41" s="84">
        <v>6</v>
      </c>
      <c r="C41" s="122">
        <v>0.004239642289775645</v>
      </c>
      <c r="D41" s="84" t="s">
        <v>2051</v>
      </c>
      <c r="E41" s="84" t="b">
        <v>0</v>
      </c>
      <c r="F41" s="84" t="b">
        <v>0</v>
      </c>
      <c r="G41" s="84" t="b">
        <v>0</v>
      </c>
    </row>
    <row r="42" spans="1:7" ht="15">
      <c r="A42" s="84" t="s">
        <v>1377</v>
      </c>
      <c r="B42" s="84">
        <v>6</v>
      </c>
      <c r="C42" s="122">
        <v>0.004239642289775645</v>
      </c>
      <c r="D42" s="84" t="s">
        <v>2051</v>
      </c>
      <c r="E42" s="84" t="b">
        <v>0</v>
      </c>
      <c r="F42" s="84" t="b">
        <v>0</v>
      </c>
      <c r="G42" s="84" t="b">
        <v>0</v>
      </c>
    </row>
    <row r="43" spans="1:7" ht="15">
      <c r="A43" s="84" t="s">
        <v>1402</v>
      </c>
      <c r="B43" s="84">
        <v>6</v>
      </c>
      <c r="C43" s="122">
        <v>0.004239642289775645</v>
      </c>
      <c r="D43" s="84" t="s">
        <v>2051</v>
      </c>
      <c r="E43" s="84" t="b">
        <v>0</v>
      </c>
      <c r="F43" s="84" t="b">
        <v>0</v>
      </c>
      <c r="G43" s="84" t="b">
        <v>0</v>
      </c>
    </row>
    <row r="44" spans="1:7" ht="15">
      <c r="A44" s="84" t="s">
        <v>1403</v>
      </c>
      <c r="B44" s="84">
        <v>6</v>
      </c>
      <c r="C44" s="122">
        <v>0.004239642289775645</v>
      </c>
      <c r="D44" s="84" t="s">
        <v>2051</v>
      </c>
      <c r="E44" s="84" t="b">
        <v>0</v>
      </c>
      <c r="F44" s="84" t="b">
        <v>0</v>
      </c>
      <c r="G44" s="84" t="b">
        <v>0</v>
      </c>
    </row>
    <row r="45" spans="1:7" ht="15">
      <c r="A45" s="84" t="s">
        <v>1404</v>
      </c>
      <c r="B45" s="84">
        <v>6</v>
      </c>
      <c r="C45" s="122">
        <v>0.004239642289775645</v>
      </c>
      <c r="D45" s="84" t="s">
        <v>2051</v>
      </c>
      <c r="E45" s="84" t="b">
        <v>0</v>
      </c>
      <c r="F45" s="84" t="b">
        <v>0</v>
      </c>
      <c r="G45" s="84" t="b">
        <v>0</v>
      </c>
    </row>
    <row r="46" spans="1:7" ht="15">
      <c r="A46" s="84" t="s">
        <v>1405</v>
      </c>
      <c r="B46" s="84">
        <v>6</v>
      </c>
      <c r="C46" s="122">
        <v>0.004239642289775645</v>
      </c>
      <c r="D46" s="84" t="s">
        <v>2051</v>
      </c>
      <c r="E46" s="84" t="b">
        <v>0</v>
      </c>
      <c r="F46" s="84" t="b">
        <v>0</v>
      </c>
      <c r="G46" s="84" t="b">
        <v>0</v>
      </c>
    </row>
    <row r="47" spans="1:7" ht="15">
      <c r="A47" s="84" t="s">
        <v>1407</v>
      </c>
      <c r="B47" s="84">
        <v>6</v>
      </c>
      <c r="C47" s="122">
        <v>0.004239642289775645</v>
      </c>
      <c r="D47" s="84" t="s">
        <v>2051</v>
      </c>
      <c r="E47" s="84" t="b">
        <v>0</v>
      </c>
      <c r="F47" s="84" t="b">
        <v>0</v>
      </c>
      <c r="G47" s="84" t="b">
        <v>0</v>
      </c>
    </row>
    <row r="48" spans="1:7" ht="15">
      <c r="A48" s="84" t="s">
        <v>1408</v>
      </c>
      <c r="B48" s="84">
        <v>6</v>
      </c>
      <c r="C48" s="122">
        <v>0.004239642289775645</v>
      </c>
      <c r="D48" s="84" t="s">
        <v>2051</v>
      </c>
      <c r="E48" s="84" t="b">
        <v>0</v>
      </c>
      <c r="F48" s="84" t="b">
        <v>0</v>
      </c>
      <c r="G48" s="84" t="b">
        <v>0</v>
      </c>
    </row>
    <row r="49" spans="1:7" ht="15">
      <c r="A49" s="84" t="s">
        <v>1409</v>
      </c>
      <c r="B49" s="84">
        <v>6</v>
      </c>
      <c r="C49" s="122">
        <v>0.004239642289775645</v>
      </c>
      <c r="D49" s="84" t="s">
        <v>2051</v>
      </c>
      <c r="E49" s="84" t="b">
        <v>0</v>
      </c>
      <c r="F49" s="84" t="b">
        <v>0</v>
      </c>
      <c r="G49" s="84" t="b">
        <v>0</v>
      </c>
    </row>
    <row r="50" spans="1:7" ht="15">
      <c r="A50" s="84" t="s">
        <v>1410</v>
      </c>
      <c r="B50" s="84">
        <v>6</v>
      </c>
      <c r="C50" s="122">
        <v>0.004239642289775645</v>
      </c>
      <c r="D50" s="84" t="s">
        <v>2051</v>
      </c>
      <c r="E50" s="84" t="b">
        <v>0</v>
      </c>
      <c r="F50" s="84" t="b">
        <v>0</v>
      </c>
      <c r="G50" s="84" t="b">
        <v>0</v>
      </c>
    </row>
    <row r="51" spans="1:7" ht="15">
      <c r="A51" s="84" t="s">
        <v>1763</v>
      </c>
      <c r="B51" s="84">
        <v>6</v>
      </c>
      <c r="C51" s="122">
        <v>0.004239642289775645</v>
      </c>
      <c r="D51" s="84" t="s">
        <v>2051</v>
      </c>
      <c r="E51" s="84" t="b">
        <v>0</v>
      </c>
      <c r="F51" s="84" t="b">
        <v>0</v>
      </c>
      <c r="G51" s="84" t="b">
        <v>0</v>
      </c>
    </row>
    <row r="52" spans="1:7" ht="15">
      <c r="A52" s="84" t="s">
        <v>1341</v>
      </c>
      <c r="B52" s="84">
        <v>6</v>
      </c>
      <c r="C52" s="122">
        <v>0.005901120832037964</v>
      </c>
      <c r="D52" s="84" t="s">
        <v>2051</v>
      </c>
      <c r="E52" s="84" t="b">
        <v>0</v>
      </c>
      <c r="F52" s="84" t="b">
        <v>0</v>
      </c>
      <c r="G52" s="84" t="b">
        <v>0</v>
      </c>
    </row>
    <row r="53" spans="1:7" ht="15">
      <c r="A53" s="84" t="s">
        <v>1342</v>
      </c>
      <c r="B53" s="84">
        <v>6</v>
      </c>
      <c r="C53" s="122">
        <v>0.005901120832037964</v>
      </c>
      <c r="D53" s="84" t="s">
        <v>2051</v>
      </c>
      <c r="E53" s="84" t="b">
        <v>0</v>
      </c>
      <c r="F53" s="84" t="b">
        <v>0</v>
      </c>
      <c r="G53" s="84" t="b">
        <v>0</v>
      </c>
    </row>
    <row r="54" spans="1:7" ht="15">
      <c r="A54" s="84" t="s">
        <v>1764</v>
      </c>
      <c r="B54" s="84">
        <v>5</v>
      </c>
      <c r="C54" s="122">
        <v>0.004044037154003447</v>
      </c>
      <c r="D54" s="84" t="s">
        <v>2051</v>
      </c>
      <c r="E54" s="84" t="b">
        <v>0</v>
      </c>
      <c r="F54" s="84" t="b">
        <v>0</v>
      </c>
      <c r="G54" s="84" t="b">
        <v>0</v>
      </c>
    </row>
    <row r="55" spans="1:7" ht="15">
      <c r="A55" s="84" t="s">
        <v>1765</v>
      </c>
      <c r="B55" s="84">
        <v>5</v>
      </c>
      <c r="C55" s="122">
        <v>0.0037628125080137295</v>
      </c>
      <c r="D55" s="84" t="s">
        <v>2051</v>
      </c>
      <c r="E55" s="84" t="b">
        <v>0</v>
      </c>
      <c r="F55" s="84" t="b">
        <v>0</v>
      </c>
      <c r="G55" s="84" t="b">
        <v>0</v>
      </c>
    </row>
    <row r="56" spans="1:7" ht="15">
      <c r="A56" s="84" t="s">
        <v>1766</v>
      </c>
      <c r="B56" s="84">
        <v>5</v>
      </c>
      <c r="C56" s="122">
        <v>0.0037628125080137295</v>
      </c>
      <c r="D56" s="84" t="s">
        <v>2051</v>
      </c>
      <c r="E56" s="84" t="b">
        <v>0</v>
      </c>
      <c r="F56" s="84" t="b">
        <v>0</v>
      </c>
      <c r="G56" s="84" t="b">
        <v>0</v>
      </c>
    </row>
    <row r="57" spans="1:7" ht="15">
      <c r="A57" s="84" t="s">
        <v>1393</v>
      </c>
      <c r="B57" s="84">
        <v>5</v>
      </c>
      <c r="C57" s="122">
        <v>0.004406598780841229</v>
      </c>
      <c r="D57" s="84" t="s">
        <v>2051</v>
      </c>
      <c r="E57" s="84" t="b">
        <v>0</v>
      </c>
      <c r="F57" s="84" t="b">
        <v>0</v>
      </c>
      <c r="G57" s="84" t="b">
        <v>0</v>
      </c>
    </row>
    <row r="58" spans="1:7" ht="15">
      <c r="A58" s="84" t="s">
        <v>1767</v>
      </c>
      <c r="B58" s="84">
        <v>5</v>
      </c>
      <c r="C58" s="122">
        <v>0.0037628125080137295</v>
      </c>
      <c r="D58" s="84" t="s">
        <v>2051</v>
      </c>
      <c r="E58" s="84" t="b">
        <v>0</v>
      </c>
      <c r="F58" s="84" t="b">
        <v>0</v>
      </c>
      <c r="G58" s="84" t="b">
        <v>0</v>
      </c>
    </row>
    <row r="59" spans="1:7" ht="15">
      <c r="A59" s="84" t="s">
        <v>1768</v>
      </c>
      <c r="B59" s="84">
        <v>5</v>
      </c>
      <c r="C59" s="122">
        <v>0.0037628125080137295</v>
      </c>
      <c r="D59" s="84" t="s">
        <v>2051</v>
      </c>
      <c r="E59" s="84" t="b">
        <v>0</v>
      </c>
      <c r="F59" s="84" t="b">
        <v>0</v>
      </c>
      <c r="G59" s="84" t="b">
        <v>0</v>
      </c>
    </row>
    <row r="60" spans="1:7" ht="15">
      <c r="A60" s="84" t="s">
        <v>1376</v>
      </c>
      <c r="B60" s="84">
        <v>5</v>
      </c>
      <c r="C60" s="122">
        <v>0.0037628125080137295</v>
      </c>
      <c r="D60" s="84" t="s">
        <v>2051</v>
      </c>
      <c r="E60" s="84" t="b">
        <v>0</v>
      </c>
      <c r="F60" s="84" t="b">
        <v>0</v>
      </c>
      <c r="G60" s="84" t="b">
        <v>0</v>
      </c>
    </row>
    <row r="61" spans="1:7" ht="15">
      <c r="A61" s="84" t="s">
        <v>1769</v>
      </c>
      <c r="B61" s="84">
        <v>5</v>
      </c>
      <c r="C61" s="122">
        <v>0.00491760069336497</v>
      </c>
      <c r="D61" s="84" t="s">
        <v>2051</v>
      </c>
      <c r="E61" s="84" t="b">
        <v>0</v>
      </c>
      <c r="F61" s="84" t="b">
        <v>0</v>
      </c>
      <c r="G61" s="84" t="b">
        <v>0</v>
      </c>
    </row>
    <row r="62" spans="1:7" ht="15">
      <c r="A62" s="84" t="s">
        <v>1770</v>
      </c>
      <c r="B62" s="84">
        <v>5</v>
      </c>
      <c r="C62" s="122">
        <v>0.0037628125080137295</v>
      </c>
      <c r="D62" s="84" t="s">
        <v>2051</v>
      </c>
      <c r="E62" s="84" t="b">
        <v>0</v>
      </c>
      <c r="F62" s="84" t="b">
        <v>0</v>
      </c>
      <c r="G62" s="84" t="b">
        <v>0</v>
      </c>
    </row>
    <row r="63" spans="1:7" ht="15">
      <c r="A63" s="84" t="s">
        <v>1771</v>
      </c>
      <c r="B63" s="84">
        <v>5</v>
      </c>
      <c r="C63" s="122">
        <v>0.00491760069336497</v>
      </c>
      <c r="D63" s="84" t="s">
        <v>2051</v>
      </c>
      <c r="E63" s="84" t="b">
        <v>0</v>
      </c>
      <c r="F63" s="84" t="b">
        <v>0</v>
      </c>
      <c r="G63" s="84" t="b">
        <v>0</v>
      </c>
    </row>
    <row r="64" spans="1:7" ht="15">
      <c r="A64" s="84" t="s">
        <v>1772</v>
      </c>
      <c r="B64" s="84">
        <v>5</v>
      </c>
      <c r="C64" s="122">
        <v>0.00491760069336497</v>
      </c>
      <c r="D64" s="84" t="s">
        <v>2051</v>
      </c>
      <c r="E64" s="84" t="b">
        <v>0</v>
      </c>
      <c r="F64" s="84" t="b">
        <v>0</v>
      </c>
      <c r="G64" s="84" t="b">
        <v>0</v>
      </c>
    </row>
    <row r="65" spans="1:7" ht="15">
      <c r="A65" s="84" t="s">
        <v>1773</v>
      </c>
      <c r="B65" s="84">
        <v>5</v>
      </c>
      <c r="C65" s="122">
        <v>0.00491760069336497</v>
      </c>
      <c r="D65" s="84" t="s">
        <v>2051</v>
      </c>
      <c r="E65" s="84" t="b">
        <v>0</v>
      </c>
      <c r="F65" s="84" t="b">
        <v>0</v>
      </c>
      <c r="G65" s="84" t="b">
        <v>0</v>
      </c>
    </row>
    <row r="66" spans="1:7" ht="15">
      <c r="A66" s="84" t="s">
        <v>1351</v>
      </c>
      <c r="B66" s="84">
        <v>5</v>
      </c>
      <c r="C66" s="122">
        <v>0.0037628125080137295</v>
      </c>
      <c r="D66" s="84" t="s">
        <v>2051</v>
      </c>
      <c r="E66" s="84" t="b">
        <v>0</v>
      </c>
      <c r="F66" s="84" t="b">
        <v>0</v>
      </c>
      <c r="G66" s="84" t="b">
        <v>0</v>
      </c>
    </row>
    <row r="67" spans="1:7" ht="15">
      <c r="A67" s="84" t="s">
        <v>1774</v>
      </c>
      <c r="B67" s="84">
        <v>5</v>
      </c>
      <c r="C67" s="122">
        <v>0.004406598780841229</v>
      </c>
      <c r="D67" s="84" t="s">
        <v>2051</v>
      </c>
      <c r="E67" s="84" t="b">
        <v>0</v>
      </c>
      <c r="F67" s="84" t="b">
        <v>0</v>
      </c>
      <c r="G67" s="84" t="b">
        <v>0</v>
      </c>
    </row>
    <row r="68" spans="1:7" ht="15">
      <c r="A68" s="84" t="s">
        <v>1775</v>
      </c>
      <c r="B68" s="84">
        <v>4</v>
      </c>
      <c r="C68" s="122">
        <v>0.0032352297232027573</v>
      </c>
      <c r="D68" s="84" t="s">
        <v>2051</v>
      </c>
      <c r="E68" s="84" t="b">
        <v>0</v>
      </c>
      <c r="F68" s="84" t="b">
        <v>0</v>
      </c>
      <c r="G68" s="84" t="b">
        <v>0</v>
      </c>
    </row>
    <row r="69" spans="1:7" ht="15">
      <c r="A69" s="84" t="s">
        <v>1776</v>
      </c>
      <c r="B69" s="84">
        <v>4</v>
      </c>
      <c r="C69" s="122">
        <v>0.0032352297232027573</v>
      </c>
      <c r="D69" s="84" t="s">
        <v>2051</v>
      </c>
      <c r="E69" s="84" t="b">
        <v>0</v>
      </c>
      <c r="F69" s="84" t="b">
        <v>0</v>
      </c>
      <c r="G69" s="84" t="b">
        <v>0</v>
      </c>
    </row>
    <row r="70" spans="1:7" ht="15">
      <c r="A70" s="84" t="s">
        <v>1777</v>
      </c>
      <c r="B70" s="84">
        <v>4</v>
      </c>
      <c r="C70" s="122">
        <v>0.0032352297232027573</v>
      </c>
      <c r="D70" s="84" t="s">
        <v>2051</v>
      </c>
      <c r="E70" s="84" t="b">
        <v>0</v>
      </c>
      <c r="F70" s="84" t="b">
        <v>0</v>
      </c>
      <c r="G70" s="84" t="b">
        <v>0</v>
      </c>
    </row>
    <row r="71" spans="1:7" ht="15">
      <c r="A71" s="84" t="s">
        <v>1778</v>
      </c>
      <c r="B71" s="84">
        <v>4</v>
      </c>
      <c r="C71" s="122">
        <v>0.0032352297232027573</v>
      </c>
      <c r="D71" s="84" t="s">
        <v>2051</v>
      </c>
      <c r="E71" s="84" t="b">
        <v>0</v>
      </c>
      <c r="F71" s="84" t="b">
        <v>0</v>
      </c>
      <c r="G71" s="84" t="b">
        <v>0</v>
      </c>
    </row>
    <row r="72" spans="1:7" ht="15">
      <c r="A72" s="84" t="s">
        <v>1779</v>
      </c>
      <c r="B72" s="84">
        <v>4</v>
      </c>
      <c r="C72" s="122">
        <v>0.0032352297232027573</v>
      </c>
      <c r="D72" s="84" t="s">
        <v>2051</v>
      </c>
      <c r="E72" s="84" t="b">
        <v>0</v>
      </c>
      <c r="F72" s="84" t="b">
        <v>0</v>
      </c>
      <c r="G72" s="84" t="b">
        <v>0</v>
      </c>
    </row>
    <row r="73" spans="1:7" ht="15">
      <c r="A73" s="84" t="s">
        <v>1780</v>
      </c>
      <c r="B73" s="84">
        <v>4</v>
      </c>
      <c r="C73" s="122">
        <v>0.0032352297232027573</v>
      </c>
      <c r="D73" s="84" t="s">
        <v>2051</v>
      </c>
      <c r="E73" s="84" t="b">
        <v>0</v>
      </c>
      <c r="F73" s="84" t="b">
        <v>0</v>
      </c>
      <c r="G73" s="84" t="b">
        <v>0</v>
      </c>
    </row>
    <row r="74" spans="1:7" ht="15">
      <c r="A74" s="84" t="s">
        <v>1781</v>
      </c>
      <c r="B74" s="84">
        <v>4</v>
      </c>
      <c r="C74" s="122">
        <v>0.0032352297232027573</v>
      </c>
      <c r="D74" s="84" t="s">
        <v>2051</v>
      </c>
      <c r="E74" s="84" t="b">
        <v>0</v>
      </c>
      <c r="F74" s="84" t="b">
        <v>0</v>
      </c>
      <c r="G74" s="84" t="b">
        <v>0</v>
      </c>
    </row>
    <row r="75" spans="1:7" ht="15">
      <c r="A75" s="84" t="s">
        <v>1418</v>
      </c>
      <c r="B75" s="84">
        <v>4</v>
      </c>
      <c r="C75" s="122">
        <v>0.003934080554691976</v>
      </c>
      <c r="D75" s="84" t="s">
        <v>2051</v>
      </c>
      <c r="E75" s="84" t="b">
        <v>0</v>
      </c>
      <c r="F75" s="84" t="b">
        <v>0</v>
      </c>
      <c r="G75" s="84" t="b">
        <v>0</v>
      </c>
    </row>
    <row r="76" spans="1:7" ht="15">
      <c r="A76" s="84" t="s">
        <v>1383</v>
      </c>
      <c r="B76" s="84">
        <v>4</v>
      </c>
      <c r="C76" s="122">
        <v>0.0035252790246729834</v>
      </c>
      <c r="D76" s="84" t="s">
        <v>2051</v>
      </c>
      <c r="E76" s="84" t="b">
        <v>0</v>
      </c>
      <c r="F76" s="84" t="b">
        <v>1</v>
      </c>
      <c r="G76" s="84" t="b">
        <v>0</v>
      </c>
    </row>
    <row r="77" spans="1:7" ht="15">
      <c r="A77" s="84" t="s">
        <v>1370</v>
      </c>
      <c r="B77" s="84">
        <v>4</v>
      </c>
      <c r="C77" s="122">
        <v>0.0032352297232027573</v>
      </c>
      <c r="D77" s="84" t="s">
        <v>2051</v>
      </c>
      <c r="E77" s="84" t="b">
        <v>0</v>
      </c>
      <c r="F77" s="84" t="b">
        <v>0</v>
      </c>
      <c r="G77" s="84" t="b">
        <v>0</v>
      </c>
    </row>
    <row r="78" spans="1:7" ht="15">
      <c r="A78" s="84" t="s">
        <v>1782</v>
      </c>
      <c r="B78" s="84">
        <v>4</v>
      </c>
      <c r="C78" s="122">
        <v>0.0035252790246729834</v>
      </c>
      <c r="D78" s="84" t="s">
        <v>2051</v>
      </c>
      <c r="E78" s="84" t="b">
        <v>0</v>
      </c>
      <c r="F78" s="84" t="b">
        <v>0</v>
      </c>
      <c r="G78" s="84" t="b">
        <v>0</v>
      </c>
    </row>
    <row r="79" spans="1:7" ht="15">
      <c r="A79" s="84" t="s">
        <v>1395</v>
      </c>
      <c r="B79" s="84">
        <v>4</v>
      </c>
      <c r="C79" s="122">
        <v>0.003934080554691976</v>
      </c>
      <c r="D79" s="84" t="s">
        <v>2051</v>
      </c>
      <c r="E79" s="84" t="b">
        <v>0</v>
      </c>
      <c r="F79" s="84" t="b">
        <v>0</v>
      </c>
      <c r="G79" s="84" t="b">
        <v>0</v>
      </c>
    </row>
    <row r="80" spans="1:7" ht="15">
      <c r="A80" s="84" t="s">
        <v>1783</v>
      </c>
      <c r="B80" s="84">
        <v>4</v>
      </c>
      <c r="C80" s="122">
        <v>0.0032352297232027573</v>
      </c>
      <c r="D80" s="84" t="s">
        <v>2051</v>
      </c>
      <c r="E80" s="84" t="b">
        <v>0</v>
      </c>
      <c r="F80" s="84" t="b">
        <v>0</v>
      </c>
      <c r="G80" s="84" t="b">
        <v>0</v>
      </c>
    </row>
    <row r="81" spans="1:7" ht="15">
      <c r="A81" s="84" t="s">
        <v>1784</v>
      </c>
      <c r="B81" s="84">
        <v>4</v>
      </c>
      <c r="C81" s="122">
        <v>0.0032352297232027573</v>
      </c>
      <c r="D81" s="84" t="s">
        <v>2051</v>
      </c>
      <c r="E81" s="84" t="b">
        <v>0</v>
      </c>
      <c r="F81" s="84" t="b">
        <v>0</v>
      </c>
      <c r="G81" s="84" t="b">
        <v>0</v>
      </c>
    </row>
    <row r="82" spans="1:7" ht="15">
      <c r="A82" s="84" t="s">
        <v>1785</v>
      </c>
      <c r="B82" s="84">
        <v>4</v>
      </c>
      <c r="C82" s="122">
        <v>0.0032352297232027573</v>
      </c>
      <c r="D82" s="84" t="s">
        <v>2051</v>
      </c>
      <c r="E82" s="84" t="b">
        <v>0</v>
      </c>
      <c r="F82" s="84" t="b">
        <v>0</v>
      </c>
      <c r="G82" s="84" t="b">
        <v>0</v>
      </c>
    </row>
    <row r="83" spans="1:7" ht="15">
      <c r="A83" s="84" t="s">
        <v>1373</v>
      </c>
      <c r="B83" s="84">
        <v>4</v>
      </c>
      <c r="C83" s="122">
        <v>0.003934080554691976</v>
      </c>
      <c r="D83" s="84" t="s">
        <v>2051</v>
      </c>
      <c r="E83" s="84" t="b">
        <v>0</v>
      </c>
      <c r="F83" s="84" t="b">
        <v>0</v>
      </c>
      <c r="G83" s="84" t="b">
        <v>0</v>
      </c>
    </row>
    <row r="84" spans="1:7" ht="15">
      <c r="A84" s="84" t="s">
        <v>1374</v>
      </c>
      <c r="B84" s="84">
        <v>4</v>
      </c>
      <c r="C84" s="122">
        <v>0.003934080554691976</v>
      </c>
      <c r="D84" s="84" t="s">
        <v>2051</v>
      </c>
      <c r="E84" s="84" t="b">
        <v>0</v>
      </c>
      <c r="F84" s="84" t="b">
        <v>0</v>
      </c>
      <c r="G84" s="84" t="b">
        <v>0</v>
      </c>
    </row>
    <row r="85" spans="1:7" ht="15">
      <c r="A85" s="84" t="s">
        <v>1375</v>
      </c>
      <c r="B85" s="84">
        <v>4</v>
      </c>
      <c r="C85" s="122">
        <v>0.003934080554691976</v>
      </c>
      <c r="D85" s="84" t="s">
        <v>2051</v>
      </c>
      <c r="E85" s="84" t="b">
        <v>0</v>
      </c>
      <c r="F85" s="84" t="b">
        <v>0</v>
      </c>
      <c r="G85" s="84" t="b">
        <v>0</v>
      </c>
    </row>
    <row r="86" spans="1:7" ht="15">
      <c r="A86" s="84" t="s">
        <v>1786</v>
      </c>
      <c r="B86" s="84">
        <v>4</v>
      </c>
      <c r="C86" s="122">
        <v>0.0032352297232027573</v>
      </c>
      <c r="D86" s="84" t="s">
        <v>2051</v>
      </c>
      <c r="E86" s="84" t="b">
        <v>0</v>
      </c>
      <c r="F86" s="84" t="b">
        <v>0</v>
      </c>
      <c r="G86" s="84" t="b">
        <v>0</v>
      </c>
    </row>
    <row r="87" spans="1:7" ht="15">
      <c r="A87" s="84" t="s">
        <v>1352</v>
      </c>
      <c r="B87" s="84">
        <v>4</v>
      </c>
      <c r="C87" s="122">
        <v>0.003934080554691976</v>
      </c>
      <c r="D87" s="84" t="s">
        <v>2051</v>
      </c>
      <c r="E87" s="84" t="b">
        <v>0</v>
      </c>
      <c r="F87" s="84" t="b">
        <v>0</v>
      </c>
      <c r="G87" s="84" t="b">
        <v>0</v>
      </c>
    </row>
    <row r="88" spans="1:7" ht="15">
      <c r="A88" s="84" t="s">
        <v>1787</v>
      </c>
      <c r="B88" s="84">
        <v>4</v>
      </c>
      <c r="C88" s="122">
        <v>0.003934080554691976</v>
      </c>
      <c r="D88" s="84" t="s">
        <v>2051</v>
      </c>
      <c r="E88" s="84" t="b">
        <v>0</v>
      </c>
      <c r="F88" s="84" t="b">
        <v>0</v>
      </c>
      <c r="G88" s="84" t="b">
        <v>0</v>
      </c>
    </row>
    <row r="89" spans="1:7" ht="15">
      <c r="A89" s="84" t="s">
        <v>1788</v>
      </c>
      <c r="B89" s="84">
        <v>4</v>
      </c>
      <c r="C89" s="122">
        <v>0.003934080554691976</v>
      </c>
      <c r="D89" s="84" t="s">
        <v>2051</v>
      </c>
      <c r="E89" s="84" t="b">
        <v>0</v>
      </c>
      <c r="F89" s="84" t="b">
        <v>0</v>
      </c>
      <c r="G89" s="84" t="b">
        <v>0</v>
      </c>
    </row>
    <row r="90" spans="1:7" ht="15">
      <c r="A90" s="84" t="s">
        <v>1789</v>
      </c>
      <c r="B90" s="84">
        <v>4</v>
      </c>
      <c r="C90" s="122">
        <v>0.0032352297232027573</v>
      </c>
      <c r="D90" s="84" t="s">
        <v>2051</v>
      </c>
      <c r="E90" s="84" t="b">
        <v>0</v>
      </c>
      <c r="F90" s="84" t="b">
        <v>0</v>
      </c>
      <c r="G90" s="84" t="b">
        <v>0</v>
      </c>
    </row>
    <row r="91" spans="1:7" ht="15">
      <c r="A91" s="84" t="s">
        <v>1790</v>
      </c>
      <c r="B91" s="84">
        <v>4</v>
      </c>
      <c r="C91" s="122">
        <v>0.0032352297232027573</v>
      </c>
      <c r="D91" s="84" t="s">
        <v>2051</v>
      </c>
      <c r="E91" s="84" t="b">
        <v>0</v>
      </c>
      <c r="F91" s="84" t="b">
        <v>0</v>
      </c>
      <c r="G91" s="84" t="b">
        <v>0</v>
      </c>
    </row>
    <row r="92" spans="1:7" ht="15">
      <c r="A92" s="84" t="s">
        <v>1791</v>
      </c>
      <c r="B92" s="84">
        <v>4</v>
      </c>
      <c r="C92" s="122">
        <v>0.0032352297232027573</v>
      </c>
      <c r="D92" s="84" t="s">
        <v>2051</v>
      </c>
      <c r="E92" s="84" t="b">
        <v>0</v>
      </c>
      <c r="F92" s="84" t="b">
        <v>0</v>
      </c>
      <c r="G92" s="84" t="b">
        <v>0</v>
      </c>
    </row>
    <row r="93" spans="1:7" ht="15">
      <c r="A93" s="84" t="s">
        <v>1792</v>
      </c>
      <c r="B93" s="84">
        <v>4</v>
      </c>
      <c r="C93" s="122">
        <v>0.0032352297232027573</v>
      </c>
      <c r="D93" s="84" t="s">
        <v>2051</v>
      </c>
      <c r="E93" s="84" t="b">
        <v>0</v>
      </c>
      <c r="F93" s="84" t="b">
        <v>0</v>
      </c>
      <c r="G93" s="84" t="b">
        <v>0</v>
      </c>
    </row>
    <row r="94" spans="1:7" ht="15">
      <c r="A94" s="84" t="s">
        <v>1793</v>
      </c>
      <c r="B94" s="84">
        <v>4</v>
      </c>
      <c r="C94" s="122">
        <v>0.0032352297232027573</v>
      </c>
      <c r="D94" s="84" t="s">
        <v>2051</v>
      </c>
      <c r="E94" s="84" t="b">
        <v>0</v>
      </c>
      <c r="F94" s="84" t="b">
        <v>0</v>
      </c>
      <c r="G94" s="84" t="b">
        <v>0</v>
      </c>
    </row>
    <row r="95" spans="1:7" ht="15">
      <c r="A95" s="84" t="s">
        <v>1794</v>
      </c>
      <c r="B95" s="84">
        <v>4</v>
      </c>
      <c r="C95" s="122">
        <v>0.0032352297232027573</v>
      </c>
      <c r="D95" s="84" t="s">
        <v>2051</v>
      </c>
      <c r="E95" s="84" t="b">
        <v>0</v>
      </c>
      <c r="F95" s="84" t="b">
        <v>0</v>
      </c>
      <c r="G95" s="84" t="b">
        <v>0</v>
      </c>
    </row>
    <row r="96" spans="1:7" ht="15">
      <c r="A96" s="84" t="s">
        <v>1795</v>
      </c>
      <c r="B96" s="84">
        <v>4</v>
      </c>
      <c r="C96" s="122">
        <v>0.0032352297232027573</v>
      </c>
      <c r="D96" s="84" t="s">
        <v>2051</v>
      </c>
      <c r="E96" s="84" t="b">
        <v>0</v>
      </c>
      <c r="F96" s="84" t="b">
        <v>0</v>
      </c>
      <c r="G96" s="84" t="b">
        <v>0</v>
      </c>
    </row>
    <row r="97" spans="1:7" ht="15">
      <c r="A97" s="84" t="s">
        <v>1796</v>
      </c>
      <c r="B97" s="84">
        <v>4</v>
      </c>
      <c r="C97" s="122">
        <v>0.0032352297232027573</v>
      </c>
      <c r="D97" s="84" t="s">
        <v>2051</v>
      </c>
      <c r="E97" s="84" t="b">
        <v>0</v>
      </c>
      <c r="F97" s="84" t="b">
        <v>0</v>
      </c>
      <c r="G97" s="84" t="b">
        <v>0</v>
      </c>
    </row>
    <row r="98" spans="1:7" ht="15">
      <c r="A98" s="84" t="s">
        <v>1797</v>
      </c>
      <c r="B98" s="84">
        <v>4</v>
      </c>
      <c r="C98" s="122">
        <v>0.0032352297232027573</v>
      </c>
      <c r="D98" s="84" t="s">
        <v>2051</v>
      </c>
      <c r="E98" s="84" t="b">
        <v>0</v>
      </c>
      <c r="F98" s="84" t="b">
        <v>0</v>
      </c>
      <c r="G98" s="84" t="b">
        <v>0</v>
      </c>
    </row>
    <row r="99" spans="1:7" ht="15">
      <c r="A99" s="84" t="s">
        <v>1798</v>
      </c>
      <c r="B99" s="84">
        <v>4</v>
      </c>
      <c r="C99" s="122">
        <v>0.0032352297232027573</v>
      </c>
      <c r="D99" s="84" t="s">
        <v>2051</v>
      </c>
      <c r="E99" s="84" t="b">
        <v>0</v>
      </c>
      <c r="F99" s="84" t="b">
        <v>0</v>
      </c>
      <c r="G99" s="84" t="b">
        <v>0</v>
      </c>
    </row>
    <row r="100" spans="1:7" ht="15">
      <c r="A100" s="84" t="s">
        <v>1799</v>
      </c>
      <c r="B100" s="84">
        <v>4</v>
      </c>
      <c r="C100" s="122">
        <v>0.0035252790246729834</v>
      </c>
      <c r="D100" s="84" t="s">
        <v>2051</v>
      </c>
      <c r="E100" s="84" t="b">
        <v>0</v>
      </c>
      <c r="F100" s="84" t="b">
        <v>0</v>
      </c>
      <c r="G100" s="84" t="b">
        <v>0</v>
      </c>
    </row>
    <row r="101" spans="1:7" ht="15">
      <c r="A101" s="84" t="s">
        <v>265</v>
      </c>
      <c r="B101" s="84">
        <v>4</v>
      </c>
      <c r="C101" s="122">
        <v>0.0032352297232027573</v>
      </c>
      <c r="D101" s="84" t="s">
        <v>2051</v>
      </c>
      <c r="E101" s="84" t="b">
        <v>0</v>
      </c>
      <c r="F101" s="84" t="b">
        <v>0</v>
      </c>
      <c r="G101" s="84" t="b">
        <v>0</v>
      </c>
    </row>
    <row r="102" spans="1:7" ht="15">
      <c r="A102" s="84" t="s">
        <v>1800</v>
      </c>
      <c r="B102" s="84">
        <v>4</v>
      </c>
      <c r="C102" s="122">
        <v>0.0032352297232027573</v>
      </c>
      <c r="D102" s="84" t="s">
        <v>2051</v>
      </c>
      <c r="E102" s="84" t="b">
        <v>0</v>
      </c>
      <c r="F102" s="84" t="b">
        <v>0</v>
      </c>
      <c r="G102" s="84" t="b">
        <v>0</v>
      </c>
    </row>
    <row r="103" spans="1:7" ht="15">
      <c r="A103" s="84" t="s">
        <v>1801</v>
      </c>
      <c r="B103" s="84">
        <v>4</v>
      </c>
      <c r="C103" s="122">
        <v>0.003934080554691976</v>
      </c>
      <c r="D103" s="84" t="s">
        <v>2051</v>
      </c>
      <c r="E103" s="84" t="b">
        <v>0</v>
      </c>
      <c r="F103" s="84" t="b">
        <v>0</v>
      </c>
      <c r="G103" s="84" t="b">
        <v>0</v>
      </c>
    </row>
    <row r="104" spans="1:7" ht="15">
      <c r="A104" s="84" t="s">
        <v>1802</v>
      </c>
      <c r="B104" s="84">
        <v>4</v>
      </c>
      <c r="C104" s="122">
        <v>0.003934080554691976</v>
      </c>
      <c r="D104" s="84" t="s">
        <v>2051</v>
      </c>
      <c r="E104" s="84" t="b">
        <v>0</v>
      </c>
      <c r="F104" s="84" t="b">
        <v>0</v>
      </c>
      <c r="G104" s="84" t="b">
        <v>0</v>
      </c>
    </row>
    <row r="105" spans="1:7" ht="15">
      <c r="A105" s="84" t="s">
        <v>1803</v>
      </c>
      <c r="B105" s="84">
        <v>4</v>
      </c>
      <c r="C105" s="122">
        <v>0.0032352297232027573</v>
      </c>
      <c r="D105" s="84" t="s">
        <v>2051</v>
      </c>
      <c r="E105" s="84" t="b">
        <v>0</v>
      </c>
      <c r="F105" s="84" t="b">
        <v>0</v>
      </c>
      <c r="G105" s="84" t="b">
        <v>0</v>
      </c>
    </row>
    <row r="106" spans="1:7" ht="15">
      <c r="A106" s="84" t="s">
        <v>1424</v>
      </c>
      <c r="B106" s="84">
        <v>3</v>
      </c>
      <c r="C106" s="122">
        <v>0.0026439592685047375</v>
      </c>
      <c r="D106" s="84" t="s">
        <v>2051</v>
      </c>
      <c r="E106" s="84" t="b">
        <v>0</v>
      </c>
      <c r="F106" s="84" t="b">
        <v>0</v>
      </c>
      <c r="G106" s="84" t="b">
        <v>0</v>
      </c>
    </row>
    <row r="107" spans="1:7" ht="15">
      <c r="A107" s="84" t="s">
        <v>1804</v>
      </c>
      <c r="B107" s="84">
        <v>3</v>
      </c>
      <c r="C107" s="122">
        <v>0.0026439592685047375</v>
      </c>
      <c r="D107" s="84" t="s">
        <v>2051</v>
      </c>
      <c r="E107" s="84" t="b">
        <v>0</v>
      </c>
      <c r="F107" s="84" t="b">
        <v>0</v>
      </c>
      <c r="G107" s="84" t="b">
        <v>0</v>
      </c>
    </row>
    <row r="108" spans="1:7" ht="15">
      <c r="A108" s="84" t="s">
        <v>1805</v>
      </c>
      <c r="B108" s="84">
        <v>3</v>
      </c>
      <c r="C108" s="122">
        <v>0.0026439592685047375</v>
      </c>
      <c r="D108" s="84" t="s">
        <v>2051</v>
      </c>
      <c r="E108" s="84" t="b">
        <v>0</v>
      </c>
      <c r="F108" s="84" t="b">
        <v>0</v>
      </c>
      <c r="G108" s="84" t="b">
        <v>0</v>
      </c>
    </row>
    <row r="109" spans="1:7" ht="15">
      <c r="A109" s="84" t="s">
        <v>1806</v>
      </c>
      <c r="B109" s="84">
        <v>3</v>
      </c>
      <c r="C109" s="122">
        <v>0.0026439592685047375</v>
      </c>
      <c r="D109" s="84" t="s">
        <v>2051</v>
      </c>
      <c r="E109" s="84" t="b">
        <v>0</v>
      </c>
      <c r="F109" s="84" t="b">
        <v>0</v>
      </c>
      <c r="G109" s="84" t="b">
        <v>0</v>
      </c>
    </row>
    <row r="110" spans="1:7" ht="15">
      <c r="A110" s="84" t="s">
        <v>1807</v>
      </c>
      <c r="B110" s="84">
        <v>3</v>
      </c>
      <c r="C110" s="122">
        <v>0.0026439592685047375</v>
      </c>
      <c r="D110" s="84" t="s">
        <v>2051</v>
      </c>
      <c r="E110" s="84" t="b">
        <v>0</v>
      </c>
      <c r="F110" s="84" t="b">
        <v>0</v>
      </c>
      <c r="G110" s="84" t="b">
        <v>0</v>
      </c>
    </row>
    <row r="111" spans="1:7" ht="15">
      <c r="A111" s="84" t="s">
        <v>1808</v>
      </c>
      <c r="B111" s="84">
        <v>3</v>
      </c>
      <c r="C111" s="122">
        <v>0.0026439592685047375</v>
      </c>
      <c r="D111" s="84" t="s">
        <v>2051</v>
      </c>
      <c r="E111" s="84" t="b">
        <v>0</v>
      </c>
      <c r="F111" s="84" t="b">
        <v>0</v>
      </c>
      <c r="G111" s="84" t="b">
        <v>0</v>
      </c>
    </row>
    <row r="112" spans="1:7" ht="15">
      <c r="A112" s="84" t="s">
        <v>1809</v>
      </c>
      <c r="B112" s="84">
        <v>3</v>
      </c>
      <c r="C112" s="122">
        <v>0.0026439592685047375</v>
      </c>
      <c r="D112" s="84" t="s">
        <v>2051</v>
      </c>
      <c r="E112" s="84" t="b">
        <v>0</v>
      </c>
      <c r="F112" s="84" t="b">
        <v>0</v>
      </c>
      <c r="G112" s="84" t="b">
        <v>0</v>
      </c>
    </row>
    <row r="113" spans="1:7" ht="15">
      <c r="A113" s="84" t="s">
        <v>1810</v>
      </c>
      <c r="B113" s="84">
        <v>3</v>
      </c>
      <c r="C113" s="122">
        <v>0.0026439592685047375</v>
      </c>
      <c r="D113" s="84" t="s">
        <v>2051</v>
      </c>
      <c r="E113" s="84" t="b">
        <v>0</v>
      </c>
      <c r="F113" s="84" t="b">
        <v>0</v>
      </c>
      <c r="G113" s="84" t="b">
        <v>0</v>
      </c>
    </row>
    <row r="114" spans="1:7" ht="15">
      <c r="A114" s="84" t="s">
        <v>1384</v>
      </c>
      <c r="B114" s="84">
        <v>3</v>
      </c>
      <c r="C114" s="122">
        <v>0.0026439592685047375</v>
      </c>
      <c r="D114" s="84" t="s">
        <v>2051</v>
      </c>
      <c r="E114" s="84" t="b">
        <v>0</v>
      </c>
      <c r="F114" s="84" t="b">
        <v>0</v>
      </c>
      <c r="G114" s="84" t="b">
        <v>0</v>
      </c>
    </row>
    <row r="115" spans="1:7" ht="15">
      <c r="A115" s="84" t="s">
        <v>710</v>
      </c>
      <c r="B115" s="84">
        <v>3</v>
      </c>
      <c r="C115" s="122">
        <v>0.0026439592685047375</v>
      </c>
      <c r="D115" s="84" t="s">
        <v>2051</v>
      </c>
      <c r="E115" s="84" t="b">
        <v>0</v>
      </c>
      <c r="F115" s="84" t="b">
        <v>0</v>
      </c>
      <c r="G115" s="84" t="b">
        <v>0</v>
      </c>
    </row>
    <row r="116" spans="1:7" ht="15">
      <c r="A116" s="84" t="s">
        <v>1385</v>
      </c>
      <c r="B116" s="84">
        <v>3</v>
      </c>
      <c r="C116" s="122">
        <v>0.0026439592685047375</v>
      </c>
      <c r="D116" s="84" t="s">
        <v>2051</v>
      </c>
      <c r="E116" s="84" t="b">
        <v>0</v>
      </c>
      <c r="F116" s="84" t="b">
        <v>1</v>
      </c>
      <c r="G116" s="84" t="b">
        <v>0</v>
      </c>
    </row>
    <row r="117" spans="1:7" ht="15">
      <c r="A117" s="84" t="s">
        <v>1386</v>
      </c>
      <c r="B117" s="84">
        <v>3</v>
      </c>
      <c r="C117" s="122">
        <v>0.0026439592685047375</v>
      </c>
      <c r="D117" s="84" t="s">
        <v>2051</v>
      </c>
      <c r="E117" s="84" t="b">
        <v>0</v>
      </c>
      <c r="F117" s="84" t="b">
        <v>0</v>
      </c>
      <c r="G117" s="84" t="b">
        <v>0</v>
      </c>
    </row>
    <row r="118" spans="1:7" ht="15">
      <c r="A118" s="84" t="s">
        <v>1387</v>
      </c>
      <c r="B118" s="84">
        <v>3</v>
      </c>
      <c r="C118" s="122">
        <v>0.0026439592685047375</v>
      </c>
      <c r="D118" s="84" t="s">
        <v>2051</v>
      </c>
      <c r="E118" s="84" t="b">
        <v>0</v>
      </c>
      <c r="F118" s="84" t="b">
        <v>0</v>
      </c>
      <c r="G118" s="84" t="b">
        <v>0</v>
      </c>
    </row>
    <row r="119" spans="1:7" ht="15">
      <c r="A119" s="84" t="s">
        <v>1388</v>
      </c>
      <c r="B119" s="84">
        <v>3</v>
      </c>
      <c r="C119" s="122">
        <v>0.0026439592685047375</v>
      </c>
      <c r="D119" s="84" t="s">
        <v>2051</v>
      </c>
      <c r="E119" s="84" t="b">
        <v>0</v>
      </c>
      <c r="F119" s="84" t="b">
        <v>0</v>
      </c>
      <c r="G119" s="84" t="b">
        <v>0</v>
      </c>
    </row>
    <row r="120" spans="1:7" ht="15">
      <c r="A120" s="84" t="s">
        <v>1389</v>
      </c>
      <c r="B120" s="84">
        <v>3</v>
      </c>
      <c r="C120" s="122">
        <v>0.0026439592685047375</v>
      </c>
      <c r="D120" s="84" t="s">
        <v>2051</v>
      </c>
      <c r="E120" s="84" t="b">
        <v>0</v>
      </c>
      <c r="F120" s="84" t="b">
        <v>0</v>
      </c>
      <c r="G120" s="84" t="b">
        <v>0</v>
      </c>
    </row>
    <row r="121" spans="1:7" ht="15">
      <c r="A121" s="84" t="s">
        <v>1390</v>
      </c>
      <c r="B121" s="84">
        <v>3</v>
      </c>
      <c r="C121" s="122">
        <v>0.0026439592685047375</v>
      </c>
      <c r="D121" s="84" t="s">
        <v>2051</v>
      </c>
      <c r="E121" s="84" t="b">
        <v>0</v>
      </c>
      <c r="F121" s="84" t="b">
        <v>0</v>
      </c>
      <c r="G121" s="84" t="b">
        <v>0</v>
      </c>
    </row>
    <row r="122" spans="1:7" ht="15">
      <c r="A122" s="84" t="s">
        <v>1391</v>
      </c>
      <c r="B122" s="84">
        <v>3</v>
      </c>
      <c r="C122" s="122">
        <v>0.0026439592685047375</v>
      </c>
      <c r="D122" s="84" t="s">
        <v>2051</v>
      </c>
      <c r="E122" s="84" t="b">
        <v>0</v>
      </c>
      <c r="F122" s="84" t="b">
        <v>0</v>
      </c>
      <c r="G122" s="84" t="b">
        <v>0</v>
      </c>
    </row>
    <row r="123" spans="1:7" ht="15">
      <c r="A123" s="84" t="s">
        <v>1396</v>
      </c>
      <c r="B123" s="84">
        <v>3</v>
      </c>
      <c r="C123" s="122">
        <v>0.0026439592685047375</v>
      </c>
      <c r="D123" s="84" t="s">
        <v>2051</v>
      </c>
      <c r="E123" s="84" t="b">
        <v>0</v>
      </c>
      <c r="F123" s="84" t="b">
        <v>0</v>
      </c>
      <c r="G123" s="84" t="b">
        <v>0</v>
      </c>
    </row>
    <row r="124" spans="1:7" ht="15">
      <c r="A124" s="84" t="s">
        <v>1397</v>
      </c>
      <c r="B124" s="84">
        <v>3</v>
      </c>
      <c r="C124" s="122">
        <v>0.0026439592685047375</v>
      </c>
      <c r="D124" s="84" t="s">
        <v>2051</v>
      </c>
      <c r="E124" s="84" t="b">
        <v>0</v>
      </c>
      <c r="F124" s="84" t="b">
        <v>0</v>
      </c>
      <c r="G124" s="84" t="b">
        <v>0</v>
      </c>
    </row>
    <row r="125" spans="1:7" ht="15">
      <c r="A125" s="84" t="s">
        <v>1398</v>
      </c>
      <c r="B125" s="84">
        <v>3</v>
      </c>
      <c r="C125" s="122">
        <v>0.0026439592685047375</v>
      </c>
      <c r="D125" s="84" t="s">
        <v>2051</v>
      </c>
      <c r="E125" s="84" t="b">
        <v>0</v>
      </c>
      <c r="F125" s="84" t="b">
        <v>0</v>
      </c>
      <c r="G125" s="84" t="b">
        <v>0</v>
      </c>
    </row>
    <row r="126" spans="1:7" ht="15">
      <c r="A126" s="84" t="s">
        <v>1399</v>
      </c>
      <c r="B126" s="84">
        <v>3</v>
      </c>
      <c r="C126" s="122">
        <v>0.0026439592685047375</v>
      </c>
      <c r="D126" s="84" t="s">
        <v>2051</v>
      </c>
      <c r="E126" s="84" t="b">
        <v>0</v>
      </c>
      <c r="F126" s="84" t="b">
        <v>0</v>
      </c>
      <c r="G126" s="84" t="b">
        <v>0</v>
      </c>
    </row>
    <row r="127" spans="1:7" ht="15">
      <c r="A127" s="84" t="s">
        <v>1364</v>
      </c>
      <c r="B127" s="84">
        <v>3</v>
      </c>
      <c r="C127" s="122">
        <v>0.0026439592685047375</v>
      </c>
      <c r="D127" s="84" t="s">
        <v>2051</v>
      </c>
      <c r="E127" s="84" t="b">
        <v>0</v>
      </c>
      <c r="F127" s="84" t="b">
        <v>0</v>
      </c>
      <c r="G127" s="84" t="b">
        <v>0</v>
      </c>
    </row>
    <row r="128" spans="1:7" ht="15">
      <c r="A128" s="84" t="s">
        <v>284</v>
      </c>
      <c r="B128" s="84">
        <v>3</v>
      </c>
      <c r="C128" s="122">
        <v>0.0026439592685047375</v>
      </c>
      <c r="D128" s="84" t="s">
        <v>2051</v>
      </c>
      <c r="E128" s="84" t="b">
        <v>0</v>
      </c>
      <c r="F128" s="84" t="b">
        <v>0</v>
      </c>
      <c r="G128" s="84" t="b">
        <v>0</v>
      </c>
    </row>
    <row r="129" spans="1:7" ht="15">
      <c r="A129" s="84" t="s">
        <v>1365</v>
      </c>
      <c r="B129" s="84">
        <v>3</v>
      </c>
      <c r="C129" s="122">
        <v>0.0026439592685047375</v>
      </c>
      <c r="D129" s="84" t="s">
        <v>2051</v>
      </c>
      <c r="E129" s="84" t="b">
        <v>0</v>
      </c>
      <c r="F129" s="84" t="b">
        <v>0</v>
      </c>
      <c r="G129" s="84" t="b">
        <v>0</v>
      </c>
    </row>
    <row r="130" spans="1:7" ht="15">
      <c r="A130" s="84" t="s">
        <v>1366</v>
      </c>
      <c r="B130" s="84">
        <v>3</v>
      </c>
      <c r="C130" s="122">
        <v>0.0026439592685047375</v>
      </c>
      <c r="D130" s="84" t="s">
        <v>2051</v>
      </c>
      <c r="E130" s="84" t="b">
        <v>0</v>
      </c>
      <c r="F130" s="84" t="b">
        <v>0</v>
      </c>
      <c r="G130" s="84" t="b">
        <v>0</v>
      </c>
    </row>
    <row r="131" spans="1:7" ht="15">
      <c r="A131" s="84" t="s">
        <v>1367</v>
      </c>
      <c r="B131" s="84">
        <v>3</v>
      </c>
      <c r="C131" s="122">
        <v>0.0026439592685047375</v>
      </c>
      <c r="D131" s="84" t="s">
        <v>2051</v>
      </c>
      <c r="E131" s="84" t="b">
        <v>0</v>
      </c>
      <c r="F131" s="84" t="b">
        <v>0</v>
      </c>
      <c r="G131" s="84" t="b">
        <v>0</v>
      </c>
    </row>
    <row r="132" spans="1:7" ht="15">
      <c r="A132" s="84" t="s">
        <v>1368</v>
      </c>
      <c r="B132" s="84">
        <v>3</v>
      </c>
      <c r="C132" s="122">
        <v>0.0026439592685047375</v>
      </c>
      <c r="D132" s="84" t="s">
        <v>2051</v>
      </c>
      <c r="E132" s="84" t="b">
        <v>0</v>
      </c>
      <c r="F132" s="84" t="b">
        <v>0</v>
      </c>
      <c r="G132" s="84" t="b">
        <v>0</v>
      </c>
    </row>
    <row r="133" spans="1:7" ht="15">
      <c r="A133" s="84" t="s">
        <v>1369</v>
      </c>
      <c r="B133" s="84">
        <v>3</v>
      </c>
      <c r="C133" s="122">
        <v>0.0026439592685047375</v>
      </c>
      <c r="D133" s="84" t="s">
        <v>2051</v>
      </c>
      <c r="E133" s="84" t="b">
        <v>0</v>
      </c>
      <c r="F133" s="84" t="b">
        <v>0</v>
      </c>
      <c r="G133" s="84" t="b">
        <v>0</v>
      </c>
    </row>
    <row r="134" spans="1:7" ht="15">
      <c r="A134" s="84" t="s">
        <v>1811</v>
      </c>
      <c r="B134" s="84">
        <v>3</v>
      </c>
      <c r="C134" s="122">
        <v>0.0026439592685047375</v>
      </c>
      <c r="D134" s="84" t="s">
        <v>2051</v>
      </c>
      <c r="E134" s="84" t="b">
        <v>0</v>
      </c>
      <c r="F134" s="84" t="b">
        <v>0</v>
      </c>
      <c r="G134" s="84" t="b">
        <v>0</v>
      </c>
    </row>
    <row r="135" spans="1:7" ht="15">
      <c r="A135" s="84" t="s">
        <v>1812</v>
      </c>
      <c r="B135" s="84">
        <v>3</v>
      </c>
      <c r="C135" s="122">
        <v>0.0026439592685047375</v>
      </c>
      <c r="D135" s="84" t="s">
        <v>2051</v>
      </c>
      <c r="E135" s="84" t="b">
        <v>0</v>
      </c>
      <c r="F135" s="84" t="b">
        <v>0</v>
      </c>
      <c r="G135" s="84" t="b">
        <v>0</v>
      </c>
    </row>
    <row r="136" spans="1:7" ht="15">
      <c r="A136" s="84" t="s">
        <v>1813</v>
      </c>
      <c r="B136" s="84">
        <v>3</v>
      </c>
      <c r="C136" s="122">
        <v>0.0026439592685047375</v>
      </c>
      <c r="D136" s="84" t="s">
        <v>2051</v>
      </c>
      <c r="E136" s="84" t="b">
        <v>0</v>
      </c>
      <c r="F136" s="84" t="b">
        <v>0</v>
      </c>
      <c r="G136" s="84" t="b">
        <v>0</v>
      </c>
    </row>
    <row r="137" spans="1:7" ht="15">
      <c r="A137" s="84" t="s">
        <v>1814</v>
      </c>
      <c r="B137" s="84">
        <v>3</v>
      </c>
      <c r="C137" s="122">
        <v>0.0026439592685047375</v>
      </c>
      <c r="D137" s="84" t="s">
        <v>2051</v>
      </c>
      <c r="E137" s="84" t="b">
        <v>0</v>
      </c>
      <c r="F137" s="84" t="b">
        <v>0</v>
      </c>
      <c r="G137" s="84" t="b">
        <v>0</v>
      </c>
    </row>
    <row r="138" spans="1:7" ht="15">
      <c r="A138" s="84" t="s">
        <v>1815</v>
      </c>
      <c r="B138" s="84">
        <v>3</v>
      </c>
      <c r="C138" s="122">
        <v>0.0026439592685047375</v>
      </c>
      <c r="D138" s="84" t="s">
        <v>2051</v>
      </c>
      <c r="E138" s="84" t="b">
        <v>0</v>
      </c>
      <c r="F138" s="84" t="b">
        <v>1</v>
      </c>
      <c r="G138" s="84" t="b">
        <v>0</v>
      </c>
    </row>
    <row r="139" spans="1:7" ht="15">
      <c r="A139" s="84" t="s">
        <v>1379</v>
      </c>
      <c r="B139" s="84">
        <v>3</v>
      </c>
      <c r="C139" s="122">
        <v>0.002950560416018982</v>
      </c>
      <c r="D139" s="84" t="s">
        <v>2051</v>
      </c>
      <c r="E139" s="84" t="b">
        <v>0</v>
      </c>
      <c r="F139" s="84" t="b">
        <v>0</v>
      </c>
      <c r="G139" s="84" t="b">
        <v>0</v>
      </c>
    </row>
    <row r="140" spans="1:7" ht="15">
      <c r="A140" s="84" t="s">
        <v>1380</v>
      </c>
      <c r="B140" s="84">
        <v>3</v>
      </c>
      <c r="C140" s="122">
        <v>0.0026439592685047375</v>
      </c>
      <c r="D140" s="84" t="s">
        <v>2051</v>
      </c>
      <c r="E140" s="84" t="b">
        <v>0</v>
      </c>
      <c r="F140" s="84" t="b">
        <v>0</v>
      </c>
      <c r="G140" s="84" t="b">
        <v>0</v>
      </c>
    </row>
    <row r="141" spans="1:7" ht="15">
      <c r="A141" s="84" t="s">
        <v>1381</v>
      </c>
      <c r="B141" s="84">
        <v>3</v>
      </c>
      <c r="C141" s="122">
        <v>0.0026439592685047375</v>
      </c>
      <c r="D141" s="84" t="s">
        <v>2051</v>
      </c>
      <c r="E141" s="84" t="b">
        <v>0</v>
      </c>
      <c r="F141" s="84" t="b">
        <v>0</v>
      </c>
      <c r="G141" s="84" t="b">
        <v>0</v>
      </c>
    </row>
    <row r="142" spans="1:7" ht="15">
      <c r="A142" s="84" t="s">
        <v>1816</v>
      </c>
      <c r="B142" s="84">
        <v>3</v>
      </c>
      <c r="C142" s="122">
        <v>0.0026439592685047375</v>
      </c>
      <c r="D142" s="84" t="s">
        <v>2051</v>
      </c>
      <c r="E142" s="84" t="b">
        <v>0</v>
      </c>
      <c r="F142" s="84" t="b">
        <v>0</v>
      </c>
      <c r="G142" s="84" t="b">
        <v>0</v>
      </c>
    </row>
    <row r="143" spans="1:7" ht="15">
      <c r="A143" s="84" t="s">
        <v>1817</v>
      </c>
      <c r="B143" s="84">
        <v>3</v>
      </c>
      <c r="C143" s="122">
        <v>0.0026439592685047375</v>
      </c>
      <c r="D143" s="84" t="s">
        <v>2051</v>
      </c>
      <c r="E143" s="84" t="b">
        <v>0</v>
      </c>
      <c r="F143" s="84" t="b">
        <v>0</v>
      </c>
      <c r="G143" s="84" t="b">
        <v>0</v>
      </c>
    </row>
    <row r="144" spans="1:7" ht="15">
      <c r="A144" s="84" t="s">
        <v>1818</v>
      </c>
      <c r="B144" s="84">
        <v>3</v>
      </c>
      <c r="C144" s="122">
        <v>0.0026439592685047375</v>
      </c>
      <c r="D144" s="84" t="s">
        <v>2051</v>
      </c>
      <c r="E144" s="84" t="b">
        <v>0</v>
      </c>
      <c r="F144" s="84" t="b">
        <v>0</v>
      </c>
      <c r="G144" s="84" t="b">
        <v>0</v>
      </c>
    </row>
    <row r="145" spans="1:7" ht="15">
      <c r="A145" s="84" t="s">
        <v>1819</v>
      </c>
      <c r="B145" s="84">
        <v>3</v>
      </c>
      <c r="C145" s="122">
        <v>0.0026439592685047375</v>
      </c>
      <c r="D145" s="84" t="s">
        <v>2051</v>
      </c>
      <c r="E145" s="84" t="b">
        <v>0</v>
      </c>
      <c r="F145" s="84" t="b">
        <v>0</v>
      </c>
      <c r="G145" s="84" t="b">
        <v>0</v>
      </c>
    </row>
    <row r="146" spans="1:7" ht="15">
      <c r="A146" s="84" t="s">
        <v>1820</v>
      </c>
      <c r="B146" s="84">
        <v>3</v>
      </c>
      <c r="C146" s="122">
        <v>0.0026439592685047375</v>
      </c>
      <c r="D146" s="84" t="s">
        <v>2051</v>
      </c>
      <c r="E146" s="84" t="b">
        <v>0</v>
      </c>
      <c r="F146" s="84" t="b">
        <v>0</v>
      </c>
      <c r="G146" s="84" t="b">
        <v>0</v>
      </c>
    </row>
    <row r="147" spans="1:7" ht="15">
      <c r="A147" s="84" t="s">
        <v>1821</v>
      </c>
      <c r="B147" s="84">
        <v>3</v>
      </c>
      <c r="C147" s="122">
        <v>0.0026439592685047375</v>
      </c>
      <c r="D147" s="84" t="s">
        <v>2051</v>
      </c>
      <c r="E147" s="84" t="b">
        <v>0</v>
      </c>
      <c r="F147" s="84" t="b">
        <v>0</v>
      </c>
      <c r="G147" s="84" t="b">
        <v>0</v>
      </c>
    </row>
    <row r="148" spans="1:7" ht="15">
      <c r="A148" s="84" t="s">
        <v>1822</v>
      </c>
      <c r="B148" s="84">
        <v>3</v>
      </c>
      <c r="C148" s="122">
        <v>0.0026439592685047375</v>
      </c>
      <c r="D148" s="84" t="s">
        <v>2051</v>
      </c>
      <c r="E148" s="84" t="b">
        <v>0</v>
      </c>
      <c r="F148" s="84" t="b">
        <v>0</v>
      </c>
      <c r="G148" s="84" t="b">
        <v>0</v>
      </c>
    </row>
    <row r="149" spans="1:7" ht="15">
      <c r="A149" s="84" t="s">
        <v>1823</v>
      </c>
      <c r="B149" s="84">
        <v>3</v>
      </c>
      <c r="C149" s="122">
        <v>0.002950560416018982</v>
      </c>
      <c r="D149" s="84" t="s">
        <v>2051</v>
      </c>
      <c r="E149" s="84" t="b">
        <v>0</v>
      </c>
      <c r="F149" s="84" t="b">
        <v>0</v>
      </c>
      <c r="G149" s="84" t="b">
        <v>0</v>
      </c>
    </row>
    <row r="150" spans="1:7" ht="15">
      <c r="A150" s="84" t="s">
        <v>1824</v>
      </c>
      <c r="B150" s="84">
        <v>3</v>
      </c>
      <c r="C150" s="122">
        <v>0.0026439592685047375</v>
      </c>
      <c r="D150" s="84" t="s">
        <v>2051</v>
      </c>
      <c r="E150" s="84" t="b">
        <v>0</v>
      </c>
      <c r="F150" s="84" t="b">
        <v>0</v>
      </c>
      <c r="G150" s="84" t="b">
        <v>0</v>
      </c>
    </row>
    <row r="151" spans="1:7" ht="15">
      <c r="A151" s="84" t="s">
        <v>1825</v>
      </c>
      <c r="B151" s="84">
        <v>3</v>
      </c>
      <c r="C151" s="122">
        <v>0.0026439592685047375</v>
      </c>
      <c r="D151" s="84" t="s">
        <v>2051</v>
      </c>
      <c r="E151" s="84" t="b">
        <v>0</v>
      </c>
      <c r="F151" s="84" t="b">
        <v>0</v>
      </c>
      <c r="G151" s="84" t="b">
        <v>0</v>
      </c>
    </row>
    <row r="152" spans="1:7" ht="15">
      <c r="A152" s="84" t="s">
        <v>1826</v>
      </c>
      <c r="B152" s="84">
        <v>3</v>
      </c>
      <c r="C152" s="122">
        <v>0.0026439592685047375</v>
      </c>
      <c r="D152" s="84" t="s">
        <v>2051</v>
      </c>
      <c r="E152" s="84" t="b">
        <v>0</v>
      </c>
      <c r="F152" s="84" t="b">
        <v>0</v>
      </c>
      <c r="G152" s="84" t="b">
        <v>0</v>
      </c>
    </row>
    <row r="153" spans="1:7" ht="15">
      <c r="A153" s="84" t="s">
        <v>1827</v>
      </c>
      <c r="B153" s="84">
        <v>3</v>
      </c>
      <c r="C153" s="122">
        <v>0.0026439592685047375</v>
      </c>
      <c r="D153" s="84" t="s">
        <v>2051</v>
      </c>
      <c r="E153" s="84" t="b">
        <v>0</v>
      </c>
      <c r="F153" s="84" t="b">
        <v>0</v>
      </c>
      <c r="G153" s="84" t="b">
        <v>0</v>
      </c>
    </row>
    <row r="154" spans="1:7" ht="15">
      <c r="A154" s="84" t="s">
        <v>1828</v>
      </c>
      <c r="B154" s="84">
        <v>3</v>
      </c>
      <c r="C154" s="122">
        <v>0.0026439592685047375</v>
      </c>
      <c r="D154" s="84" t="s">
        <v>2051</v>
      </c>
      <c r="E154" s="84" t="b">
        <v>0</v>
      </c>
      <c r="F154" s="84" t="b">
        <v>0</v>
      </c>
      <c r="G154" s="84" t="b">
        <v>0</v>
      </c>
    </row>
    <row r="155" spans="1:7" ht="15">
      <c r="A155" s="84" t="s">
        <v>1829</v>
      </c>
      <c r="B155" s="84">
        <v>3</v>
      </c>
      <c r="C155" s="122">
        <v>0.0026439592685047375</v>
      </c>
      <c r="D155" s="84" t="s">
        <v>2051</v>
      </c>
      <c r="E155" s="84" t="b">
        <v>0</v>
      </c>
      <c r="F155" s="84" t="b">
        <v>0</v>
      </c>
      <c r="G155" s="84" t="b">
        <v>0</v>
      </c>
    </row>
    <row r="156" spans="1:7" ht="15">
      <c r="A156" s="84" t="s">
        <v>1830</v>
      </c>
      <c r="B156" s="84">
        <v>3</v>
      </c>
      <c r="C156" s="122">
        <v>0.0026439592685047375</v>
      </c>
      <c r="D156" s="84" t="s">
        <v>2051</v>
      </c>
      <c r="E156" s="84" t="b">
        <v>0</v>
      </c>
      <c r="F156" s="84" t="b">
        <v>0</v>
      </c>
      <c r="G156" s="84" t="b">
        <v>0</v>
      </c>
    </row>
    <row r="157" spans="1:7" ht="15">
      <c r="A157" s="84" t="s">
        <v>1831</v>
      </c>
      <c r="B157" s="84">
        <v>3</v>
      </c>
      <c r="C157" s="122">
        <v>0.002950560416018982</v>
      </c>
      <c r="D157" s="84" t="s">
        <v>2051</v>
      </c>
      <c r="E157" s="84" t="b">
        <v>0</v>
      </c>
      <c r="F157" s="84" t="b">
        <v>0</v>
      </c>
      <c r="G157" s="84" t="b">
        <v>0</v>
      </c>
    </row>
    <row r="158" spans="1:7" ht="15">
      <c r="A158" s="84" t="s">
        <v>1832</v>
      </c>
      <c r="B158" s="84">
        <v>3</v>
      </c>
      <c r="C158" s="122">
        <v>0.002950560416018982</v>
      </c>
      <c r="D158" s="84" t="s">
        <v>2051</v>
      </c>
      <c r="E158" s="84" t="b">
        <v>0</v>
      </c>
      <c r="F158" s="84" t="b">
        <v>0</v>
      </c>
      <c r="G158" s="84" t="b">
        <v>0</v>
      </c>
    </row>
    <row r="159" spans="1:7" ht="15">
      <c r="A159" s="84" t="s">
        <v>1833</v>
      </c>
      <c r="B159" s="84">
        <v>3</v>
      </c>
      <c r="C159" s="122">
        <v>0.002950560416018982</v>
      </c>
      <c r="D159" s="84" t="s">
        <v>2051</v>
      </c>
      <c r="E159" s="84" t="b">
        <v>0</v>
      </c>
      <c r="F159" s="84" t="b">
        <v>0</v>
      </c>
      <c r="G159" s="84" t="b">
        <v>0</v>
      </c>
    </row>
    <row r="160" spans="1:7" ht="15">
      <c r="A160" s="84" t="s">
        <v>1834</v>
      </c>
      <c r="B160" s="84">
        <v>3</v>
      </c>
      <c r="C160" s="122">
        <v>0.002950560416018982</v>
      </c>
      <c r="D160" s="84" t="s">
        <v>2051</v>
      </c>
      <c r="E160" s="84" t="b">
        <v>0</v>
      </c>
      <c r="F160" s="84" t="b">
        <v>0</v>
      </c>
      <c r="G160" s="84" t="b">
        <v>0</v>
      </c>
    </row>
    <row r="161" spans="1:7" ht="15">
      <c r="A161" s="84" t="s">
        <v>1835</v>
      </c>
      <c r="B161" s="84">
        <v>3</v>
      </c>
      <c r="C161" s="122">
        <v>0.0026439592685047375</v>
      </c>
      <c r="D161" s="84" t="s">
        <v>2051</v>
      </c>
      <c r="E161" s="84" t="b">
        <v>0</v>
      </c>
      <c r="F161" s="84" t="b">
        <v>0</v>
      </c>
      <c r="G161" s="84" t="b">
        <v>0</v>
      </c>
    </row>
    <row r="162" spans="1:7" ht="15">
      <c r="A162" s="84" t="s">
        <v>1836</v>
      </c>
      <c r="B162" s="84">
        <v>3</v>
      </c>
      <c r="C162" s="122">
        <v>0.0026439592685047375</v>
      </c>
      <c r="D162" s="84" t="s">
        <v>2051</v>
      </c>
      <c r="E162" s="84" t="b">
        <v>0</v>
      </c>
      <c r="F162" s="84" t="b">
        <v>0</v>
      </c>
      <c r="G162" s="84" t="b">
        <v>0</v>
      </c>
    </row>
    <row r="163" spans="1:7" ht="15">
      <c r="A163" s="84" t="s">
        <v>1837</v>
      </c>
      <c r="B163" s="84">
        <v>3</v>
      </c>
      <c r="C163" s="122">
        <v>0.0026439592685047375</v>
      </c>
      <c r="D163" s="84" t="s">
        <v>2051</v>
      </c>
      <c r="E163" s="84" t="b">
        <v>0</v>
      </c>
      <c r="F163" s="84" t="b">
        <v>0</v>
      </c>
      <c r="G163" s="84" t="b">
        <v>0</v>
      </c>
    </row>
    <row r="164" spans="1:7" ht="15">
      <c r="A164" s="84" t="s">
        <v>1838</v>
      </c>
      <c r="B164" s="84">
        <v>3</v>
      </c>
      <c r="C164" s="122">
        <v>0.0026439592685047375</v>
      </c>
      <c r="D164" s="84" t="s">
        <v>2051</v>
      </c>
      <c r="E164" s="84" t="b">
        <v>0</v>
      </c>
      <c r="F164" s="84" t="b">
        <v>0</v>
      </c>
      <c r="G164" s="84" t="b">
        <v>0</v>
      </c>
    </row>
    <row r="165" spans="1:7" ht="15">
      <c r="A165" s="84" t="s">
        <v>1839</v>
      </c>
      <c r="B165" s="84">
        <v>3</v>
      </c>
      <c r="C165" s="122">
        <v>0.0026439592685047375</v>
      </c>
      <c r="D165" s="84" t="s">
        <v>2051</v>
      </c>
      <c r="E165" s="84" t="b">
        <v>0</v>
      </c>
      <c r="F165" s="84" t="b">
        <v>0</v>
      </c>
      <c r="G165" s="84" t="b">
        <v>0</v>
      </c>
    </row>
    <row r="166" spans="1:7" ht="15">
      <c r="A166" s="84" t="s">
        <v>1840</v>
      </c>
      <c r="B166" s="84">
        <v>3</v>
      </c>
      <c r="C166" s="122">
        <v>0.0026439592685047375</v>
      </c>
      <c r="D166" s="84" t="s">
        <v>2051</v>
      </c>
      <c r="E166" s="84" t="b">
        <v>0</v>
      </c>
      <c r="F166" s="84" t="b">
        <v>0</v>
      </c>
      <c r="G166" s="84" t="b">
        <v>0</v>
      </c>
    </row>
    <row r="167" spans="1:7" ht="15">
      <c r="A167" s="84" t="s">
        <v>1841</v>
      </c>
      <c r="B167" s="84">
        <v>3</v>
      </c>
      <c r="C167" s="122">
        <v>0.0026439592685047375</v>
      </c>
      <c r="D167" s="84" t="s">
        <v>2051</v>
      </c>
      <c r="E167" s="84" t="b">
        <v>0</v>
      </c>
      <c r="F167" s="84" t="b">
        <v>0</v>
      </c>
      <c r="G167" s="84" t="b">
        <v>0</v>
      </c>
    </row>
    <row r="168" spans="1:7" ht="15">
      <c r="A168" s="84" t="s">
        <v>1842</v>
      </c>
      <c r="B168" s="84">
        <v>3</v>
      </c>
      <c r="C168" s="122">
        <v>0.0026439592685047375</v>
      </c>
      <c r="D168" s="84" t="s">
        <v>2051</v>
      </c>
      <c r="E168" s="84" t="b">
        <v>0</v>
      </c>
      <c r="F168" s="84" t="b">
        <v>0</v>
      </c>
      <c r="G168" s="84" t="b">
        <v>0</v>
      </c>
    </row>
    <row r="169" spans="1:7" ht="15">
      <c r="A169" s="84" t="s">
        <v>1843</v>
      </c>
      <c r="B169" s="84">
        <v>3</v>
      </c>
      <c r="C169" s="122">
        <v>0.0026439592685047375</v>
      </c>
      <c r="D169" s="84" t="s">
        <v>2051</v>
      </c>
      <c r="E169" s="84" t="b">
        <v>0</v>
      </c>
      <c r="F169" s="84" t="b">
        <v>0</v>
      </c>
      <c r="G169" s="84" t="b">
        <v>0</v>
      </c>
    </row>
    <row r="170" spans="1:7" ht="15">
      <c r="A170" s="84" t="s">
        <v>1844</v>
      </c>
      <c r="B170" s="84">
        <v>3</v>
      </c>
      <c r="C170" s="122">
        <v>0.0026439592685047375</v>
      </c>
      <c r="D170" s="84" t="s">
        <v>2051</v>
      </c>
      <c r="E170" s="84" t="b">
        <v>0</v>
      </c>
      <c r="F170" s="84" t="b">
        <v>0</v>
      </c>
      <c r="G170" s="84" t="b">
        <v>0</v>
      </c>
    </row>
    <row r="171" spans="1:7" ht="15">
      <c r="A171" s="84" t="s">
        <v>1845</v>
      </c>
      <c r="B171" s="84">
        <v>3</v>
      </c>
      <c r="C171" s="122">
        <v>0.0026439592685047375</v>
      </c>
      <c r="D171" s="84" t="s">
        <v>2051</v>
      </c>
      <c r="E171" s="84" t="b">
        <v>0</v>
      </c>
      <c r="F171" s="84" t="b">
        <v>0</v>
      </c>
      <c r="G171" s="84" t="b">
        <v>0</v>
      </c>
    </row>
    <row r="172" spans="1:7" ht="15">
      <c r="A172" s="84" t="s">
        <v>1846</v>
      </c>
      <c r="B172" s="84">
        <v>3</v>
      </c>
      <c r="C172" s="122">
        <v>0.002950560416018982</v>
      </c>
      <c r="D172" s="84" t="s">
        <v>2051</v>
      </c>
      <c r="E172" s="84" t="b">
        <v>0</v>
      </c>
      <c r="F172" s="84" t="b">
        <v>0</v>
      </c>
      <c r="G172" s="84" t="b">
        <v>0</v>
      </c>
    </row>
    <row r="173" spans="1:7" ht="15">
      <c r="A173" s="84" t="s">
        <v>1847</v>
      </c>
      <c r="B173" s="84">
        <v>3</v>
      </c>
      <c r="C173" s="122">
        <v>0.002950560416018982</v>
      </c>
      <c r="D173" s="84" t="s">
        <v>2051</v>
      </c>
      <c r="E173" s="84" t="b">
        <v>0</v>
      </c>
      <c r="F173" s="84" t="b">
        <v>0</v>
      </c>
      <c r="G173" s="84" t="b">
        <v>0</v>
      </c>
    </row>
    <row r="174" spans="1:7" ht="15">
      <c r="A174" s="84" t="s">
        <v>1848</v>
      </c>
      <c r="B174" s="84">
        <v>3</v>
      </c>
      <c r="C174" s="122">
        <v>0.0026439592685047375</v>
      </c>
      <c r="D174" s="84" t="s">
        <v>2051</v>
      </c>
      <c r="E174" s="84" t="b">
        <v>0</v>
      </c>
      <c r="F174" s="84" t="b">
        <v>0</v>
      </c>
      <c r="G174" s="84" t="b">
        <v>0</v>
      </c>
    </row>
    <row r="175" spans="1:7" ht="15">
      <c r="A175" s="84" t="s">
        <v>1849</v>
      </c>
      <c r="B175" s="84">
        <v>3</v>
      </c>
      <c r="C175" s="122">
        <v>0.0026439592685047375</v>
      </c>
      <c r="D175" s="84" t="s">
        <v>2051</v>
      </c>
      <c r="E175" s="84" t="b">
        <v>0</v>
      </c>
      <c r="F175" s="84" t="b">
        <v>0</v>
      </c>
      <c r="G175" s="84" t="b">
        <v>0</v>
      </c>
    </row>
    <row r="176" spans="1:7" ht="15">
      <c r="A176" s="84" t="s">
        <v>228</v>
      </c>
      <c r="B176" s="84">
        <v>3</v>
      </c>
      <c r="C176" s="122">
        <v>0.0026439592685047375</v>
      </c>
      <c r="D176" s="84" t="s">
        <v>2051</v>
      </c>
      <c r="E176" s="84" t="b">
        <v>0</v>
      </c>
      <c r="F176" s="84" t="b">
        <v>0</v>
      </c>
      <c r="G176" s="84" t="b">
        <v>0</v>
      </c>
    </row>
    <row r="177" spans="1:7" ht="15">
      <c r="A177" s="84" t="s">
        <v>1850</v>
      </c>
      <c r="B177" s="84">
        <v>3</v>
      </c>
      <c r="C177" s="122">
        <v>0.0026439592685047375</v>
      </c>
      <c r="D177" s="84" t="s">
        <v>2051</v>
      </c>
      <c r="E177" s="84" t="b">
        <v>0</v>
      </c>
      <c r="F177" s="84" t="b">
        <v>0</v>
      </c>
      <c r="G177" s="84" t="b">
        <v>0</v>
      </c>
    </row>
    <row r="178" spans="1:7" ht="15">
      <c r="A178" s="84" t="s">
        <v>1346</v>
      </c>
      <c r="B178" s="84">
        <v>3</v>
      </c>
      <c r="C178" s="122">
        <v>0.002950560416018982</v>
      </c>
      <c r="D178" s="84" t="s">
        <v>2051</v>
      </c>
      <c r="E178" s="84" t="b">
        <v>0</v>
      </c>
      <c r="F178" s="84" t="b">
        <v>0</v>
      </c>
      <c r="G178" s="84" t="b">
        <v>0</v>
      </c>
    </row>
    <row r="179" spans="1:7" ht="15">
      <c r="A179" s="84" t="s">
        <v>1344</v>
      </c>
      <c r="B179" s="84">
        <v>3</v>
      </c>
      <c r="C179" s="122">
        <v>0.0034746985396358968</v>
      </c>
      <c r="D179" s="84" t="s">
        <v>2051</v>
      </c>
      <c r="E179" s="84" t="b">
        <v>0</v>
      </c>
      <c r="F179" s="84" t="b">
        <v>0</v>
      </c>
      <c r="G179" s="84" t="b">
        <v>0</v>
      </c>
    </row>
    <row r="180" spans="1:7" ht="15">
      <c r="A180" s="84" t="s">
        <v>1851</v>
      </c>
      <c r="B180" s="84">
        <v>2</v>
      </c>
      <c r="C180" s="122">
        <v>0.001967040277345988</v>
      </c>
      <c r="D180" s="84" t="s">
        <v>2051</v>
      </c>
      <c r="E180" s="84" t="b">
        <v>0</v>
      </c>
      <c r="F180" s="84" t="b">
        <v>0</v>
      </c>
      <c r="G180" s="84" t="b">
        <v>0</v>
      </c>
    </row>
    <row r="181" spans="1:7" ht="15">
      <c r="A181" s="84" t="s">
        <v>1852</v>
      </c>
      <c r="B181" s="84">
        <v>2</v>
      </c>
      <c r="C181" s="122">
        <v>0.001967040277345988</v>
      </c>
      <c r="D181" s="84" t="s">
        <v>2051</v>
      </c>
      <c r="E181" s="84" t="b">
        <v>0</v>
      </c>
      <c r="F181" s="84" t="b">
        <v>0</v>
      </c>
      <c r="G181" s="84" t="b">
        <v>0</v>
      </c>
    </row>
    <row r="182" spans="1:7" ht="15">
      <c r="A182" s="84" t="s">
        <v>1853</v>
      </c>
      <c r="B182" s="84">
        <v>2</v>
      </c>
      <c r="C182" s="122">
        <v>0.001967040277345988</v>
      </c>
      <c r="D182" s="84" t="s">
        <v>2051</v>
      </c>
      <c r="E182" s="84" t="b">
        <v>0</v>
      </c>
      <c r="F182" s="84" t="b">
        <v>0</v>
      </c>
      <c r="G182" s="84" t="b">
        <v>0</v>
      </c>
    </row>
    <row r="183" spans="1:7" ht="15">
      <c r="A183" s="84" t="s">
        <v>1854</v>
      </c>
      <c r="B183" s="84">
        <v>2</v>
      </c>
      <c r="C183" s="122">
        <v>0.001967040277345988</v>
      </c>
      <c r="D183" s="84" t="s">
        <v>2051</v>
      </c>
      <c r="E183" s="84" t="b">
        <v>0</v>
      </c>
      <c r="F183" s="84" t="b">
        <v>0</v>
      </c>
      <c r="G183" s="84" t="b">
        <v>0</v>
      </c>
    </row>
    <row r="184" spans="1:7" ht="15">
      <c r="A184" s="84" t="s">
        <v>1855</v>
      </c>
      <c r="B184" s="84">
        <v>2</v>
      </c>
      <c r="C184" s="122">
        <v>0.001967040277345988</v>
      </c>
      <c r="D184" s="84" t="s">
        <v>2051</v>
      </c>
      <c r="E184" s="84" t="b">
        <v>0</v>
      </c>
      <c r="F184" s="84" t="b">
        <v>0</v>
      </c>
      <c r="G184" s="84" t="b">
        <v>0</v>
      </c>
    </row>
    <row r="185" spans="1:7" ht="15">
      <c r="A185" s="84" t="s">
        <v>1856</v>
      </c>
      <c r="B185" s="84">
        <v>2</v>
      </c>
      <c r="C185" s="122">
        <v>0.001967040277345988</v>
      </c>
      <c r="D185" s="84" t="s">
        <v>2051</v>
      </c>
      <c r="E185" s="84" t="b">
        <v>0</v>
      </c>
      <c r="F185" s="84" t="b">
        <v>0</v>
      </c>
      <c r="G185" s="84" t="b">
        <v>0</v>
      </c>
    </row>
    <row r="186" spans="1:7" ht="15">
      <c r="A186" s="84" t="s">
        <v>1857</v>
      </c>
      <c r="B186" s="84">
        <v>2</v>
      </c>
      <c r="C186" s="122">
        <v>0.001967040277345988</v>
      </c>
      <c r="D186" s="84" t="s">
        <v>2051</v>
      </c>
      <c r="E186" s="84" t="b">
        <v>0</v>
      </c>
      <c r="F186" s="84" t="b">
        <v>0</v>
      </c>
      <c r="G186" s="84" t="b">
        <v>0</v>
      </c>
    </row>
    <row r="187" spans="1:7" ht="15">
      <c r="A187" s="84" t="s">
        <v>1858</v>
      </c>
      <c r="B187" s="84">
        <v>2</v>
      </c>
      <c r="C187" s="122">
        <v>0.001967040277345988</v>
      </c>
      <c r="D187" s="84" t="s">
        <v>2051</v>
      </c>
      <c r="E187" s="84" t="b">
        <v>0</v>
      </c>
      <c r="F187" s="84" t="b">
        <v>0</v>
      </c>
      <c r="G187" s="84" t="b">
        <v>0</v>
      </c>
    </row>
    <row r="188" spans="1:7" ht="15">
      <c r="A188" s="84" t="s">
        <v>1859</v>
      </c>
      <c r="B188" s="84">
        <v>2</v>
      </c>
      <c r="C188" s="122">
        <v>0.001967040277345988</v>
      </c>
      <c r="D188" s="84" t="s">
        <v>2051</v>
      </c>
      <c r="E188" s="84" t="b">
        <v>0</v>
      </c>
      <c r="F188" s="84" t="b">
        <v>0</v>
      </c>
      <c r="G188" s="84" t="b">
        <v>0</v>
      </c>
    </row>
    <row r="189" spans="1:7" ht="15">
      <c r="A189" s="84" t="s">
        <v>1860</v>
      </c>
      <c r="B189" s="84">
        <v>2</v>
      </c>
      <c r="C189" s="122">
        <v>0.001967040277345988</v>
      </c>
      <c r="D189" s="84" t="s">
        <v>2051</v>
      </c>
      <c r="E189" s="84" t="b">
        <v>0</v>
      </c>
      <c r="F189" s="84" t="b">
        <v>0</v>
      </c>
      <c r="G189" s="84" t="b">
        <v>0</v>
      </c>
    </row>
    <row r="190" spans="1:7" ht="15">
      <c r="A190" s="84" t="s">
        <v>1861</v>
      </c>
      <c r="B190" s="84">
        <v>2</v>
      </c>
      <c r="C190" s="122">
        <v>0.001967040277345988</v>
      </c>
      <c r="D190" s="84" t="s">
        <v>2051</v>
      </c>
      <c r="E190" s="84" t="b">
        <v>0</v>
      </c>
      <c r="F190" s="84" t="b">
        <v>0</v>
      </c>
      <c r="G190" s="84" t="b">
        <v>0</v>
      </c>
    </row>
    <row r="191" spans="1:7" ht="15">
      <c r="A191" s="84" t="s">
        <v>1862</v>
      </c>
      <c r="B191" s="84">
        <v>2</v>
      </c>
      <c r="C191" s="122">
        <v>0.001967040277345988</v>
      </c>
      <c r="D191" s="84" t="s">
        <v>2051</v>
      </c>
      <c r="E191" s="84" t="b">
        <v>0</v>
      </c>
      <c r="F191" s="84" t="b">
        <v>0</v>
      </c>
      <c r="G191" s="84" t="b">
        <v>0</v>
      </c>
    </row>
    <row r="192" spans="1:7" ht="15">
      <c r="A192" s="84" t="s">
        <v>1863</v>
      </c>
      <c r="B192" s="84">
        <v>2</v>
      </c>
      <c r="C192" s="122">
        <v>0.001967040277345988</v>
      </c>
      <c r="D192" s="84" t="s">
        <v>2051</v>
      </c>
      <c r="E192" s="84" t="b">
        <v>0</v>
      </c>
      <c r="F192" s="84" t="b">
        <v>0</v>
      </c>
      <c r="G192" s="84" t="b">
        <v>0</v>
      </c>
    </row>
    <row r="193" spans="1:7" ht="15">
      <c r="A193" s="84" t="s">
        <v>1864</v>
      </c>
      <c r="B193" s="84">
        <v>2</v>
      </c>
      <c r="C193" s="122">
        <v>0.001967040277345988</v>
      </c>
      <c r="D193" s="84" t="s">
        <v>2051</v>
      </c>
      <c r="E193" s="84" t="b">
        <v>0</v>
      </c>
      <c r="F193" s="84" t="b">
        <v>0</v>
      </c>
      <c r="G193" s="84" t="b">
        <v>0</v>
      </c>
    </row>
    <row r="194" spans="1:7" ht="15">
      <c r="A194" s="84" t="s">
        <v>1865</v>
      </c>
      <c r="B194" s="84">
        <v>2</v>
      </c>
      <c r="C194" s="122">
        <v>0.001967040277345988</v>
      </c>
      <c r="D194" s="84" t="s">
        <v>2051</v>
      </c>
      <c r="E194" s="84" t="b">
        <v>0</v>
      </c>
      <c r="F194" s="84" t="b">
        <v>0</v>
      </c>
      <c r="G194" s="84" t="b">
        <v>0</v>
      </c>
    </row>
    <row r="195" spans="1:7" ht="15">
      <c r="A195" s="84" t="s">
        <v>1866</v>
      </c>
      <c r="B195" s="84">
        <v>2</v>
      </c>
      <c r="C195" s="122">
        <v>0.0023164656930905977</v>
      </c>
      <c r="D195" s="84" t="s">
        <v>2051</v>
      </c>
      <c r="E195" s="84" t="b">
        <v>0</v>
      </c>
      <c r="F195" s="84" t="b">
        <v>0</v>
      </c>
      <c r="G195" s="84" t="b">
        <v>0</v>
      </c>
    </row>
    <row r="196" spans="1:7" ht="15">
      <c r="A196" s="84" t="s">
        <v>1867</v>
      </c>
      <c r="B196" s="84">
        <v>2</v>
      </c>
      <c r="C196" s="122">
        <v>0.0023164656930905977</v>
      </c>
      <c r="D196" s="84" t="s">
        <v>2051</v>
      </c>
      <c r="E196" s="84" t="b">
        <v>0</v>
      </c>
      <c r="F196" s="84" t="b">
        <v>0</v>
      </c>
      <c r="G196" s="84" t="b">
        <v>0</v>
      </c>
    </row>
    <row r="197" spans="1:7" ht="15">
      <c r="A197" s="84" t="s">
        <v>1868</v>
      </c>
      <c r="B197" s="84">
        <v>2</v>
      </c>
      <c r="C197" s="122">
        <v>0.001967040277345988</v>
      </c>
      <c r="D197" s="84" t="s">
        <v>2051</v>
      </c>
      <c r="E197" s="84" t="b">
        <v>0</v>
      </c>
      <c r="F197" s="84" t="b">
        <v>0</v>
      </c>
      <c r="G197" s="84" t="b">
        <v>0</v>
      </c>
    </row>
    <row r="198" spans="1:7" ht="15">
      <c r="A198" s="84" t="s">
        <v>1869</v>
      </c>
      <c r="B198" s="84">
        <v>2</v>
      </c>
      <c r="C198" s="122">
        <v>0.0023164656930905977</v>
      </c>
      <c r="D198" s="84" t="s">
        <v>2051</v>
      </c>
      <c r="E198" s="84" t="b">
        <v>0</v>
      </c>
      <c r="F198" s="84" t="b">
        <v>0</v>
      </c>
      <c r="G198" s="84" t="b">
        <v>0</v>
      </c>
    </row>
    <row r="199" spans="1:7" ht="15">
      <c r="A199" s="84" t="s">
        <v>1412</v>
      </c>
      <c r="B199" s="84">
        <v>2</v>
      </c>
      <c r="C199" s="122">
        <v>0.001967040277345988</v>
      </c>
      <c r="D199" s="84" t="s">
        <v>2051</v>
      </c>
      <c r="E199" s="84" t="b">
        <v>0</v>
      </c>
      <c r="F199" s="84" t="b">
        <v>0</v>
      </c>
      <c r="G199" s="84" t="b">
        <v>0</v>
      </c>
    </row>
    <row r="200" spans="1:7" ht="15">
      <c r="A200" s="84" t="s">
        <v>1413</v>
      </c>
      <c r="B200" s="84">
        <v>2</v>
      </c>
      <c r="C200" s="122">
        <v>0.001967040277345988</v>
      </c>
      <c r="D200" s="84" t="s">
        <v>2051</v>
      </c>
      <c r="E200" s="84" t="b">
        <v>0</v>
      </c>
      <c r="F200" s="84" t="b">
        <v>0</v>
      </c>
      <c r="G200" s="84" t="b">
        <v>0</v>
      </c>
    </row>
    <row r="201" spans="1:7" ht="15">
      <c r="A201" s="84" t="s">
        <v>1414</v>
      </c>
      <c r="B201" s="84">
        <v>2</v>
      </c>
      <c r="C201" s="122">
        <v>0.001967040277345988</v>
      </c>
      <c r="D201" s="84" t="s">
        <v>2051</v>
      </c>
      <c r="E201" s="84" t="b">
        <v>0</v>
      </c>
      <c r="F201" s="84" t="b">
        <v>0</v>
      </c>
      <c r="G201" s="84" t="b">
        <v>0</v>
      </c>
    </row>
    <row r="202" spans="1:7" ht="15">
      <c r="A202" s="84" t="s">
        <v>1415</v>
      </c>
      <c r="B202" s="84">
        <v>2</v>
      </c>
      <c r="C202" s="122">
        <v>0.001967040277345988</v>
      </c>
      <c r="D202" s="84" t="s">
        <v>2051</v>
      </c>
      <c r="E202" s="84" t="b">
        <v>0</v>
      </c>
      <c r="F202" s="84" t="b">
        <v>0</v>
      </c>
      <c r="G202" s="84" t="b">
        <v>0</v>
      </c>
    </row>
    <row r="203" spans="1:7" ht="15">
      <c r="A203" s="84" t="s">
        <v>1416</v>
      </c>
      <c r="B203" s="84">
        <v>2</v>
      </c>
      <c r="C203" s="122">
        <v>0.001967040277345988</v>
      </c>
      <c r="D203" s="84" t="s">
        <v>2051</v>
      </c>
      <c r="E203" s="84" t="b">
        <v>0</v>
      </c>
      <c r="F203" s="84" t="b">
        <v>0</v>
      </c>
      <c r="G203" s="84" t="b">
        <v>0</v>
      </c>
    </row>
    <row r="204" spans="1:7" ht="15">
      <c r="A204" s="84" t="s">
        <v>1870</v>
      </c>
      <c r="B204" s="84">
        <v>2</v>
      </c>
      <c r="C204" s="122">
        <v>0.001967040277345988</v>
      </c>
      <c r="D204" s="84" t="s">
        <v>2051</v>
      </c>
      <c r="E204" s="84" t="b">
        <v>0</v>
      </c>
      <c r="F204" s="84" t="b">
        <v>0</v>
      </c>
      <c r="G204" s="84" t="b">
        <v>0</v>
      </c>
    </row>
    <row r="205" spans="1:7" ht="15">
      <c r="A205" s="84" t="s">
        <v>1871</v>
      </c>
      <c r="B205" s="84">
        <v>2</v>
      </c>
      <c r="C205" s="122">
        <v>0.001967040277345988</v>
      </c>
      <c r="D205" s="84" t="s">
        <v>2051</v>
      </c>
      <c r="E205" s="84" t="b">
        <v>0</v>
      </c>
      <c r="F205" s="84" t="b">
        <v>0</v>
      </c>
      <c r="G205" s="84" t="b">
        <v>0</v>
      </c>
    </row>
    <row r="206" spans="1:7" ht="15">
      <c r="A206" s="84" t="s">
        <v>1872</v>
      </c>
      <c r="B206" s="84">
        <v>2</v>
      </c>
      <c r="C206" s="122">
        <v>0.001967040277345988</v>
      </c>
      <c r="D206" s="84" t="s">
        <v>2051</v>
      </c>
      <c r="E206" s="84" t="b">
        <v>0</v>
      </c>
      <c r="F206" s="84" t="b">
        <v>0</v>
      </c>
      <c r="G206" s="84" t="b">
        <v>0</v>
      </c>
    </row>
    <row r="207" spans="1:7" ht="15">
      <c r="A207" s="84" t="s">
        <v>1873</v>
      </c>
      <c r="B207" s="84">
        <v>2</v>
      </c>
      <c r="C207" s="122">
        <v>0.001967040277345988</v>
      </c>
      <c r="D207" s="84" t="s">
        <v>2051</v>
      </c>
      <c r="E207" s="84" t="b">
        <v>0</v>
      </c>
      <c r="F207" s="84" t="b">
        <v>0</v>
      </c>
      <c r="G207" s="84" t="b">
        <v>0</v>
      </c>
    </row>
    <row r="208" spans="1:7" ht="15">
      <c r="A208" s="84" t="s">
        <v>1874</v>
      </c>
      <c r="B208" s="84">
        <v>2</v>
      </c>
      <c r="C208" s="122">
        <v>0.001967040277345988</v>
      </c>
      <c r="D208" s="84" t="s">
        <v>2051</v>
      </c>
      <c r="E208" s="84" t="b">
        <v>0</v>
      </c>
      <c r="F208" s="84" t="b">
        <v>0</v>
      </c>
      <c r="G208" s="84" t="b">
        <v>0</v>
      </c>
    </row>
    <row r="209" spans="1:7" ht="15">
      <c r="A209" s="84" t="s">
        <v>1875</v>
      </c>
      <c r="B209" s="84">
        <v>2</v>
      </c>
      <c r="C209" s="122">
        <v>0.001967040277345988</v>
      </c>
      <c r="D209" s="84" t="s">
        <v>2051</v>
      </c>
      <c r="E209" s="84" t="b">
        <v>0</v>
      </c>
      <c r="F209" s="84" t="b">
        <v>0</v>
      </c>
      <c r="G209" s="84" t="b">
        <v>0</v>
      </c>
    </row>
    <row r="210" spans="1:7" ht="15">
      <c r="A210" s="84" t="s">
        <v>1876</v>
      </c>
      <c r="B210" s="84">
        <v>2</v>
      </c>
      <c r="C210" s="122">
        <v>0.001967040277345988</v>
      </c>
      <c r="D210" s="84" t="s">
        <v>2051</v>
      </c>
      <c r="E210" s="84" t="b">
        <v>0</v>
      </c>
      <c r="F210" s="84" t="b">
        <v>0</v>
      </c>
      <c r="G210" s="84" t="b">
        <v>0</v>
      </c>
    </row>
    <row r="211" spans="1:7" ht="15">
      <c r="A211" s="84" t="s">
        <v>1420</v>
      </c>
      <c r="B211" s="84">
        <v>2</v>
      </c>
      <c r="C211" s="122">
        <v>0.001967040277345988</v>
      </c>
      <c r="D211" s="84" t="s">
        <v>2051</v>
      </c>
      <c r="E211" s="84" t="b">
        <v>0</v>
      </c>
      <c r="F211" s="84" t="b">
        <v>0</v>
      </c>
      <c r="G211" s="84" t="b">
        <v>0</v>
      </c>
    </row>
    <row r="212" spans="1:7" ht="15">
      <c r="A212" s="84" t="s">
        <v>1421</v>
      </c>
      <c r="B212" s="84">
        <v>2</v>
      </c>
      <c r="C212" s="122">
        <v>0.001967040277345988</v>
      </c>
      <c r="D212" s="84" t="s">
        <v>2051</v>
      </c>
      <c r="E212" s="84" t="b">
        <v>0</v>
      </c>
      <c r="F212" s="84" t="b">
        <v>0</v>
      </c>
      <c r="G212" s="84" t="b">
        <v>0</v>
      </c>
    </row>
    <row r="213" spans="1:7" ht="15">
      <c r="A213" s="84" t="s">
        <v>1422</v>
      </c>
      <c r="B213" s="84">
        <v>2</v>
      </c>
      <c r="C213" s="122">
        <v>0.001967040277345988</v>
      </c>
      <c r="D213" s="84" t="s">
        <v>2051</v>
      </c>
      <c r="E213" s="84" t="b">
        <v>0</v>
      </c>
      <c r="F213" s="84" t="b">
        <v>0</v>
      </c>
      <c r="G213" s="84" t="b">
        <v>0</v>
      </c>
    </row>
    <row r="214" spans="1:7" ht="15">
      <c r="A214" s="84" t="s">
        <v>1423</v>
      </c>
      <c r="B214" s="84">
        <v>2</v>
      </c>
      <c r="C214" s="122">
        <v>0.001967040277345988</v>
      </c>
      <c r="D214" s="84" t="s">
        <v>2051</v>
      </c>
      <c r="E214" s="84" t="b">
        <v>0</v>
      </c>
      <c r="F214" s="84" t="b">
        <v>0</v>
      </c>
      <c r="G214" s="84" t="b">
        <v>0</v>
      </c>
    </row>
    <row r="215" spans="1:7" ht="15">
      <c r="A215" s="84" t="s">
        <v>1877</v>
      </c>
      <c r="B215" s="84">
        <v>2</v>
      </c>
      <c r="C215" s="122">
        <v>0.001967040277345988</v>
      </c>
      <c r="D215" s="84" t="s">
        <v>2051</v>
      </c>
      <c r="E215" s="84" t="b">
        <v>0</v>
      </c>
      <c r="F215" s="84" t="b">
        <v>0</v>
      </c>
      <c r="G215" s="84" t="b">
        <v>0</v>
      </c>
    </row>
    <row r="216" spans="1:7" ht="15">
      <c r="A216" s="84" t="s">
        <v>1323</v>
      </c>
      <c r="B216" s="84">
        <v>2</v>
      </c>
      <c r="C216" s="122">
        <v>0.001967040277345988</v>
      </c>
      <c r="D216" s="84" t="s">
        <v>2051</v>
      </c>
      <c r="E216" s="84" t="b">
        <v>0</v>
      </c>
      <c r="F216" s="84" t="b">
        <v>0</v>
      </c>
      <c r="G216" s="84" t="b">
        <v>0</v>
      </c>
    </row>
    <row r="217" spans="1:7" ht="15">
      <c r="A217" s="84" t="s">
        <v>1878</v>
      </c>
      <c r="B217" s="84">
        <v>2</v>
      </c>
      <c r="C217" s="122">
        <v>0.001967040277345988</v>
      </c>
      <c r="D217" s="84" t="s">
        <v>2051</v>
      </c>
      <c r="E217" s="84" t="b">
        <v>0</v>
      </c>
      <c r="F217" s="84" t="b">
        <v>0</v>
      </c>
      <c r="G217" s="84" t="b">
        <v>0</v>
      </c>
    </row>
    <row r="218" spans="1:7" ht="15">
      <c r="A218" s="84" t="s">
        <v>271</v>
      </c>
      <c r="B218" s="84">
        <v>2</v>
      </c>
      <c r="C218" s="122">
        <v>0.001967040277345988</v>
      </c>
      <c r="D218" s="84" t="s">
        <v>2051</v>
      </c>
      <c r="E218" s="84" t="b">
        <v>0</v>
      </c>
      <c r="F218" s="84" t="b">
        <v>0</v>
      </c>
      <c r="G218" s="84" t="b">
        <v>0</v>
      </c>
    </row>
    <row r="219" spans="1:7" ht="15">
      <c r="A219" s="84" t="s">
        <v>1879</v>
      </c>
      <c r="B219" s="84">
        <v>2</v>
      </c>
      <c r="C219" s="122">
        <v>0.001967040277345988</v>
      </c>
      <c r="D219" s="84" t="s">
        <v>2051</v>
      </c>
      <c r="E219" s="84" t="b">
        <v>0</v>
      </c>
      <c r="F219" s="84" t="b">
        <v>0</v>
      </c>
      <c r="G219" s="84" t="b">
        <v>0</v>
      </c>
    </row>
    <row r="220" spans="1:7" ht="15">
      <c r="A220" s="84" t="s">
        <v>268</v>
      </c>
      <c r="B220" s="84">
        <v>2</v>
      </c>
      <c r="C220" s="122">
        <v>0.001967040277345988</v>
      </c>
      <c r="D220" s="84" t="s">
        <v>2051</v>
      </c>
      <c r="E220" s="84" t="b">
        <v>0</v>
      </c>
      <c r="F220" s="84" t="b">
        <v>0</v>
      </c>
      <c r="G220" s="84" t="b">
        <v>0</v>
      </c>
    </row>
    <row r="221" spans="1:7" ht="15">
      <c r="A221" s="84" t="s">
        <v>1400</v>
      </c>
      <c r="B221" s="84">
        <v>2</v>
      </c>
      <c r="C221" s="122">
        <v>0.001967040277345988</v>
      </c>
      <c r="D221" s="84" t="s">
        <v>2051</v>
      </c>
      <c r="E221" s="84" t="b">
        <v>0</v>
      </c>
      <c r="F221" s="84" t="b">
        <v>0</v>
      </c>
      <c r="G221" s="84" t="b">
        <v>0</v>
      </c>
    </row>
    <row r="222" spans="1:7" ht="15">
      <c r="A222" s="84" t="s">
        <v>1880</v>
      </c>
      <c r="B222" s="84">
        <v>2</v>
      </c>
      <c r="C222" s="122">
        <v>0.001967040277345988</v>
      </c>
      <c r="D222" s="84" t="s">
        <v>2051</v>
      </c>
      <c r="E222" s="84" t="b">
        <v>0</v>
      </c>
      <c r="F222" s="84" t="b">
        <v>0</v>
      </c>
      <c r="G222" s="84" t="b">
        <v>0</v>
      </c>
    </row>
    <row r="223" spans="1:7" ht="15">
      <c r="A223" s="84" t="s">
        <v>1881</v>
      </c>
      <c r="B223" s="84">
        <v>2</v>
      </c>
      <c r="C223" s="122">
        <v>0.001967040277345988</v>
      </c>
      <c r="D223" s="84" t="s">
        <v>2051</v>
      </c>
      <c r="E223" s="84" t="b">
        <v>0</v>
      </c>
      <c r="F223" s="84" t="b">
        <v>0</v>
      </c>
      <c r="G223" s="84" t="b">
        <v>0</v>
      </c>
    </row>
    <row r="224" spans="1:7" ht="15">
      <c r="A224" s="84" t="s">
        <v>1882</v>
      </c>
      <c r="B224" s="84">
        <v>2</v>
      </c>
      <c r="C224" s="122">
        <v>0.001967040277345988</v>
      </c>
      <c r="D224" s="84" t="s">
        <v>2051</v>
      </c>
      <c r="E224" s="84" t="b">
        <v>0</v>
      </c>
      <c r="F224" s="84" t="b">
        <v>0</v>
      </c>
      <c r="G224" s="84" t="b">
        <v>0</v>
      </c>
    </row>
    <row r="225" spans="1:7" ht="15">
      <c r="A225" s="84" t="s">
        <v>1883</v>
      </c>
      <c r="B225" s="84">
        <v>2</v>
      </c>
      <c r="C225" s="122">
        <v>0.001967040277345988</v>
      </c>
      <c r="D225" s="84" t="s">
        <v>2051</v>
      </c>
      <c r="E225" s="84" t="b">
        <v>0</v>
      </c>
      <c r="F225" s="84" t="b">
        <v>0</v>
      </c>
      <c r="G225" s="84" t="b">
        <v>0</v>
      </c>
    </row>
    <row r="226" spans="1:7" ht="15">
      <c r="A226" s="84" t="s">
        <v>1884</v>
      </c>
      <c r="B226" s="84">
        <v>2</v>
      </c>
      <c r="C226" s="122">
        <v>0.001967040277345988</v>
      </c>
      <c r="D226" s="84" t="s">
        <v>2051</v>
      </c>
      <c r="E226" s="84" t="b">
        <v>0</v>
      </c>
      <c r="F226" s="84" t="b">
        <v>0</v>
      </c>
      <c r="G226" s="84" t="b">
        <v>0</v>
      </c>
    </row>
    <row r="227" spans="1:7" ht="15">
      <c r="A227" s="84" t="s">
        <v>1885</v>
      </c>
      <c r="B227" s="84">
        <v>2</v>
      </c>
      <c r="C227" s="122">
        <v>0.001967040277345988</v>
      </c>
      <c r="D227" s="84" t="s">
        <v>2051</v>
      </c>
      <c r="E227" s="84" t="b">
        <v>0</v>
      </c>
      <c r="F227" s="84" t="b">
        <v>0</v>
      </c>
      <c r="G227" s="84" t="b">
        <v>0</v>
      </c>
    </row>
    <row r="228" spans="1:7" ht="15">
      <c r="A228" s="84" t="s">
        <v>1886</v>
      </c>
      <c r="B228" s="84">
        <v>2</v>
      </c>
      <c r="C228" s="122">
        <v>0.001967040277345988</v>
      </c>
      <c r="D228" s="84" t="s">
        <v>2051</v>
      </c>
      <c r="E228" s="84" t="b">
        <v>0</v>
      </c>
      <c r="F228" s="84" t="b">
        <v>0</v>
      </c>
      <c r="G228" s="84" t="b">
        <v>0</v>
      </c>
    </row>
    <row r="229" spans="1:7" ht="15">
      <c r="A229" s="84" t="s">
        <v>1887</v>
      </c>
      <c r="B229" s="84">
        <v>2</v>
      </c>
      <c r="C229" s="122">
        <v>0.001967040277345988</v>
      </c>
      <c r="D229" s="84" t="s">
        <v>2051</v>
      </c>
      <c r="E229" s="84" t="b">
        <v>0</v>
      </c>
      <c r="F229" s="84" t="b">
        <v>0</v>
      </c>
      <c r="G229" s="84" t="b">
        <v>0</v>
      </c>
    </row>
    <row r="230" spans="1:7" ht="15">
      <c r="A230" s="84" t="s">
        <v>1888</v>
      </c>
      <c r="B230" s="84">
        <v>2</v>
      </c>
      <c r="C230" s="122">
        <v>0.001967040277345988</v>
      </c>
      <c r="D230" s="84" t="s">
        <v>2051</v>
      </c>
      <c r="E230" s="84" t="b">
        <v>0</v>
      </c>
      <c r="F230" s="84" t="b">
        <v>0</v>
      </c>
      <c r="G230" s="84" t="b">
        <v>0</v>
      </c>
    </row>
    <row r="231" spans="1:7" ht="15">
      <c r="A231" s="84" t="s">
        <v>1889</v>
      </c>
      <c r="B231" s="84">
        <v>2</v>
      </c>
      <c r="C231" s="122">
        <v>0.001967040277345988</v>
      </c>
      <c r="D231" s="84" t="s">
        <v>2051</v>
      </c>
      <c r="E231" s="84" t="b">
        <v>0</v>
      </c>
      <c r="F231" s="84" t="b">
        <v>0</v>
      </c>
      <c r="G231" s="84" t="b">
        <v>0</v>
      </c>
    </row>
    <row r="232" spans="1:7" ht="15">
      <c r="A232" s="84" t="s">
        <v>1890</v>
      </c>
      <c r="B232" s="84">
        <v>2</v>
      </c>
      <c r="C232" s="122">
        <v>0.001967040277345988</v>
      </c>
      <c r="D232" s="84" t="s">
        <v>2051</v>
      </c>
      <c r="E232" s="84" t="b">
        <v>0</v>
      </c>
      <c r="F232" s="84" t="b">
        <v>0</v>
      </c>
      <c r="G232" s="84" t="b">
        <v>0</v>
      </c>
    </row>
    <row r="233" spans="1:7" ht="15">
      <c r="A233" s="84" t="s">
        <v>1891</v>
      </c>
      <c r="B233" s="84">
        <v>2</v>
      </c>
      <c r="C233" s="122">
        <v>0.001967040277345988</v>
      </c>
      <c r="D233" s="84" t="s">
        <v>2051</v>
      </c>
      <c r="E233" s="84" t="b">
        <v>0</v>
      </c>
      <c r="F233" s="84" t="b">
        <v>0</v>
      </c>
      <c r="G233" s="84" t="b">
        <v>0</v>
      </c>
    </row>
    <row r="234" spans="1:7" ht="15">
      <c r="A234" s="84" t="s">
        <v>1892</v>
      </c>
      <c r="B234" s="84">
        <v>2</v>
      </c>
      <c r="C234" s="122">
        <v>0.001967040277345988</v>
      </c>
      <c r="D234" s="84" t="s">
        <v>2051</v>
      </c>
      <c r="E234" s="84" t="b">
        <v>0</v>
      </c>
      <c r="F234" s="84" t="b">
        <v>0</v>
      </c>
      <c r="G234" s="84" t="b">
        <v>0</v>
      </c>
    </row>
    <row r="235" spans="1:7" ht="15">
      <c r="A235" s="84" t="s">
        <v>1893</v>
      </c>
      <c r="B235" s="84">
        <v>2</v>
      </c>
      <c r="C235" s="122">
        <v>0.001967040277345988</v>
      </c>
      <c r="D235" s="84" t="s">
        <v>2051</v>
      </c>
      <c r="E235" s="84" t="b">
        <v>0</v>
      </c>
      <c r="F235" s="84" t="b">
        <v>0</v>
      </c>
      <c r="G235" s="84" t="b">
        <v>0</v>
      </c>
    </row>
    <row r="236" spans="1:7" ht="15">
      <c r="A236" s="84" t="s">
        <v>1894</v>
      </c>
      <c r="B236" s="84">
        <v>2</v>
      </c>
      <c r="C236" s="122">
        <v>0.001967040277345988</v>
      </c>
      <c r="D236" s="84" t="s">
        <v>2051</v>
      </c>
      <c r="E236" s="84" t="b">
        <v>0</v>
      </c>
      <c r="F236" s="84" t="b">
        <v>0</v>
      </c>
      <c r="G236" s="84" t="b">
        <v>0</v>
      </c>
    </row>
    <row r="237" spans="1:7" ht="15">
      <c r="A237" s="84" t="s">
        <v>266</v>
      </c>
      <c r="B237" s="84">
        <v>2</v>
      </c>
      <c r="C237" s="122">
        <v>0.001967040277345988</v>
      </c>
      <c r="D237" s="84" t="s">
        <v>2051</v>
      </c>
      <c r="E237" s="84" t="b">
        <v>0</v>
      </c>
      <c r="F237" s="84" t="b">
        <v>0</v>
      </c>
      <c r="G237" s="84" t="b">
        <v>0</v>
      </c>
    </row>
    <row r="238" spans="1:7" ht="15">
      <c r="A238" s="84" t="s">
        <v>1311</v>
      </c>
      <c r="B238" s="84">
        <v>2</v>
      </c>
      <c r="C238" s="122">
        <v>0.001967040277345988</v>
      </c>
      <c r="D238" s="84" t="s">
        <v>2051</v>
      </c>
      <c r="E238" s="84" t="b">
        <v>0</v>
      </c>
      <c r="F238" s="84" t="b">
        <v>0</v>
      </c>
      <c r="G238" s="84" t="b">
        <v>0</v>
      </c>
    </row>
    <row r="239" spans="1:7" ht="15">
      <c r="A239" s="84" t="s">
        <v>1895</v>
      </c>
      <c r="B239" s="84">
        <v>2</v>
      </c>
      <c r="C239" s="122">
        <v>0.001967040277345988</v>
      </c>
      <c r="D239" s="84" t="s">
        <v>2051</v>
      </c>
      <c r="E239" s="84" t="b">
        <v>0</v>
      </c>
      <c r="F239" s="84" t="b">
        <v>0</v>
      </c>
      <c r="G239" s="84" t="b">
        <v>0</v>
      </c>
    </row>
    <row r="240" spans="1:7" ht="15">
      <c r="A240" s="84" t="s">
        <v>1896</v>
      </c>
      <c r="B240" s="84">
        <v>2</v>
      </c>
      <c r="C240" s="122">
        <v>0.001967040277345988</v>
      </c>
      <c r="D240" s="84" t="s">
        <v>2051</v>
      </c>
      <c r="E240" s="84" t="b">
        <v>0</v>
      </c>
      <c r="F240" s="84" t="b">
        <v>0</v>
      </c>
      <c r="G240" s="84" t="b">
        <v>0</v>
      </c>
    </row>
    <row r="241" spans="1:7" ht="15">
      <c r="A241" s="84" t="s">
        <v>1897</v>
      </c>
      <c r="B241" s="84">
        <v>2</v>
      </c>
      <c r="C241" s="122">
        <v>0.001967040277345988</v>
      </c>
      <c r="D241" s="84" t="s">
        <v>2051</v>
      </c>
      <c r="E241" s="84" t="b">
        <v>0</v>
      </c>
      <c r="F241" s="84" t="b">
        <v>0</v>
      </c>
      <c r="G241" s="84" t="b">
        <v>0</v>
      </c>
    </row>
    <row r="242" spans="1:7" ht="15">
      <c r="A242" s="84" t="s">
        <v>1898</v>
      </c>
      <c r="B242" s="84">
        <v>2</v>
      </c>
      <c r="C242" s="122">
        <v>0.001967040277345988</v>
      </c>
      <c r="D242" s="84" t="s">
        <v>2051</v>
      </c>
      <c r="E242" s="84" t="b">
        <v>0</v>
      </c>
      <c r="F242" s="84" t="b">
        <v>0</v>
      </c>
      <c r="G242" s="84" t="b">
        <v>0</v>
      </c>
    </row>
    <row r="243" spans="1:7" ht="15">
      <c r="A243" s="84" t="s">
        <v>1899</v>
      </c>
      <c r="B243" s="84">
        <v>2</v>
      </c>
      <c r="C243" s="122">
        <v>0.001967040277345988</v>
      </c>
      <c r="D243" s="84" t="s">
        <v>2051</v>
      </c>
      <c r="E243" s="84" t="b">
        <v>0</v>
      </c>
      <c r="F243" s="84" t="b">
        <v>0</v>
      </c>
      <c r="G243" s="84" t="b">
        <v>0</v>
      </c>
    </row>
    <row r="244" spans="1:7" ht="15">
      <c r="A244" s="84" t="s">
        <v>1900</v>
      </c>
      <c r="B244" s="84">
        <v>2</v>
      </c>
      <c r="C244" s="122">
        <v>0.0023164656930905977</v>
      </c>
      <c r="D244" s="84" t="s">
        <v>2051</v>
      </c>
      <c r="E244" s="84" t="b">
        <v>0</v>
      </c>
      <c r="F244" s="84" t="b">
        <v>0</v>
      </c>
      <c r="G244" s="84" t="b">
        <v>0</v>
      </c>
    </row>
    <row r="245" spans="1:7" ht="15">
      <c r="A245" s="84" t="s">
        <v>1901</v>
      </c>
      <c r="B245" s="84">
        <v>2</v>
      </c>
      <c r="C245" s="122">
        <v>0.0023164656930905977</v>
      </c>
      <c r="D245" s="84" t="s">
        <v>2051</v>
      </c>
      <c r="E245" s="84" t="b">
        <v>0</v>
      </c>
      <c r="F245" s="84" t="b">
        <v>0</v>
      </c>
      <c r="G245" s="84" t="b">
        <v>0</v>
      </c>
    </row>
    <row r="246" spans="1:7" ht="15">
      <c r="A246" s="84" t="s">
        <v>1902</v>
      </c>
      <c r="B246" s="84">
        <v>2</v>
      </c>
      <c r="C246" s="122">
        <v>0.001967040277345988</v>
      </c>
      <c r="D246" s="84" t="s">
        <v>2051</v>
      </c>
      <c r="E246" s="84" t="b">
        <v>0</v>
      </c>
      <c r="F246" s="84" t="b">
        <v>0</v>
      </c>
      <c r="G246" s="84" t="b">
        <v>0</v>
      </c>
    </row>
    <row r="247" spans="1:7" ht="15">
      <c r="A247" s="84" t="s">
        <v>1903</v>
      </c>
      <c r="B247" s="84">
        <v>2</v>
      </c>
      <c r="C247" s="122">
        <v>0.001967040277345988</v>
      </c>
      <c r="D247" s="84" t="s">
        <v>2051</v>
      </c>
      <c r="E247" s="84" t="b">
        <v>0</v>
      </c>
      <c r="F247" s="84" t="b">
        <v>0</v>
      </c>
      <c r="G247" s="84" t="b">
        <v>0</v>
      </c>
    </row>
    <row r="248" spans="1:7" ht="15">
      <c r="A248" s="84" t="s">
        <v>1904</v>
      </c>
      <c r="B248" s="84">
        <v>2</v>
      </c>
      <c r="C248" s="122">
        <v>0.001967040277345988</v>
      </c>
      <c r="D248" s="84" t="s">
        <v>2051</v>
      </c>
      <c r="E248" s="84" t="b">
        <v>0</v>
      </c>
      <c r="F248" s="84" t="b">
        <v>0</v>
      </c>
      <c r="G248" s="84" t="b">
        <v>0</v>
      </c>
    </row>
    <row r="249" spans="1:7" ht="15">
      <c r="A249" s="84" t="s">
        <v>1905</v>
      </c>
      <c r="B249" s="84">
        <v>2</v>
      </c>
      <c r="C249" s="122">
        <v>0.001967040277345988</v>
      </c>
      <c r="D249" s="84" t="s">
        <v>2051</v>
      </c>
      <c r="E249" s="84" t="b">
        <v>0</v>
      </c>
      <c r="F249" s="84" t="b">
        <v>0</v>
      </c>
      <c r="G249" s="84" t="b">
        <v>0</v>
      </c>
    </row>
    <row r="250" spans="1:7" ht="15">
      <c r="A250" s="84" t="s">
        <v>1906</v>
      </c>
      <c r="B250" s="84">
        <v>2</v>
      </c>
      <c r="C250" s="122">
        <v>0.001967040277345988</v>
      </c>
      <c r="D250" s="84" t="s">
        <v>2051</v>
      </c>
      <c r="E250" s="84" t="b">
        <v>0</v>
      </c>
      <c r="F250" s="84" t="b">
        <v>0</v>
      </c>
      <c r="G250" s="84" t="b">
        <v>0</v>
      </c>
    </row>
    <row r="251" spans="1:7" ht="15">
      <c r="A251" s="84" t="s">
        <v>1907</v>
      </c>
      <c r="B251" s="84">
        <v>2</v>
      </c>
      <c r="C251" s="122">
        <v>0.001967040277345988</v>
      </c>
      <c r="D251" s="84" t="s">
        <v>2051</v>
      </c>
      <c r="E251" s="84" t="b">
        <v>0</v>
      </c>
      <c r="F251" s="84" t="b">
        <v>0</v>
      </c>
      <c r="G251" s="84" t="b">
        <v>0</v>
      </c>
    </row>
    <row r="252" spans="1:7" ht="15">
      <c r="A252" s="84" t="s">
        <v>1908</v>
      </c>
      <c r="B252" s="84">
        <v>2</v>
      </c>
      <c r="C252" s="122">
        <v>0.001967040277345988</v>
      </c>
      <c r="D252" s="84" t="s">
        <v>2051</v>
      </c>
      <c r="E252" s="84" t="b">
        <v>0</v>
      </c>
      <c r="F252" s="84" t="b">
        <v>0</v>
      </c>
      <c r="G252" s="84" t="b">
        <v>0</v>
      </c>
    </row>
    <row r="253" spans="1:7" ht="15">
      <c r="A253" s="84" t="s">
        <v>1909</v>
      </c>
      <c r="B253" s="84">
        <v>2</v>
      </c>
      <c r="C253" s="122">
        <v>0.001967040277345988</v>
      </c>
      <c r="D253" s="84" t="s">
        <v>2051</v>
      </c>
      <c r="E253" s="84" t="b">
        <v>0</v>
      </c>
      <c r="F253" s="84" t="b">
        <v>0</v>
      </c>
      <c r="G253" s="84" t="b">
        <v>0</v>
      </c>
    </row>
    <row r="254" spans="1:7" ht="15">
      <c r="A254" s="84" t="s">
        <v>1910</v>
      </c>
      <c r="B254" s="84">
        <v>2</v>
      </c>
      <c r="C254" s="122">
        <v>0.001967040277345988</v>
      </c>
      <c r="D254" s="84" t="s">
        <v>2051</v>
      </c>
      <c r="E254" s="84" t="b">
        <v>0</v>
      </c>
      <c r="F254" s="84" t="b">
        <v>0</v>
      </c>
      <c r="G254" s="84" t="b">
        <v>0</v>
      </c>
    </row>
    <row r="255" spans="1:7" ht="15">
      <c r="A255" s="84" t="s">
        <v>1911</v>
      </c>
      <c r="B255" s="84">
        <v>2</v>
      </c>
      <c r="C255" s="122">
        <v>0.001967040277345988</v>
      </c>
      <c r="D255" s="84" t="s">
        <v>2051</v>
      </c>
      <c r="E255" s="84" t="b">
        <v>0</v>
      </c>
      <c r="F255" s="84" t="b">
        <v>0</v>
      </c>
      <c r="G255" s="84" t="b">
        <v>0</v>
      </c>
    </row>
    <row r="256" spans="1:7" ht="15">
      <c r="A256" s="84" t="s">
        <v>1912</v>
      </c>
      <c r="B256" s="84">
        <v>2</v>
      </c>
      <c r="C256" s="122">
        <v>0.001967040277345988</v>
      </c>
      <c r="D256" s="84" t="s">
        <v>2051</v>
      </c>
      <c r="E256" s="84" t="b">
        <v>0</v>
      </c>
      <c r="F256" s="84" t="b">
        <v>0</v>
      </c>
      <c r="G256" s="84" t="b">
        <v>0</v>
      </c>
    </row>
    <row r="257" spans="1:7" ht="15">
      <c r="A257" s="84" t="s">
        <v>247</v>
      </c>
      <c r="B257" s="84">
        <v>2</v>
      </c>
      <c r="C257" s="122">
        <v>0.001967040277345988</v>
      </c>
      <c r="D257" s="84" t="s">
        <v>2051</v>
      </c>
      <c r="E257" s="84" t="b">
        <v>0</v>
      </c>
      <c r="F257" s="84" t="b">
        <v>0</v>
      </c>
      <c r="G257" s="84" t="b">
        <v>0</v>
      </c>
    </row>
    <row r="258" spans="1:7" ht="15">
      <c r="A258" s="84" t="s">
        <v>1913</v>
      </c>
      <c r="B258" s="84">
        <v>2</v>
      </c>
      <c r="C258" s="122">
        <v>0.001967040277345988</v>
      </c>
      <c r="D258" s="84" t="s">
        <v>2051</v>
      </c>
      <c r="E258" s="84" t="b">
        <v>0</v>
      </c>
      <c r="F258" s="84" t="b">
        <v>0</v>
      </c>
      <c r="G258" s="84" t="b">
        <v>0</v>
      </c>
    </row>
    <row r="259" spans="1:7" ht="15">
      <c r="A259" s="84" t="s">
        <v>1914</v>
      </c>
      <c r="B259" s="84">
        <v>2</v>
      </c>
      <c r="C259" s="122">
        <v>0.001967040277345988</v>
      </c>
      <c r="D259" s="84" t="s">
        <v>2051</v>
      </c>
      <c r="E259" s="84" t="b">
        <v>0</v>
      </c>
      <c r="F259" s="84" t="b">
        <v>0</v>
      </c>
      <c r="G259" s="84" t="b">
        <v>0</v>
      </c>
    </row>
    <row r="260" spans="1:7" ht="15">
      <c r="A260" s="84" t="s">
        <v>1915</v>
      </c>
      <c r="B260" s="84">
        <v>2</v>
      </c>
      <c r="C260" s="122">
        <v>0.0023164656930905977</v>
      </c>
      <c r="D260" s="84" t="s">
        <v>2051</v>
      </c>
      <c r="E260" s="84" t="b">
        <v>0</v>
      </c>
      <c r="F260" s="84" t="b">
        <v>0</v>
      </c>
      <c r="G260" s="84" t="b">
        <v>0</v>
      </c>
    </row>
    <row r="261" spans="1:7" ht="15">
      <c r="A261" s="84" t="s">
        <v>1916</v>
      </c>
      <c r="B261" s="84">
        <v>2</v>
      </c>
      <c r="C261" s="122">
        <v>0.001967040277345988</v>
      </c>
      <c r="D261" s="84" t="s">
        <v>2051</v>
      </c>
      <c r="E261" s="84" t="b">
        <v>0</v>
      </c>
      <c r="F261" s="84" t="b">
        <v>0</v>
      </c>
      <c r="G261" s="84" t="b">
        <v>0</v>
      </c>
    </row>
    <row r="262" spans="1:7" ht="15">
      <c r="A262" s="84" t="s">
        <v>244</v>
      </c>
      <c r="B262" s="84">
        <v>2</v>
      </c>
      <c r="C262" s="122">
        <v>0.001967040277345988</v>
      </c>
      <c r="D262" s="84" t="s">
        <v>2051</v>
      </c>
      <c r="E262" s="84" t="b">
        <v>0</v>
      </c>
      <c r="F262" s="84" t="b">
        <v>0</v>
      </c>
      <c r="G262" s="84" t="b">
        <v>0</v>
      </c>
    </row>
    <row r="263" spans="1:7" ht="15">
      <c r="A263" s="84" t="s">
        <v>1917</v>
      </c>
      <c r="B263" s="84">
        <v>2</v>
      </c>
      <c r="C263" s="122">
        <v>0.001967040277345988</v>
      </c>
      <c r="D263" s="84" t="s">
        <v>2051</v>
      </c>
      <c r="E263" s="84" t="b">
        <v>0</v>
      </c>
      <c r="F263" s="84" t="b">
        <v>0</v>
      </c>
      <c r="G263" s="84" t="b">
        <v>0</v>
      </c>
    </row>
    <row r="264" spans="1:7" ht="15">
      <c r="A264" s="84" t="s">
        <v>1918</v>
      </c>
      <c r="B264" s="84">
        <v>2</v>
      </c>
      <c r="C264" s="122">
        <v>0.001967040277345988</v>
      </c>
      <c r="D264" s="84" t="s">
        <v>2051</v>
      </c>
      <c r="E264" s="84" t="b">
        <v>0</v>
      </c>
      <c r="F264" s="84" t="b">
        <v>0</v>
      </c>
      <c r="G264" s="84" t="b">
        <v>0</v>
      </c>
    </row>
    <row r="265" spans="1:7" ht="15">
      <c r="A265" s="84" t="s">
        <v>1919</v>
      </c>
      <c r="B265" s="84">
        <v>2</v>
      </c>
      <c r="C265" s="122">
        <v>0.001967040277345988</v>
      </c>
      <c r="D265" s="84" t="s">
        <v>2051</v>
      </c>
      <c r="E265" s="84" t="b">
        <v>0</v>
      </c>
      <c r="F265" s="84" t="b">
        <v>0</v>
      </c>
      <c r="G265" s="84" t="b">
        <v>0</v>
      </c>
    </row>
    <row r="266" spans="1:7" ht="15">
      <c r="A266" s="84" t="s">
        <v>1920</v>
      </c>
      <c r="B266" s="84">
        <v>2</v>
      </c>
      <c r="C266" s="122">
        <v>0.001967040277345988</v>
      </c>
      <c r="D266" s="84" t="s">
        <v>2051</v>
      </c>
      <c r="E266" s="84" t="b">
        <v>0</v>
      </c>
      <c r="F266" s="84" t="b">
        <v>0</v>
      </c>
      <c r="G266" s="84" t="b">
        <v>0</v>
      </c>
    </row>
    <row r="267" spans="1:7" ht="15">
      <c r="A267" s="84" t="s">
        <v>1921</v>
      </c>
      <c r="B267" s="84">
        <v>2</v>
      </c>
      <c r="C267" s="122">
        <v>0.001967040277345988</v>
      </c>
      <c r="D267" s="84" t="s">
        <v>2051</v>
      </c>
      <c r="E267" s="84" t="b">
        <v>0</v>
      </c>
      <c r="F267" s="84" t="b">
        <v>0</v>
      </c>
      <c r="G267" s="84" t="b">
        <v>0</v>
      </c>
    </row>
    <row r="268" spans="1:7" ht="15">
      <c r="A268" s="84" t="s">
        <v>1922</v>
      </c>
      <c r="B268" s="84">
        <v>2</v>
      </c>
      <c r="C268" s="122">
        <v>0.001967040277345988</v>
      </c>
      <c r="D268" s="84" t="s">
        <v>2051</v>
      </c>
      <c r="E268" s="84" t="b">
        <v>0</v>
      </c>
      <c r="F268" s="84" t="b">
        <v>0</v>
      </c>
      <c r="G268" s="84" t="b">
        <v>0</v>
      </c>
    </row>
    <row r="269" spans="1:7" ht="15">
      <c r="A269" s="84" t="s">
        <v>1923</v>
      </c>
      <c r="B269" s="84">
        <v>2</v>
      </c>
      <c r="C269" s="122">
        <v>0.001967040277345988</v>
      </c>
      <c r="D269" s="84" t="s">
        <v>2051</v>
      </c>
      <c r="E269" s="84" t="b">
        <v>0</v>
      </c>
      <c r="F269" s="84" t="b">
        <v>0</v>
      </c>
      <c r="G269" s="84" t="b">
        <v>0</v>
      </c>
    </row>
    <row r="270" spans="1:7" ht="15">
      <c r="A270" s="84" t="s">
        <v>1924</v>
      </c>
      <c r="B270" s="84">
        <v>2</v>
      </c>
      <c r="C270" s="122">
        <v>0.001967040277345988</v>
      </c>
      <c r="D270" s="84" t="s">
        <v>2051</v>
      </c>
      <c r="E270" s="84" t="b">
        <v>0</v>
      </c>
      <c r="F270" s="84" t="b">
        <v>0</v>
      </c>
      <c r="G270" s="84" t="b">
        <v>0</v>
      </c>
    </row>
    <row r="271" spans="1:7" ht="15">
      <c r="A271" s="84" t="s">
        <v>1925</v>
      </c>
      <c r="B271" s="84">
        <v>2</v>
      </c>
      <c r="C271" s="122">
        <v>0.001967040277345988</v>
      </c>
      <c r="D271" s="84" t="s">
        <v>2051</v>
      </c>
      <c r="E271" s="84" t="b">
        <v>0</v>
      </c>
      <c r="F271" s="84" t="b">
        <v>0</v>
      </c>
      <c r="G271" s="84" t="b">
        <v>0</v>
      </c>
    </row>
    <row r="272" spans="1:7" ht="15">
      <c r="A272" s="84" t="s">
        <v>242</v>
      </c>
      <c r="B272" s="84">
        <v>2</v>
      </c>
      <c r="C272" s="122">
        <v>0.001967040277345988</v>
      </c>
      <c r="D272" s="84" t="s">
        <v>2051</v>
      </c>
      <c r="E272" s="84" t="b">
        <v>0</v>
      </c>
      <c r="F272" s="84" t="b">
        <v>0</v>
      </c>
      <c r="G272" s="84" t="b">
        <v>0</v>
      </c>
    </row>
    <row r="273" spans="1:7" ht="15">
      <c r="A273" s="84" t="s">
        <v>1926</v>
      </c>
      <c r="B273" s="84">
        <v>2</v>
      </c>
      <c r="C273" s="122">
        <v>0.001967040277345988</v>
      </c>
      <c r="D273" s="84" t="s">
        <v>2051</v>
      </c>
      <c r="E273" s="84" t="b">
        <v>0</v>
      </c>
      <c r="F273" s="84" t="b">
        <v>0</v>
      </c>
      <c r="G273" s="84" t="b">
        <v>0</v>
      </c>
    </row>
    <row r="274" spans="1:7" ht="15">
      <c r="A274" s="84" t="s">
        <v>1927</v>
      </c>
      <c r="B274" s="84">
        <v>2</v>
      </c>
      <c r="C274" s="122">
        <v>0.001967040277345988</v>
      </c>
      <c r="D274" s="84" t="s">
        <v>2051</v>
      </c>
      <c r="E274" s="84" t="b">
        <v>0</v>
      </c>
      <c r="F274" s="84" t="b">
        <v>0</v>
      </c>
      <c r="G274" s="84" t="b">
        <v>0</v>
      </c>
    </row>
    <row r="275" spans="1:7" ht="15">
      <c r="A275" s="84" t="s">
        <v>1928</v>
      </c>
      <c r="B275" s="84">
        <v>2</v>
      </c>
      <c r="C275" s="122">
        <v>0.001967040277345988</v>
      </c>
      <c r="D275" s="84" t="s">
        <v>2051</v>
      </c>
      <c r="E275" s="84" t="b">
        <v>0</v>
      </c>
      <c r="F275" s="84" t="b">
        <v>0</v>
      </c>
      <c r="G275" s="84" t="b">
        <v>0</v>
      </c>
    </row>
    <row r="276" spans="1:7" ht="15">
      <c r="A276" s="84" t="s">
        <v>1929</v>
      </c>
      <c r="B276" s="84">
        <v>2</v>
      </c>
      <c r="C276" s="122">
        <v>0.001967040277345988</v>
      </c>
      <c r="D276" s="84" t="s">
        <v>2051</v>
      </c>
      <c r="E276" s="84" t="b">
        <v>0</v>
      </c>
      <c r="F276" s="84" t="b">
        <v>0</v>
      </c>
      <c r="G276" s="84" t="b">
        <v>0</v>
      </c>
    </row>
    <row r="277" spans="1:7" ht="15">
      <c r="A277" s="84" t="s">
        <v>1930</v>
      </c>
      <c r="B277" s="84">
        <v>2</v>
      </c>
      <c r="C277" s="122">
        <v>0.001967040277345988</v>
      </c>
      <c r="D277" s="84" t="s">
        <v>2051</v>
      </c>
      <c r="E277" s="84" t="b">
        <v>0</v>
      </c>
      <c r="F277" s="84" t="b">
        <v>0</v>
      </c>
      <c r="G277" s="84" t="b">
        <v>0</v>
      </c>
    </row>
    <row r="278" spans="1:7" ht="15">
      <c r="A278" s="84" t="s">
        <v>1931</v>
      </c>
      <c r="B278" s="84">
        <v>2</v>
      </c>
      <c r="C278" s="122">
        <v>0.001967040277345988</v>
      </c>
      <c r="D278" s="84" t="s">
        <v>2051</v>
      </c>
      <c r="E278" s="84" t="b">
        <v>0</v>
      </c>
      <c r="F278" s="84" t="b">
        <v>0</v>
      </c>
      <c r="G278" s="84" t="b">
        <v>0</v>
      </c>
    </row>
    <row r="279" spans="1:7" ht="15">
      <c r="A279" s="84" t="s">
        <v>1932</v>
      </c>
      <c r="B279" s="84">
        <v>2</v>
      </c>
      <c r="C279" s="122">
        <v>0.001967040277345988</v>
      </c>
      <c r="D279" s="84" t="s">
        <v>2051</v>
      </c>
      <c r="E279" s="84" t="b">
        <v>0</v>
      </c>
      <c r="F279" s="84" t="b">
        <v>0</v>
      </c>
      <c r="G279" s="84" t="b">
        <v>0</v>
      </c>
    </row>
    <row r="280" spans="1:7" ht="15">
      <c r="A280" s="84" t="s">
        <v>1933</v>
      </c>
      <c r="B280" s="84">
        <v>2</v>
      </c>
      <c r="C280" s="122">
        <v>0.001967040277345988</v>
      </c>
      <c r="D280" s="84" t="s">
        <v>2051</v>
      </c>
      <c r="E280" s="84" t="b">
        <v>0</v>
      </c>
      <c r="F280" s="84" t="b">
        <v>0</v>
      </c>
      <c r="G280" s="84" t="b">
        <v>0</v>
      </c>
    </row>
    <row r="281" spans="1:7" ht="15">
      <c r="A281" s="84" t="s">
        <v>1934</v>
      </c>
      <c r="B281" s="84">
        <v>2</v>
      </c>
      <c r="C281" s="122">
        <v>0.001967040277345988</v>
      </c>
      <c r="D281" s="84" t="s">
        <v>2051</v>
      </c>
      <c r="E281" s="84" t="b">
        <v>0</v>
      </c>
      <c r="F281" s="84" t="b">
        <v>0</v>
      </c>
      <c r="G281" s="84" t="b">
        <v>0</v>
      </c>
    </row>
    <row r="282" spans="1:7" ht="15">
      <c r="A282" s="84" t="s">
        <v>1935</v>
      </c>
      <c r="B282" s="84">
        <v>2</v>
      </c>
      <c r="C282" s="122">
        <v>0.001967040277345988</v>
      </c>
      <c r="D282" s="84" t="s">
        <v>2051</v>
      </c>
      <c r="E282" s="84" t="b">
        <v>0</v>
      </c>
      <c r="F282" s="84" t="b">
        <v>0</v>
      </c>
      <c r="G282" s="84" t="b">
        <v>0</v>
      </c>
    </row>
    <row r="283" spans="1:7" ht="15">
      <c r="A283" s="84" t="s">
        <v>1936</v>
      </c>
      <c r="B283" s="84">
        <v>2</v>
      </c>
      <c r="C283" s="122">
        <v>0.001967040277345988</v>
      </c>
      <c r="D283" s="84" t="s">
        <v>2051</v>
      </c>
      <c r="E283" s="84" t="b">
        <v>0</v>
      </c>
      <c r="F283" s="84" t="b">
        <v>0</v>
      </c>
      <c r="G283" s="84" t="b">
        <v>0</v>
      </c>
    </row>
    <row r="284" spans="1:7" ht="15">
      <c r="A284" s="84" t="s">
        <v>1937</v>
      </c>
      <c r="B284" s="84">
        <v>2</v>
      </c>
      <c r="C284" s="122">
        <v>0.001967040277345988</v>
      </c>
      <c r="D284" s="84" t="s">
        <v>2051</v>
      </c>
      <c r="E284" s="84" t="b">
        <v>0</v>
      </c>
      <c r="F284" s="84" t="b">
        <v>0</v>
      </c>
      <c r="G284" s="84" t="b">
        <v>0</v>
      </c>
    </row>
    <row r="285" spans="1:7" ht="15">
      <c r="A285" s="84" t="s">
        <v>1938</v>
      </c>
      <c r="B285" s="84">
        <v>2</v>
      </c>
      <c r="C285" s="122">
        <v>0.001967040277345988</v>
      </c>
      <c r="D285" s="84" t="s">
        <v>2051</v>
      </c>
      <c r="E285" s="84" t="b">
        <v>0</v>
      </c>
      <c r="F285" s="84" t="b">
        <v>0</v>
      </c>
      <c r="G285" s="84" t="b">
        <v>0</v>
      </c>
    </row>
    <row r="286" spans="1:7" ht="15">
      <c r="A286" s="84" t="s">
        <v>1939</v>
      </c>
      <c r="B286" s="84">
        <v>2</v>
      </c>
      <c r="C286" s="122">
        <v>0.001967040277345988</v>
      </c>
      <c r="D286" s="84" t="s">
        <v>2051</v>
      </c>
      <c r="E286" s="84" t="b">
        <v>0</v>
      </c>
      <c r="F286" s="84" t="b">
        <v>0</v>
      </c>
      <c r="G286" s="84" t="b">
        <v>0</v>
      </c>
    </row>
    <row r="287" spans="1:7" ht="15">
      <c r="A287" s="84" t="s">
        <v>1940</v>
      </c>
      <c r="B287" s="84">
        <v>2</v>
      </c>
      <c r="C287" s="122">
        <v>0.001967040277345988</v>
      </c>
      <c r="D287" s="84" t="s">
        <v>2051</v>
      </c>
      <c r="E287" s="84" t="b">
        <v>0</v>
      </c>
      <c r="F287" s="84" t="b">
        <v>0</v>
      </c>
      <c r="G287" s="84" t="b">
        <v>0</v>
      </c>
    </row>
    <row r="288" spans="1:7" ht="15">
      <c r="A288" s="84" t="s">
        <v>1941</v>
      </c>
      <c r="B288" s="84">
        <v>2</v>
      </c>
      <c r="C288" s="122">
        <v>0.001967040277345988</v>
      </c>
      <c r="D288" s="84" t="s">
        <v>2051</v>
      </c>
      <c r="E288" s="84" t="b">
        <v>0</v>
      </c>
      <c r="F288" s="84" t="b">
        <v>0</v>
      </c>
      <c r="G288" s="84" t="b">
        <v>0</v>
      </c>
    </row>
    <row r="289" spans="1:7" ht="15">
      <c r="A289" s="84" t="s">
        <v>1942</v>
      </c>
      <c r="B289" s="84">
        <v>2</v>
      </c>
      <c r="C289" s="122">
        <v>0.001967040277345988</v>
      </c>
      <c r="D289" s="84" t="s">
        <v>2051</v>
      </c>
      <c r="E289" s="84" t="b">
        <v>0</v>
      </c>
      <c r="F289" s="84" t="b">
        <v>0</v>
      </c>
      <c r="G289" s="84" t="b">
        <v>0</v>
      </c>
    </row>
    <row r="290" spans="1:7" ht="15">
      <c r="A290" s="84" t="s">
        <v>1943</v>
      </c>
      <c r="B290" s="84">
        <v>2</v>
      </c>
      <c r="C290" s="122">
        <v>0.001967040277345988</v>
      </c>
      <c r="D290" s="84" t="s">
        <v>2051</v>
      </c>
      <c r="E290" s="84" t="b">
        <v>0</v>
      </c>
      <c r="F290" s="84" t="b">
        <v>0</v>
      </c>
      <c r="G290" s="84" t="b">
        <v>0</v>
      </c>
    </row>
    <row r="291" spans="1:7" ht="15">
      <c r="A291" s="84" t="s">
        <v>1944</v>
      </c>
      <c r="B291" s="84">
        <v>2</v>
      </c>
      <c r="C291" s="122">
        <v>0.001967040277345988</v>
      </c>
      <c r="D291" s="84" t="s">
        <v>2051</v>
      </c>
      <c r="E291" s="84" t="b">
        <v>0</v>
      </c>
      <c r="F291" s="84" t="b">
        <v>0</v>
      </c>
      <c r="G291" s="84" t="b">
        <v>0</v>
      </c>
    </row>
    <row r="292" spans="1:7" ht="15">
      <c r="A292" s="84" t="s">
        <v>1945</v>
      </c>
      <c r="B292" s="84">
        <v>2</v>
      </c>
      <c r="C292" s="122">
        <v>0.001967040277345988</v>
      </c>
      <c r="D292" s="84" t="s">
        <v>2051</v>
      </c>
      <c r="E292" s="84" t="b">
        <v>0</v>
      </c>
      <c r="F292" s="84" t="b">
        <v>0</v>
      </c>
      <c r="G292" s="84" t="b">
        <v>0</v>
      </c>
    </row>
    <row r="293" spans="1:7" ht="15">
      <c r="A293" s="84" t="s">
        <v>1946</v>
      </c>
      <c r="B293" s="84">
        <v>2</v>
      </c>
      <c r="C293" s="122">
        <v>0.001967040277345988</v>
      </c>
      <c r="D293" s="84" t="s">
        <v>2051</v>
      </c>
      <c r="E293" s="84" t="b">
        <v>0</v>
      </c>
      <c r="F293" s="84" t="b">
        <v>0</v>
      </c>
      <c r="G293" s="84" t="b">
        <v>0</v>
      </c>
    </row>
    <row r="294" spans="1:7" ht="15">
      <c r="A294" s="84" t="s">
        <v>1947</v>
      </c>
      <c r="B294" s="84">
        <v>2</v>
      </c>
      <c r="C294" s="122">
        <v>0.001967040277345988</v>
      </c>
      <c r="D294" s="84" t="s">
        <v>2051</v>
      </c>
      <c r="E294" s="84" t="b">
        <v>0</v>
      </c>
      <c r="F294" s="84" t="b">
        <v>0</v>
      </c>
      <c r="G294" s="84" t="b">
        <v>0</v>
      </c>
    </row>
    <row r="295" spans="1:7" ht="15">
      <c r="A295" s="84" t="s">
        <v>1948</v>
      </c>
      <c r="B295" s="84">
        <v>2</v>
      </c>
      <c r="C295" s="122">
        <v>0.001967040277345988</v>
      </c>
      <c r="D295" s="84" t="s">
        <v>2051</v>
      </c>
      <c r="E295" s="84" t="b">
        <v>0</v>
      </c>
      <c r="F295" s="84" t="b">
        <v>0</v>
      </c>
      <c r="G295" s="84" t="b">
        <v>0</v>
      </c>
    </row>
    <row r="296" spans="1:7" ht="15">
      <c r="A296" s="84" t="s">
        <v>1949</v>
      </c>
      <c r="B296" s="84">
        <v>2</v>
      </c>
      <c r="C296" s="122">
        <v>0.001967040277345988</v>
      </c>
      <c r="D296" s="84" t="s">
        <v>2051</v>
      </c>
      <c r="E296" s="84" t="b">
        <v>0</v>
      </c>
      <c r="F296" s="84" t="b">
        <v>0</v>
      </c>
      <c r="G296" s="84" t="b">
        <v>0</v>
      </c>
    </row>
    <row r="297" spans="1:7" ht="15">
      <c r="A297" s="84" t="s">
        <v>1950</v>
      </c>
      <c r="B297" s="84">
        <v>2</v>
      </c>
      <c r="C297" s="122">
        <v>0.001967040277345988</v>
      </c>
      <c r="D297" s="84" t="s">
        <v>2051</v>
      </c>
      <c r="E297" s="84" t="b">
        <v>0</v>
      </c>
      <c r="F297" s="84" t="b">
        <v>0</v>
      </c>
      <c r="G297" s="84" t="b">
        <v>0</v>
      </c>
    </row>
    <row r="298" spans="1:7" ht="15">
      <c r="A298" s="84" t="s">
        <v>1951</v>
      </c>
      <c r="B298" s="84">
        <v>2</v>
      </c>
      <c r="C298" s="122">
        <v>0.001967040277345988</v>
      </c>
      <c r="D298" s="84" t="s">
        <v>2051</v>
      </c>
      <c r="E298" s="84" t="b">
        <v>0</v>
      </c>
      <c r="F298" s="84" t="b">
        <v>0</v>
      </c>
      <c r="G298" s="84" t="b">
        <v>0</v>
      </c>
    </row>
    <row r="299" spans="1:7" ht="15">
      <c r="A299" s="84" t="s">
        <v>1952</v>
      </c>
      <c r="B299" s="84">
        <v>2</v>
      </c>
      <c r="C299" s="122">
        <v>0.001967040277345988</v>
      </c>
      <c r="D299" s="84" t="s">
        <v>2051</v>
      </c>
      <c r="E299" s="84" t="b">
        <v>0</v>
      </c>
      <c r="F299" s="84" t="b">
        <v>0</v>
      </c>
      <c r="G299" s="84" t="b">
        <v>0</v>
      </c>
    </row>
    <row r="300" spans="1:7" ht="15">
      <c r="A300" s="84" t="s">
        <v>1953</v>
      </c>
      <c r="B300" s="84">
        <v>2</v>
      </c>
      <c r="C300" s="122">
        <v>0.001967040277345988</v>
      </c>
      <c r="D300" s="84" t="s">
        <v>2051</v>
      </c>
      <c r="E300" s="84" t="b">
        <v>0</v>
      </c>
      <c r="F300" s="84" t="b">
        <v>0</v>
      </c>
      <c r="G300" s="84" t="b">
        <v>0</v>
      </c>
    </row>
    <row r="301" spans="1:7" ht="15">
      <c r="A301" s="84" t="s">
        <v>1954</v>
      </c>
      <c r="B301" s="84">
        <v>2</v>
      </c>
      <c r="C301" s="122">
        <v>0.0023164656930905977</v>
      </c>
      <c r="D301" s="84" t="s">
        <v>2051</v>
      </c>
      <c r="E301" s="84" t="b">
        <v>0</v>
      </c>
      <c r="F301" s="84" t="b">
        <v>0</v>
      </c>
      <c r="G301" s="84" t="b">
        <v>0</v>
      </c>
    </row>
    <row r="302" spans="1:7" ht="15">
      <c r="A302" s="84" t="s">
        <v>1955</v>
      </c>
      <c r="B302" s="84">
        <v>2</v>
      </c>
      <c r="C302" s="122">
        <v>0.0023164656930905977</v>
      </c>
      <c r="D302" s="84" t="s">
        <v>2051</v>
      </c>
      <c r="E302" s="84" t="b">
        <v>0</v>
      </c>
      <c r="F302" s="84" t="b">
        <v>0</v>
      </c>
      <c r="G302" s="84" t="b">
        <v>0</v>
      </c>
    </row>
    <row r="303" spans="1:7" ht="15">
      <c r="A303" s="84" t="s">
        <v>1956</v>
      </c>
      <c r="B303" s="84">
        <v>2</v>
      </c>
      <c r="C303" s="122">
        <v>0.0023164656930905977</v>
      </c>
      <c r="D303" s="84" t="s">
        <v>2051</v>
      </c>
      <c r="E303" s="84" t="b">
        <v>0</v>
      </c>
      <c r="F303" s="84" t="b">
        <v>0</v>
      </c>
      <c r="G303" s="84" t="b">
        <v>0</v>
      </c>
    </row>
    <row r="304" spans="1:7" ht="15">
      <c r="A304" s="84" t="s">
        <v>1957</v>
      </c>
      <c r="B304" s="84">
        <v>2</v>
      </c>
      <c r="C304" s="122">
        <v>0.001967040277345988</v>
      </c>
      <c r="D304" s="84" t="s">
        <v>2051</v>
      </c>
      <c r="E304" s="84" t="b">
        <v>0</v>
      </c>
      <c r="F304" s="84" t="b">
        <v>0</v>
      </c>
      <c r="G304" s="84" t="b">
        <v>0</v>
      </c>
    </row>
    <row r="305" spans="1:7" ht="15">
      <c r="A305" s="84" t="s">
        <v>1958</v>
      </c>
      <c r="B305" s="84">
        <v>2</v>
      </c>
      <c r="C305" s="122">
        <v>0.001967040277345988</v>
      </c>
      <c r="D305" s="84" t="s">
        <v>2051</v>
      </c>
      <c r="E305" s="84" t="b">
        <v>0</v>
      </c>
      <c r="F305" s="84" t="b">
        <v>0</v>
      </c>
      <c r="G305" s="84" t="b">
        <v>0</v>
      </c>
    </row>
    <row r="306" spans="1:7" ht="15">
      <c r="A306" s="84" t="s">
        <v>1959</v>
      </c>
      <c r="B306" s="84">
        <v>2</v>
      </c>
      <c r="C306" s="122">
        <v>0.0023164656930905977</v>
      </c>
      <c r="D306" s="84" t="s">
        <v>2051</v>
      </c>
      <c r="E306" s="84" t="b">
        <v>0</v>
      </c>
      <c r="F306" s="84" t="b">
        <v>0</v>
      </c>
      <c r="G306" s="84" t="b">
        <v>0</v>
      </c>
    </row>
    <row r="307" spans="1:7" ht="15">
      <c r="A307" s="84" t="s">
        <v>1960</v>
      </c>
      <c r="B307" s="84">
        <v>2</v>
      </c>
      <c r="C307" s="122">
        <v>0.001967040277345988</v>
      </c>
      <c r="D307" s="84" t="s">
        <v>2051</v>
      </c>
      <c r="E307" s="84" t="b">
        <v>0</v>
      </c>
      <c r="F307" s="84" t="b">
        <v>0</v>
      </c>
      <c r="G307" s="84" t="b">
        <v>0</v>
      </c>
    </row>
    <row r="308" spans="1:7" ht="15">
      <c r="A308" s="84" t="s">
        <v>1961</v>
      </c>
      <c r="B308" s="84">
        <v>2</v>
      </c>
      <c r="C308" s="122">
        <v>0.001967040277345988</v>
      </c>
      <c r="D308" s="84" t="s">
        <v>2051</v>
      </c>
      <c r="E308" s="84" t="b">
        <v>0</v>
      </c>
      <c r="F308" s="84" t="b">
        <v>0</v>
      </c>
      <c r="G308" s="84" t="b">
        <v>0</v>
      </c>
    </row>
    <row r="309" spans="1:7" ht="15">
      <c r="A309" s="84" t="s">
        <v>1962</v>
      </c>
      <c r="B309" s="84">
        <v>2</v>
      </c>
      <c r="C309" s="122">
        <v>0.001967040277345988</v>
      </c>
      <c r="D309" s="84" t="s">
        <v>2051</v>
      </c>
      <c r="E309" s="84" t="b">
        <v>0</v>
      </c>
      <c r="F309" s="84" t="b">
        <v>0</v>
      </c>
      <c r="G309" s="84" t="b">
        <v>0</v>
      </c>
    </row>
    <row r="310" spans="1:7" ht="15">
      <c r="A310" s="84" t="s">
        <v>1963</v>
      </c>
      <c r="B310" s="84">
        <v>2</v>
      </c>
      <c r="C310" s="122">
        <v>0.001967040277345988</v>
      </c>
      <c r="D310" s="84" t="s">
        <v>2051</v>
      </c>
      <c r="E310" s="84" t="b">
        <v>0</v>
      </c>
      <c r="F310" s="84" t="b">
        <v>0</v>
      </c>
      <c r="G310" s="84" t="b">
        <v>0</v>
      </c>
    </row>
    <row r="311" spans="1:7" ht="15">
      <c r="A311" s="84" t="s">
        <v>1964</v>
      </c>
      <c r="B311" s="84">
        <v>2</v>
      </c>
      <c r="C311" s="122">
        <v>0.001967040277345988</v>
      </c>
      <c r="D311" s="84" t="s">
        <v>2051</v>
      </c>
      <c r="E311" s="84" t="b">
        <v>0</v>
      </c>
      <c r="F311" s="84" t="b">
        <v>0</v>
      </c>
      <c r="G311" s="84" t="b">
        <v>0</v>
      </c>
    </row>
    <row r="312" spans="1:7" ht="15">
      <c r="A312" s="84" t="s">
        <v>1965</v>
      </c>
      <c r="B312" s="84">
        <v>2</v>
      </c>
      <c r="C312" s="122">
        <v>0.001967040277345988</v>
      </c>
      <c r="D312" s="84" t="s">
        <v>2051</v>
      </c>
      <c r="E312" s="84" t="b">
        <v>0</v>
      </c>
      <c r="F312" s="84" t="b">
        <v>0</v>
      </c>
      <c r="G312" s="84" t="b">
        <v>0</v>
      </c>
    </row>
    <row r="313" spans="1:7" ht="15">
      <c r="A313" s="84" t="s">
        <v>1966</v>
      </c>
      <c r="B313" s="84">
        <v>2</v>
      </c>
      <c r="C313" s="122">
        <v>0.001967040277345988</v>
      </c>
      <c r="D313" s="84" t="s">
        <v>2051</v>
      </c>
      <c r="E313" s="84" t="b">
        <v>0</v>
      </c>
      <c r="F313" s="84" t="b">
        <v>0</v>
      </c>
      <c r="G313" s="84" t="b">
        <v>0</v>
      </c>
    </row>
    <row r="314" spans="1:7" ht="15">
      <c r="A314" s="84" t="s">
        <v>1967</v>
      </c>
      <c r="B314" s="84">
        <v>2</v>
      </c>
      <c r="C314" s="122">
        <v>0.001967040277345988</v>
      </c>
      <c r="D314" s="84" t="s">
        <v>2051</v>
      </c>
      <c r="E314" s="84" t="b">
        <v>0</v>
      </c>
      <c r="F314" s="84" t="b">
        <v>0</v>
      </c>
      <c r="G314" s="84" t="b">
        <v>0</v>
      </c>
    </row>
    <row r="315" spans="1:7" ht="15">
      <c r="A315" s="84" t="s">
        <v>1968</v>
      </c>
      <c r="B315" s="84">
        <v>2</v>
      </c>
      <c r="C315" s="122">
        <v>0.001967040277345988</v>
      </c>
      <c r="D315" s="84" t="s">
        <v>2051</v>
      </c>
      <c r="E315" s="84" t="b">
        <v>0</v>
      </c>
      <c r="F315" s="84" t="b">
        <v>0</v>
      </c>
      <c r="G315" s="84" t="b">
        <v>0</v>
      </c>
    </row>
    <row r="316" spans="1:7" ht="15">
      <c r="A316" s="84" t="s">
        <v>1969</v>
      </c>
      <c r="B316" s="84">
        <v>2</v>
      </c>
      <c r="C316" s="122">
        <v>0.001967040277345988</v>
      </c>
      <c r="D316" s="84" t="s">
        <v>2051</v>
      </c>
      <c r="E316" s="84" t="b">
        <v>0</v>
      </c>
      <c r="F316" s="84" t="b">
        <v>0</v>
      </c>
      <c r="G316" s="84" t="b">
        <v>0</v>
      </c>
    </row>
    <row r="317" spans="1:7" ht="15">
      <c r="A317" s="84" t="s">
        <v>1970</v>
      </c>
      <c r="B317" s="84">
        <v>2</v>
      </c>
      <c r="C317" s="122">
        <v>0.001967040277345988</v>
      </c>
      <c r="D317" s="84" t="s">
        <v>2051</v>
      </c>
      <c r="E317" s="84" t="b">
        <v>0</v>
      </c>
      <c r="F317" s="84" t="b">
        <v>0</v>
      </c>
      <c r="G317" s="84" t="b">
        <v>0</v>
      </c>
    </row>
    <row r="318" spans="1:7" ht="15">
      <c r="A318" s="84" t="s">
        <v>1971</v>
      </c>
      <c r="B318" s="84">
        <v>2</v>
      </c>
      <c r="C318" s="122">
        <v>0.001967040277345988</v>
      </c>
      <c r="D318" s="84" t="s">
        <v>2051</v>
      </c>
      <c r="E318" s="84" t="b">
        <v>0</v>
      </c>
      <c r="F318" s="84" t="b">
        <v>0</v>
      </c>
      <c r="G318" s="84" t="b">
        <v>0</v>
      </c>
    </row>
    <row r="319" spans="1:7" ht="15">
      <c r="A319" s="84" t="s">
        <v>1972</v>
      </c>
      <c r="B319" s="84">
        <v>2</v>
      </c>
      <c r="C319" s="122">
        <v>0.001967040277345988</v>
      </c>
      <c r="D319" s="84" t="s">
        <v>2051</v>
      </c>
      <c r="E319" s="84" t="b">
        <v>0</v>
      </c>
      <c r="F319" s="84" t="b">
        <v>0</v>
      </c>
      <c r="G319" s="84" t="b">
        <v>0</v>
      </c>
    </row>
    <row r="320" spans="1:7" ht="15">
      <c r="A320" s="84" t="s">
        <v>1973</v>
      </c>
      <c r="B320" s="84">
        <v>2</v>
      </c>
      <c r="C320" s="122">
        <v>0.001967040277345988</v>
      </c>
      <c r="D320" s="84" t="s">
        <v>2051</v>
      </c>
      <c r="E320" s="84" t="b">
        <v>0</v>
      </c>
      <c r="F320" s="84" t="b">
        <v>0</v>
      </c>
      <c r="G320" s="84" t="b">
        <v>0</v>
      </c>
    </row>
    <row r="321" spans="1:7" ht="15">
      <c r="A321" s="84" t="s">
        <v>1974</v>
      </c>
      <c r="B321" s="84">
        <v>2</v>
      </c>
      <c r="C321" s="122">
        <v>0.001967040277345988</v>
      </c>
      <c r="D321" s="84" t="s">
        <v>2051</v>
      </c>
      <c r="E321" s="84" t="b">
        <v>0</v>
      </c>
      <c r="F321" s="84" t="b">
        <v>0</v>
      </c>
      <c r="G321" s="84" t="b">
        <v>0</v>
      </c>
    </row>
    <row r="322" spans="1:7" ht="15">
      <c r="A322" s="84" t="s">
        <v>1975</v>
      </c>
      <c r="B322" s="84">
        <v>2</v>
      </c>
      <c r="C322" s="122">
        <v>0.001967040277345988</v>
      </c>
      <c r="D322" s="84" t="s">
        <v>2051</v>
      </c>
      <c r="E322" s="84" t="b">
        <v>0</v>
      </c>
      <c r="F322" s="84" t="b">
        <v>0</v>
      </c>
      <c r="G322" s="84" t="b">
        <v>0</v>
      </c>
    </row>
    <row r="323" spans="1:7" ht="15">
      <c r="A323" s="84" t="s">
        <v>1976</v>
      </c>
      <c r="B323" s="84">
        <v>2</v>
      </c>
      <c r="C323" s="122">
        <v>0.001967040277345988</v>
      </c>
      <c r="D323" s="84" t="s">
        <v>2051</v>
      </c>
      <c r="E323" s="84" t="b">
        <v>0</v>
      </c>
      <c r="F323" s="84" t="b">
        <v>0</v>
      </c>
      <c r="G323" s="84" t="b">
        <v>0</v>
      </c>
    </row>
    <row r="324" spans="1:7" ht="15">
      <c r="A324" s="84" t="s">
        <v>1977</v>
      </c>
      <c r="B324" s="84">
        <v>2</v>
      </c>
      <c r="C324" s="122">
        <v>0.001967040277345988</v>
      </c>
      <c r="D324" s="84" t="s">
        <v>2051</v>
      </c>
      <c r="E324" s="84" t="b">
        <v>0</v>
      </c>
      <c r="F324" s="84" t="b">
        <v>0</v>
      </c>
      <c r="G324" s="84" t="b">
        <v>0</v>
      </c>
    </row>
    <row r="325" spans="1:7" ht="15">
      <c r="A325" s="84" t="s">
        <v>1978</v>
      </c>
      <c r="B325" s="84">
        <v>2</v>
      </c>
      <c r="C325" s="122">
        <v>0.001967040277345988</v>
      </c>
      <c r="D325" s="84" t="s">
        <v>2051</v>
      </c>
      <c r="E325" s="84" t="b">
        <v>0</v>
      </c>
      <c r="F325" s="84" t="b">
        <v>0</v>
      </c>
      <c r="G325" s="84" t="b">
        <v>0</v>
      </c>
    </row>
    <row r="326" spans="1:7" ht="15">
      <c r="A326" s="84" t="s">
        <v>1979</v>
      </c>
      <c r="B326" s="84">
        <v>2</v>
      </c>
      <c r="C326" s="122">
        <v>0.001967040277345988</v>
      </c>
      <c r="D326" s="84" t="s">
        <v>2051</v>
      </c>
      <c r="E326" s="84" t="b">
        <v>0</v>
      </c>
      <c r="F326" s="84" t="b">
        <v>0</v>
      </c>
      <c r="G326" s="84" t="b">
        <v>0</v>
      </c>
    </row>
    <row r="327" spans="1:7" ht="15">
      <c r="A327" s="84" t="s">
        <v>1980</v>
      </c>
      <c r="B327" s="84">
        <v>2</v>
      </c>
      <c r="C327" s="122">
        <v>0.001967040277345988</v>
      </c>
      <c r="D327" s="84" t="s">
        <v>2051</v>
      </c>
      <c r="E327" s="84" t="b">
        <v>0</v>
      </c>
      <c r="F327" s="84" t="b">
        <v>0</v>
      </c>
      <c r="G327" s="84" t="b">
        <v>0</v>
      </c>
    </row>
    <row r="328" spans="1:7" ht="15">
      <c r="A328" s="84" t="s">
        <v>1981</v>
      </c>
      <c r="B328" s="84">
        <v>2</v>
      </c>
      <c r="C328" s="122">
        <v>0.001967040277345988</v>
      </c>
      <c r="D328" s="84" t="s">
        <v>2051</v>
      </c>
      <c r="E328" s="84" t="b">
        <v>0</v>
      </c>
      <c r="F328" s="84" t="b">
        <v>0</v>
      </c>
      <c r="G328" s="84" t="b">
        <v>0</v>
      </c>
    </row>
    <row r="329" spans="1:7" ht="15">
      <c r="A329" s="84" t="s">
        <v>1982</v>
      </c>
      <c r="B329" s="84">
        <v>2</v>
      </c>
      <c r="C329" s="122">
        <v>0.001967040277345988</v>
      </c>
      <c r="D329" s="84" t="s">
        <v>2051</v>
      </c>
      <c r="E329" s="84" t="b">
        <v>0</v>
      </c>
      <c r="F329" s="84" t="b">
        <v>0</v>
      </c>
      <c r="G329" s="84" t="b">
        <v>0</v>
      </c>
    </row>
    <row r="330" spans="1:7" ht="15">
      <c r="A330" s="84" t="s">
        <v>1983</v>
      </c>
      <c r="B330" s="84">
        <v>2</v>
      </c>
      <c r="C330" s="122">
        <v>0.001967040277345988</v>
      </c>
      <c r="D330" s="84" t="s">
        <v>2051</v>
      </c>
      <c r="E330" s="84" t="b">
        <v>0</v>
      </c>
      <c r="F330" s="84" t="b">
        <v>0</v>
      </c>
      <c r="G330" s="84" t="b">
        <v>0</v>
      </c>
    </row>
    <row r="331" spans="1:7" ht="15">
      <c r="A331" s="84" t="s">
        <v>1984</v>
      </c>
      <c r="B331" s="84">
        <v>2</v>
      </c>
      <c r="C331" s="122">
        <v>0.001967040277345988</v>
      </c>
      <c r="D331" s="84" t="s">
        <v>2051</v>
      </c>
      <c r="E331" s="84" t="b">
        <v>0</v>
      </c>
      <c r="F331" s="84" t="b">
        <v>0</v>
      </c>
      <c r="G331" s="84" t="b">
        <v>0</v>
      </c>
    </row>
    <row r="332" spans="1:7" ht="15">
      <c r="A332" s="84" t="s">
        <v>1985</v>
      </c>
      <c r="B332" s="84">
        <v>2</v>
      </c>
      <c r="C332" s="122">
        <v>0.001967040277345988</v>
      </c>
      <c r="D332" s="84" t="s">
        <v>2051</v>
      </c>
      <c r="E332" s="84" t="b">
        <v>0</v>
      </c>
      <c r="F332" s="84" t="b">
        <v>0</v>
      </c>
      <c r="G332" s="84" t="b">
        <v>0</v>
      </c>
    </row>
    <row r="333" spans="1:7" ht="15">
      <c r="A333" s="84" t="s">
        <v>1986</v>
      </c>
      <c r="B333" s="84">
        <v>2</v>
      </c>
      <c r="C333" s="122">
        <v>0.001967040277345988</v>
      </c>
      <c r="D333" s="84" t="s">
        <v>2051</v>
      </c>
      <c r="E333" s="84" t="b">
        <v>0</v>
      </c>
      <c r="F333" s="84" t="b">
        <v>0</v>
      </c>
      <c r="G333" s="84" t="b">
        <v>0</v>
      </c>
    </row>
    <row r="334" spans="1:7" ht="15">
      <c r="A334" s="84" t="s">
        <v>1987</v>
      </c>
      <c r="B334" s="84">
        <v>2</v>
      </c>
      <c r="C334" s="122">
        <v>0.001967040277345988</v>
      </c>
      <c r="D334" s="84" t="s">
        <v>2051</v>
      </c>
      <c r="E334" s="84" t="b">
        <v>0</v>
      </c>
      <c r="F334" s="84" t="b">
        <v>0</v>
      </c>
      <c r="G334" s="84" t="b">
        <v>0</v>
      </c>
    </row>
    <row r="335" spans="1:7" ht="15">
      <c r="A335" s="84" t="s">
        <v>1988</v>
      </c>
      <c r="B335" s="84">
        <v>2</v>
      </c>
      <c r="C335" s="122">
        <v>0.001967040277345988</v>
      </c>
      <c r="D335" s="84" t="s">
        <v>2051</v>
      </c>
      <c r="E335" s="84" t="b">
        <v>0</v>
      </c>
      <c r="F335" s="84" t="b">
        <v>0</v>
      </c>
      <c r="G335" s="84" t="b">
        <v>0</v>
      </c>
    </row>
    <row r="336" spans="1:7" ht="15">
      <c r="A336" s="84" t="s">
        <v>1989</v>
      </c>
      <c r="B336" s="84">
        <v>2</v>
      </c>
      <c r="C336" s="122">
        <v>0.001967040277345988</v>
      </c>
      <c r="D336" s="84" t="s">
        <v>2051</v>
      </c>
      <c r="E336" s="84" t="b">
        <v>0</v>
      </c>
      <c r="F336" s="84" t="b">
        <v>0</v>
      </c>
      <c r="G336" s="84" t="b">
        <v>0</v>
      </c>
    </row>
    <row r="337" spans="1:7" ht="15">
      <c r="A337" s="84" t="s">
        <v>1990</v>
      </c>
      <c r="B337" s="84">
        <v>2</v>
      </c>
      <c r="C337" s="122">
        <v>0.001967040277345988</v>
      </c>
      <c r="D337" s="84" t="s">
        <v>2051</v>
      </c>
      <c r="E337" s="84" t="b">
        <v>0</v>
      </c>
      <c r="F337" s="84" t="b">
        <v>0</v>
      </c>
      <c r="G337" s="84" t="b">
        <v>0</v>
      </c>
    </row>
    <row r="338" spans="1:7" ht="15">
      <c r="A338" s="84" t="s">
        <v>1991</v>
      </c>
      <c r="B338" s="84">
        <v>2</v>
      </c>
      <c r="C338" s="122">
        <v>0.001967040277345988</v>
      </c>
      <c r="D338" s="84" t="s">
        <v>2051</v>
      </c>
      <c r="E338" s="84" t="b">
        <v>0</v>
      </c>
      <c r="F338" s="84" t="b">
        <v>0</v>
      </c>
      <c r="G338" s="84" t="b">
        <v>0</v>
      </c>
    </row>
    <row r="339" spans="1:7" ht="15">
      <c r="A339" s="84" t="s">
        <v>1992</v>
      </c>
      <c r="B339" s="84">
        <v>2</v>
      </c>
      <c r="C339" s="122">
        <v>0.001967040277345988</v>
      </c>
      <c r="D339" s="84" t="s">
        <v>2051</v>
      </c>
      <c r="E339" s="84" t="b">
        <v>0</v>
      </c>
      <c r="F339" s="84" t="b">
        <v>1</v>
      </c>
      <c r="G339" s="84" t="b">
        <v>0</v>
      </c>
    </row>
    <row r="340" spans="1:7" ht="15">
      <c r="A340" s="84" t="s">
        <v>1993</v>
      </c>
      <c r="B340" s="84">
        <v>2</v>
      </c>
      <c r="C340" s="122">
        <v>0.001967040277345988</v>
      </c>
      <c r="D340" s="84" t="s">
        <v>2051</v>
      </c>
      <c r="E340" s="84" t="b">
        <v>0</v>
      </c>
      <c r="F340" s="84" t="b">
        <v>0</v>
      </c>
      <c r="G340" s="84" t="b">
        <v>0</v>
      </c>
    </row>
    <row r="341" spans="1:7" ht="15">
      <c r="A341" s="84" t="s">
        <v>1994</v>
      </c>
      <c r="B341" s="84">
        <v>2</v>
      </c>
      <c r="C341" s="122">
        <v>0.001967040277345988</v>
      </c>
      <c r="D341" s="84" t="s">
        <v>2051</v>
      </c>
      <c r="E341" s="84" t="b">
        <v>0</v>
      </c>
      <c r="F341" s="84" t="b">
        <v>0</v>
      </c>
      <c r="G341" s="84" t="b">
        <v>0</v>
      </c>
    </row>
    <row r="342" spans="1:7" ht="15">
      <c r="A342" s="84" t="s">
        <v>1995</v>
      </c>
      <c r="B342" s="84">
        <v>2</v>
      </c>
      <c r="C342" s="122">
        <v>0.001967040277345988</v>
      </c>
      <c r="D342" s="84" t="s">
        <v>2051</v>
      </c>
      <c r="E342" s="84" t="b">
        <v>0</v>
      </c>
      <c r="F342" s="84" t="b">
        <v>0</v>
      </c>
      <c r="G342" s="84" t="b">
        <v>0</v>
      </c>
    </row>
    <row r="343" spans="1:7" ht="15">
      <c r="A343" s="84" t="s">
        <v>1996</v>
      </c>
      <c r="B343" s="84">
        <v>2</v>
      </c>
      <c r="C343" s="122">
        <v>0.001967040277345988</v>
      </c>
      <c r="D343" s="84" t="s">
        <v>2051</v>
      </c>
      <c r="E343" s="84" t="b">
        <v>0</v>
      </c>
      <c r="F343" s="84" t="b">
        <v>0</v>
      </c>
      <c r="G343" s="84" t="b">
        <v>0</v>
      </c>
    </row>
    <row r="344" spans="1:7" ht="15">
      <c r="A344" s="84" t="s">
        <v>1997</v>
      </c>
      <c r="B344" s="84">
        <v>2</v>
      </c>
      <c r="C344" s="122">
        <v>0.001967040277345988</v>
      </c>
      <c r="D344" s="84" t="s">
        <v>2051</v>
      </c>
      <c r="E344" s="84" t="b">
        <v>0</v>
      </c>
      <c r="F344" s="84" t="b">
        <v>0</v>
      </c>
      <c r="G344" s="84" t="b">
        <v>0</v>
      </c>
    </row>
    <row r="345" spans="1:7" ht="15">
      <c r="A345" s="84" t="s">
        <v>1998</v>
      </c>
      <c r="B345" s="84">
        <v>2</v>
      </c>
      <c r="C345" s="122">
        <v>0.001967040277345988</v>
      </c>
      <c r="D345" s="84" t="s">
        <v>2051</v>
      </c>
      <c r="E345" s="84" t="b">
        <v>0</v>
      </c>
      <c r="F345" s="84" t="b">
        <v>0</v>
      </c>
      <c r="G345" s="84" t="b">
        <v>0</v>
      </c>
    </row>
    <row r="346" spans="1:7" ht="15">
      <c r="A346" s="84" t="s">
        <v>1999</v>
      </c>
      <c r="B346" s="84">
        <v>2</v>
      </c>
      <c r="C346" s="122">
        <v>0.001967040277345988</v>
      </c>
      <c r="D346" s="84" t="s">
        <v>2051</v>
      </c>
      <c r="E346" s="84" t="b">
        <v>0</v>
      </c>
      <c r="F346" s="84" t="b">
        <v>0</v>
      </c>
      <c r="G346" s="84" t="b">
        <v>0</v>
      </c>
    </row>
    <row r="347" spans="1:7" ht="15">
      <c r="A347" s="84" t="s">
        <v>2000</v>
      </c>
      <c r="B347" s="84">
        <v>2</v>
      </c>
      <c r="C347" s="122">
        <v>0.001967040277345988</v>
      </c>
      <c r="D347" s="84" t="s">
        <v>2051</v>
      </c>
      <c r="E347" s="84" t="b">
        <v>0</v>
      </c>
      <c r="F347" s="84" t="b">
        <v>0</v>
      </c>
      <c r="G347" s="84" t="b">
        <v>0</v>
      </c>
    </row>
    <row r="348" spans="1:7" ht="15">
      <c r="A348" s="84" t="s">
        <v>2001</v>
      </c>
      <c r="B348" s="84">
        <v>2</v>
      </c>
      <c r="C348" s="122">
        <v>0.001967040277345988</v>
      </c>
      <c r="D348" s="84" t="s">
        <v>2051</v>
      </c>
      <c r="E348" s="84" t="b">
        <v>0</v>
      </c>
      <c r="F348" s="84" t="b">
        <v>0</v>
      </c>
      <c r="G348" s="84" t="b">
        <v>0</v>
      </c>
    </row>
    <row r="349" spans="1:7" ht="15">
      <c r="A349" s="84" t="s">
        <v>2002</v>
      </c>
      <c r="B349" s="84">
        <v>2</v>
      </c>
      <c r="C349" s="122">
        <v>0.001967040277345988</v>
      </c>
      <c r="D349" s="84" t="s">
        <v>2051</v>
      </c>
      <c r="E349" s="84" t="b">
        <v>0</v>
      </c>
      <c r="F349" s="84" t="b">
        <v>0</v>
      </c>
      <c r="G349" s="84" t="b">
        <v>0</v>
      </c>
    </row>
    <row r="350" spans="1:7" ht="15">
      <c r="A350" s="84" t="s">
        <v>2003</v>
      </c>
      <c r="B350" s="84">
        <v>2</v>
      </c>
      <c r="C350" s="122">
        <v>0.001967040277345988</v>
      </c>
      <c r="D350" s="84" t="s">
        <v>2051</v>
      </c>
      <c r="E350" s="84" t="b">
        <v>0</v>
      </c>
      <c r="F350" s="84" t="b">
        <v>0</v>
      </c>
      <c r="G350" s="84" t="b">
        <v>0</v>
      </c>
    </row>
    <row r="351" spans="1:7" ht="15">
      <c r="A351" s="84" t="s">
        <v>2004</v>
      </c>
      <c r="B351" s="84">
        <v>2</v>
      </c>
      <c r="C351" s="122">
        <v>0.001967040277345988</v>
      </c>
      <c r="D351" s="84" t="s">
        <v>2051</v>
      </c>
      <c r="E351" s="84" t="b">
        <v>0</v>
      </c>
      <c r="F351" s="84" t="b">
        <v>0</v>
      </c>
      <c r="G351" s="84" t="b">
        <v>0</v>
      </c>
    </row>
    <row r="352" spans="1:7" ht="15">
      <c r="A352" s="84" t="s">
        <v>2005</v>
      </c>
      <c r="B352" s="84">
        <v>2</v>
      </c>
      <c r="C352" s="122">
        <v>0.001967040277345988</v>
      </c>
      <c r="D352" s="84" t="s">
        <v>2051</v>
      </c>
      <c r="E352" s="84" t="b">
        <v>0</v>
      </c>
      <c r="F352" s="84" t="b">
        <v>0</v>
      </c>
      <c r="G352" s="84" t="b">
        <v>0</v>
      </c>
    </row>
    <row r="353" spans="1:7" ht="15">
      <c r="A353" s="84" t="s">
        <v>2006</v>
      </c>
      <c r="B353" s="84">
        <v>2</v>
      </c>
      <c r="C353" s="122">
        <v>0.001967040277345988</v>
      </c>
      <c r="D353" s="84" t="s">
        <v>2051</v>
      </c>
      <c r="E353" s="84" t="b">
        <v>0</v>
      </c>
      <c r="F353" s="84" t="b">
        <v>0</v>
      </c>
      <c r="G353" s="84" t="b">
        <v>0</v>
      </c>
    </row>
    <row r="354" spans="1:7" ht="15">
      <c r="A354" s="84" t="s">
        <v>2007</v>
      </c>
      <c r="B354" s="84">
        <v>2</v>
      </c>
      <c r="C354" s="122">
        <v>0.001967040277345988</v>
      </c>
      <c r="D354" s="84" t="s">
        <v>2051</v>
      </c>
      <c r="E354" s="84" t="b">
        <v>0</v>
      </c>
      <c r="F354" s="84" t="b">
        <v>0</v>
      </c>
      <c r="G354" s="84" t="b">
        <v>0</v>
      </c>
    </row>
    <row r="355" spans="1:7" ht="15">
      <c r="A355" s="84" t="s">
        <v>2008</v>
      </c>
      <c r="B355" s="84">
        <v>2</v>
      </c>
      <c r="C355" s="122">
        <v>0.001967040277345988</v>
      </c>
      <c r="D355" s="84" t="s">
        <v>2051</v>
      </c>
      <c r="E355" s="84" t="b">
        <v>0</v>
      </c>
      <c r="F355" s="84" t="b">
        <v>0</v>
      </c>
      <c r="G355" s="84" t="b">
        <v>0</v>
      </c>
    </row>
    <row r="356" spans="1:7" ht="15">
      <c r="A356" s="84" t="s">
        <v>2009</v>
      </c>
      <c r="B356" s="84">
        <v>2</v>
      </c>
      <c r="C356" s="122">
        <v>0.001967040277345988</v>
      </c>
      <c r="D356" s="84" t="s">
        <v>2051</v>
      </c>
      <c r="E356" s="84" t="b">
        <v>0</v>
      </c>
      <c r="F356" s="84" t="b">
        <v>0</v>
      </c>
      <c r="G356" s="84" t="b">
        <v>0</v>
      </c>
    </row>
    <row r="357" spans="1:7" ht="15">
      <c r="A357" s="84" t="s">
        <v>2010</v>
      </c>
      <c r="B357" s="84">
        <v>2</v>
      </c>
      <c r="C357" s="122">
        <v>0.001967040277345988</v>
      </c>
      <c r="D357" s="84" t="s">
        <v>2051</v>
      </c>
      <c r="E357" s="84" t="b">
        <v>0</v>
      </c>
      <c r="F357" s="84" t="b">
        <v>0</v>
      </c>
      <c r="G357" s="84" t="b">
        <v>0</v>
      </c>
    </row>
    <row r="358" spans="1:7" ht="15">
      <c r="A358" s="84" t="s">
        <v>2011</v>
      </c>
      <c r="B358" s="84">
        <v>2</v>
      </c>
      <c r="C358" s="122">
        <v>0.001967040277345988</v>
      </c>
      <c r="D358" s="84" t="s">
        <v>2051</v>
      </c>
      <c r="E358" s="84" t="b">
        <v>0</v>
      </c>
      <c r="F358" s="84" t="b">
        <v>0</v>
      </c>
      <c r="G358" s="84" t="b">
        <v>0</v>
      </c>
    </row>
    <row r="359" spans="1:7" ht="15">
      <c r="A359" s="84" t="s">
        <v>2012</v>
      </c>
      <c r="B359" s="84">
        <v>2</v>
      </c>
      <c r="C359" s="122">
        <v>0.001967040277345988</v>
      </c>
      <c r="D359" s="84" t="s">
        <v>2051</v>
      </c>
      <c r="E359" s="84" t="b">
        <v>0</v>
      </c>
      <c r="F359" s="84" t="b">
        <v>0</v>
      </c>
      <c r="G359" s="84" t="b">
        <v>0</v>
      </c>
    </row>
    <row r="360" spans="1:7" ht="15">
      <c r="A360" s="84" t="s">
        <v>2013</v>
      </c>
      <c r="B360" s="84">
        <v>2</v>
      </c>
      <c r="C360" s="122">
        <v>0.001967040277345988</v>
      </c>
      <c r="D360" s="84" t="s">
        <v>2051</v>
      </c>
      <c r="E360" s="84" t="b">
        <v>0</v>
      </c>
      <c r="F360" s="84" t="b">
        <v>0</v>
      </c>
      <c r="G360" s="84" t="b">
        <v>0</v>
      </c>
    </row>
    <row r="361" spans="1:7" ht="15">
      <c r="A361" s="84" t="s">
        <v>2014</v>
      </c>
      <c r="B361" s="84">
        <v>2</v>
      </c>
      <c r="C361" s="122">
        <v>0.001967040277345988</v>
      </c>
      <c r="D361" s="84" t="s">
        <v>2051</v>
      </c>
      <c r="E361" s="84" t="b">
        <v>0</v>
      </c>
      <c r="F361" s="84" t="b">
        <v>0</v>
      </c>
      <c r="G361" s="84" t="b">
        <v>0</v>
      </c>
    </row>
    <row r="362" spans="1:7" ht="15">
      <c r="A362" s="84" t="s">
        <v>2015</v>
      </c>
      <c r="B362" s="84">
        <v>2</v>
      </c>
      <c r="C362" s="122">
        <v>0.001967040277345988</v>
      </c>
      <c r="D362" s="84" t="s">
        <v>2051</v>
      </c>
      <c r="E362" s="84" t="b">
        <v>0</v>
      </c>
      <c r="F362" s="84" t="b">
        <v>0</v>
      </c>
      <c r="G362" s="84" t="b">
        <v>0</v>
      </c>
    </row>
    <row r="363" spans="1:7" ht="15">
      <c r="A363" s="84" t="s">
        <v>2016</v>
      </c>
      <c r="B363" s="84">
        <v>2</v>
      </c>
      <c r="C363" s="122">
        <v>0.001967040277345988</v>
      </c>
      <c r="D363" s="84" t="s">
        <v>2051</v>
      </c>
      <c r="E363" s="84" t="b">
        <v>0</v>
      </c>
      <c r="F363" s="84" t="b">
        <v>0</v>
      </c>
      <c r="G363" s="84" t="b">
        <v>0</v>
      </c>
    </row>
    <row r="364" spans="1:7" ht="15">
      <c r="A364" s="84" t="s">
        <v>2017</v>
      </c>
      <c r="B364" s="84">
        <v>2</v>
      </c>
      <c r="C364" s="122">
        <v>0.001967040277345988</v>
      </c>
      <c r="D364" s="84" t="s">
        <v>2051</v>
      </c>
      <c r="E364" s="84" t="b">
        <v>0</v>
      </c>
      <c r="F364" s="84" t="b">
        <v>0</v>
      </c>
      <c r="G364" s="84" t="b">
        <v>0</v>
      </c>
    </row>
    <row r="365" spans="1:7" ht="15">
      <c r="A365" s="84" t="s">
        <v>2018</v>
      </c>
      <c r="B365" s="84">
        <v>2</v>
      </c>
      <c r="C365" s="122">
        <v>0.001967040277345988</v>
      </c>
      <c r="D365" s="84" t="s">
        <v>2051</v>
      </c>
      <c r="E365" s="84" t="b">
        <v>0</v>
      </c>
      <c r="F365" s="84" t="b">
        <v>0</v>
      </c>
      <c r="G365" s="84" t="b">
        <v>0</v>
      </c>
    </row>
    <row r="366" spans="1:7" ht="15">
      <c r="A366" s="84" t="s">
        <v>2019</v>
      </c>
      <c r="B366" s="84">
        <v>2</v>
      </c>
      <c r="C366" s="122">
        <v>0.001967040277345988</v>
      </c>
      <c r="D366" s="84" t="s">
        <v>2051</v>
      </c>
      <c r="E366" s="84" t="b">
        <v>0</v>
      </c>
      <c r="F366" s="84" t="b">
        <v>0</v>
      </c>
      <c r="G366" s="84" t="b">
        <v>0</v>
      </c>
    </row>
    <row r="367" spans="1:7" ht="15">
      <c r="A367" s="84" t="s">
        <v>2020</v>
      </c>
      <c r="B367" s="84">
        <v>2</v>
      </c>
      <c r="C367" s="122">
        <v>0.001967040277345988</v>
      </c>
      <c r="D367" s="84" t="s">
        <v>2051</v>
      </c>
      <c r="E367" s="84" t="b">
        <v>0</v>
      </c>
      <c r="F367" s="84" t="b">
        <v>0</v>
      </c>
      <c r="G367" s="84" t="b">
        <v>0</v>
      </c>
    </row>
    <row r="368" spans="1:7" ht="15">
      <c r="A368" s="84" t="s">
        <v>2021</v>
      </c>
      <c r="B368" s="84">
        <v>2</v>
      </c>
      <c r="C368" s="122">
        <v>0.001967040277345988</v>
      </c>
      <c r="D368" s="84" t="s">
        <v>2051</v>
      </c>
      <c r="E368" s="84" t="b">
        <v>0</v>
      </c>
      <c r="F368" s="84" t="b">
        <v>0</v>
      </c>
      <c r="G368" s="84" t="b">
        <v>0</v>
      </c>
    </row>
    <row r="369" spans="1:7" ht="15">
      <c r="A369" s="84" t="s">
        <v>2022</v>
      </c>
      <c r="B369" s="84">
        <v>2</v>
      </c>
      <c r="C369" s="122">
        <v>0.001967040277345988</v>
      </c>
      <c r="D369" s="84" t="s">
        <v>2051</v>
      </c>
      <c r="E369" s="84" t="b">
        <v>0</v>
      </c>
      <c r="F369" s="84" t="b">
        <v>0</v>
      </c>
      <c r="G369" s="84" t="b">
        <v>0</v>
      </c>
    </row>
    <row r="370" spans="1:7" ht="15">
      <c r="A370" s="84" t="s">
        <v>2023</v>
      </c>
      <c r="B370" s="84">
        <v>2</v>
      </c>
      <c r="C370" s="122">
        <v>0.001967040277345988</v>
      </c>
      <c r="D370" s="84" t="s">
        <v>2051</v>
      </c>
      <c r="E370" s="84" t="b">
        <v>0</v>
      </c>
      <c r="F370" s="84" t="b">
        <v>0</v>
      </c>
      <c r="G370" s="84" t="b">
        <v>0</v>
      </c>
    </row>
    <row r="371" spans="1:7" ht="15">
      <c r="A371" s="84" t="s">
        <v>2024</v>
      </c>
      <c r="B371" s="84">
        <v>2</v>
      </c>
      <c r="C371" s="122">
        <v>0.001967040277345988</v>
      </c>
      <c r="D371" s="84" t="s">
        <v>2051</v>
      </c>
      <c r="E371" s="84" t="b">
        <v>0</v>
      </c>
      <c r="F371" s="84" t="b">
        <v>0</v>
      </c>
      <c r="G371" s="84" t="b">
        <v>0</v>
      </c>
    </row>
    <row r="372" spans="1:7" ht="15">
      <c r="A372" s="84" t="s">
        <v>2025</v>
      </c>
      <c r="B372" s="84">
        <v>2</v>
      </c>
      <c r="C372" s="122">
        <v>0.001967040277345988</v>
      </c>
      <c r="D372" s="84" t="s">
        <v>2051</v>
      </c>
      <c r="E372" s="84" t="b">
        <v>0</v>
      </c>
      <c r="F372" s="84" t="b">
        <v>0</v>
      </c>
      <c r="G372" s="84" t="b">
        <v>0</v>
      </c>
    </row>
    <row r="373" spans="1:7" ht="15">
      <c r="A373" s="84" t="s">
        <v>2026</v>
      </c>
      <c r="B373" s="84">
        <v>2</v>
      </c>
      <c r="C373" s="122">
        <v>0.001967040277345988</v>
      </c>
      <c r="D373" s="84" t="s">
        <v>2051</v>
      </c>
      <c r="E373" s="84" t="b">
        <v>0</v>
      </c>
      <c r="F373" s="84" t="b">
        <v>0</v>
      </c>
      <c r="G373" s="84" t="b">
        <v>0</v>
      </c>
    </row>
    <row r="374" spans="1:7" ht="15">
      <c r="A374" s="84" t="s">
        <v>2027</v>
      </c>
      <c r="B374" s="84">
        <v>2</v>
      </c>
      <c r="C374" s="122">
        <v>0.001967040277345988</v>
      </c>
      <c r="D374" s="84" t="s">
        <v>2051</v>
      </c>
      <c r="E374" s="84" t="b">
        <v>0</v>
      </c>
      <c r="F374" s="84" t="b">
        <v>0</v>
      </c>
      <c r="G374" s="84" t="b">
        <v>0</v>
      </c>
    </row>
    <row r="375" spans="1:7" ht="15">
      <c r="A375" s="84" t="s">
        <v>2028</v>
      </c>
      <c r="B375" s="84">
        <v>2</v>
      </c>
      <c r="C375" s="122">
        <v>0.001967040277345988</v>
      </c>
      <c r="D375" s="84" t="s">
        <v>2051</v>
      </c>
      <c r="E375" s="84" t="b">
        <v>0</v>
      </c>
      <c r="F375" s="84" t="b">
        <v>0</v>
      </c>
      <c r="G375" s="84" t="b">
        <v>0</v>
      </c>
    </row>
    <row r="376" spans="1:7" ht="15">
      <c r="A376" s="84" t="s">
        <v>2029</v>
      </c>
      <c r="B376" s="84">
        <v>2</v>
      </c>
      <c r="C376" s="122">
        <v>0.001967040277345988</v>
      </c>
      <c r="D376" s="84" t="s">
        <v>2051</v>
      </c>
      <c r="E376" s="84" t="b">
        <v>0</v>
      </c>
      <c r="F376" s="84" t="b">
        <v>0</v>
      </c>
      <c r="G376" s="84" t="b">
        <v>0</v>
      </c>
    </row>
    <row r="377" spans="1:7" ht="15">
      <c r="A377" s="84" t="s">
        <v>2030</v>
      </c>
      <c r="B377" s="84">
        <v>2</v>
      </c>
      <c r="C377" s="122">
        <v>0.001967040277345988</v>
      </c>
      <c r="D377" s="84" t="s">
        <v>2051</v>
      </c>
      <c r="E377" s="84" t="b">
        <v>0</v>
      </c>
      <c r="F377" s="84" t="b">
        <v>0</v>
      </c>
      <c r="G377" s="84" t="b">
        <v>0</v>
      </c>
    </row>
    <row r="378" spans="1:7" ht="15">
      <c r="A378" s="84" t="s">
        <v>2031</v>
      </c>
      <c r="B378" s="84">
        <v>2</v>
      </c>
      <c r="C378" s="122">
        <v>0.001967040277345988</v>
      </c>
      <c r="D378" s="84" t="s">
        <v>2051</v>
      </c>
      <c r="E378" s="84" t="b">
        <v>0</v>
      </c>
      <c r="F378" s="84" t="b">
        <v>0</v>
      </c>
      <c r="G378" s="84" t="b">
        <v>0</v>
      </c>
    </row>
    <row r="379" spans="1:7" ht="15">
      <c r="A379" s="84" t="s">
        <v>2032</v>
      </c>
      <c r="B379" s="84">
        <v>2</v>
      </c>
      <c r="C379" s="122">
        <v>0.001967040277345988</v>
      </c>
      <c r="D379" s="84" t="s">
        <v>2051</v>
      </c>
      <c r="E379" s="84" t="b">
        <v>0</v>
      </c>
      <c r="F379" s="84" t="b">
        <v>0</v>
      </c>
      <c r="G379" s="84" t="b">
        <v>0</v>
      </c>
    </row>
    <row r="380" spans="1:7" ht="15">
      <c r="A380" s="84" t="s">
        <v>2033</v>
      </c>
      <c r="B380" s="84">
        <v>2</v>
      </c>
      <c r="C380" s="122">
        <v>0.001967040277345988</v>
      </c>
      <c r="D380" s="84" t="s">
        <v>2051</v>
      </c>
      <c r="E380" s="84" t="b">
        <v>0</v>
      </c>
      <c r="F380" s="84" t="b">
        <v>0</v>
      </c>
      <c r="G380" s="84" t="b">
        <v>0</v>
      </c>
    </row>
    <row r="381" spans="1:7" ht="15">
      <c r="A381" s="84" t="s">
        <v>2034</v>
      </c>
      <c r="B381" s="84">
        <v>2</v>
      </c>
      <c r="C381" s="122">
        <v>0.001967040277345988</v>
      </c>
      <c r="D381" s="84" t="s">
        <v>2051</v>
      </c>
      <c r="E381" s="84" t="b">
        <v>0</v>
      </c>
      <c r="F381" s="84" t="b">
        <v>0</v>
      </c>
      <c r="G381" s="84" t="b">
        <v>0</v>
      </c>
    </row>
    <row r="382" spans="1:7" ht="15">
      <c r="A382" s="84" t="s">
        <v>2035</v>
      </c>
      <c r="B382" s="84">
        <v>2</v>
      </c>
      <c r="C382" s="122">
        <v>0.001967040277345988</v>
      </c>
      <c r="D382" s="84" t="s">
        <v>2051</v>
      </c>
      <c r="E382" s="84" t="b">
        <v>0</v>
      </c>
      <c r="F382" s="84" t="b">
        <v>0</v>
      </c>
      <c r="G382" s="84" t="b">
        <v>0</v>
      </c>
    </row>
    <row r="383" spans="1:7" ht="15">
      <c r="A383" s="84" t="s">
        <v>2036</v>
      </c>
      <c r="B383" s="84">
        <v>2</v>
      </c>
      <c r="C383" s="122">
        <v>0.001967040277345988</v>
      </c>
      <c r="D383" s="84" t="s">
        <v>2051</v>
      </c>
      <c r="E383" s="84" t="b">
        <v>0</v>
      </c>
      <c r="F383" s="84" t="b">
        <v>0</v>
      </c>
      <c r="G383" s="84" t="b">
        <v>0</v>
      </c>
    </row>
    <row r="384" spans="1:7" ht="15">
      <c r="A384" s="84" t="s">
        <v>2037</v>
      </c>
      <c r="B384" s="84">
        <v>2</v>
      </c>
      <c r="C384" s="122">
        <v>0.001967040277345988</v>
      </c>
      <c r="D384" s="84" t="s">
        <v>2051</v>
      </c>
      <c r="E384" s="84" t="b">
        <v>0</v>
      </c>
      <c r="F384" s="84" t="b">
        <v>0</v>
      </c>
      <c r="G384" s="84" t="b">
        <v>0</v>
      </c>
    </row>
    <row r="385" spans="1:7" ht="15">
      <c r="A385" s="84" t="s">
        <v>2038</v>
      </c>
      <c r="B385" s="84">
        <v>2</v>
      </c>
      <c r="C385" s="122">
        <v>0.001967040277345988</v>
      </c>
      <c r="D385" s="84" t="s">
        <v>2051</v>
      </c>
      <c r="E385" s="84" t="b">
        <v>0</v>
      </c>
      <c r="F385" s="84" t="b">
        <v>0</v>
      </c>
      <c r="G385" s="84" t="b">
        <v>0</v>
      </c>
    </row>
    <row r="386" spans="1:7" ht="15">
      <c r="A386" s="84" t="s">
        <v>2039</v>
      </c>
      <c r="B386" s="84">
        <v>2</v>
      </c>
      <c r="C386" s="122">
        <v>0.001967040277345988</v>
      </c>
      <c r="D386" s="84" t="s">
        <v>2051</v>
      </c>
      <c r="E386" s="84" t="b">
        <v>0</v>
      </c>
      <c r="F386" s="84" t="b">
        <v>0</v>
      </c>
      <c r="G386" s="84" t="b">
        <v>0</v>
      </c>
    </row>
    <row r="387" spans="1:7" ht="15">
      <c r="A387" s="84" t="s">
        <v>2040</v>
      </c>
      <c r="B387" s="84">
        <v>2</v>
      </c>
      <c r="C387" s="122">
        <v>0.001967040277345988</v>
      </c>
      <c r="D387" s="84" t="s">
        <v>2051</v>
      </c>
      <c r="E387" s="84" t="b">
        <v>0</v>
      </c>
      <c r="F387" s="84" t="b">
        <v>0</v>
      </c>
      <c r="G387" s="84" t="b">
        <v>0</v>
      </c>
    </row>
    <row r="388" spans="1:7" ht="15">
      <c r="A388" s="84" t="s">
        <v>2041</v>
      </c>
      <c r="B388" s="84">
        <v>2</v>
      </c>
      <c r="C388" s="122">
        <v>0.001967040277345988</v>
      </c>
      <c r="D388" s="84" t="s">
        <v>2051</v>
      </c>
      <c r="E388" s="84" t="b">
        <v>0</v>
      </c>
      <c r="F388" s="84" t="b">
        <v>0</v>
      </c>
      <c r="G388" s="84" t="b">
        <v>0</v>
      </c>
    </row>
    <row r="389" spans="1:7" ht="15">
      <c r="A389" s="84" t="s">
        <v>2042</v>
      </c>
      <c r="B389" s="84">
        <v>2</v>
      </c>
      <c r="C389" s="122">
        <v>0.0023164656930905977</v>
      </c>
      <c r="D389" s="84" t="s">
        <v>2051</v>
      </c>
      <c r="E389" s="84" t="b">
        <v>0</v>
      </c>
      <c r="F389" s="84" t="b">
        <v>0</v>
      </c>
      <c r="G389" s="84" t="b">
        <v>0</v>
      </c>
    </row>
    <row r="390" spans="1:7" ht="15">
      <c r="A390" s="84" t="s">
        <v>2043</v>
      </c>
      <c r="B390" s="84">
        <v>2</v>
      </c>
      <c r="C390" s="122">
        <v>0.001967040277345988</v>
      </c>
      <c r="D390" s="84" t="s">
        <v>2051</v>
      </c>
      <c r="E390" s="84" t="b">
        <v>0</v>
      </c>
      <c r="F390" s="84" t="b">
        <v>0</v>
      </c>
      <c r="G390" s="84" t="b">
        <v>0</v>
      </c>
    </row>
    <row r="391" spans="1:7" ht="15">
      <c r="A391" s="84" t="s">
        <v>2044</v>
      </c>
      <c r="B391" s="84">
        <v>2</v>
      </c>
      <c r="C391" s="122">
        <v>0.0023164656930905977</v>
      </c>
      <c r="D391" s="84" t="s">
        <v>2051</v>
      </c>
      <c r="E391" s="84" t="b">
        <v>0</v>
      </c>
      <c r="F391" s="84" t="b">
        <v>0</v>
      </c>
      <c r="G391" s="84" t="b">
        <v>0</v>
      </c>
    </row>
    <row r="392" spans="1:7" ht="15">
      <c r="A392" s="84" t="s">
        <v>2045</v>
      </c>
      <c r="B392" s="84">
        <v>2</v>
      </c>
      <c r="C392" s="122">
        <v>0.0023164656930905977</v>
      </c>
      <c r="D392" s="84" t="s">
        <v>2051</v>
      </c>
      <c r="E392" s="84" t="b">
        <v>0</v>
      </c>
      <c r="F392" s="84" t="b">
        <v>0</v>
      </c>
      <c r="G392" s="84" t="b">
        <v>0</v>
      </c>
    </row>
    <row r="393" spans="1:7" ht="15">
      <c r="A393" s="84" t="s">
        <v>2046</v>
      </c>
      <c r="B393" s="84">
        <v>2</v>
      </c>
      <c r="C393" s="122">
        <v>0.001967040277345988</v>
      </c>
      <c r="D393" s="84" t="s">
        <v>2051</v>
      </c>
      <c r="E393" s="84" t="b">
        <v>0</v>
      </c>
      <c r="F393" s="84" t="b">
        <v>0</v>
      </c>
      <c r="G393" s="84" t="b">
        <v>0</v>
      </c>
    </row>
    <row r="394" spans="1:7" ht="15">
      <c r="A394" s="84" t="s">
        <v>2047</v>
      </c>
      <c r="B394" s="84">
        <v>2</v>
      </c>
      <c r="C394" s="122">
        <v>0.001967040277345988</v>
      </c>
      <c r="D394" s="84" t="s">
        <v>2051</v>
      </c>
      <c r="E394" s="84" t="b">
        <v>0</v>
      </c>
      <c r="F394" s="84" t="b">
        <v>0</v>
      </c>
      <c r="G394" s="84" t="b">
        <v>0</v>
      </c>
    </row>
    <row r="395" spans="1:7" ht="15">
      <c r="A395" s="84" t="s">
        <v>2048</v>
      </c>
      <c r="B395" s="84">
        <v>2</v>
      </c>
      <c r="C395" s="122">
        <v>0.001967040277345988</v>
      </c>
      <c r="D395" s="84" t="s">
        <v>2051</v>
      </c>
      <c r="E395" s="84" t="b">
        <v>0</v>
      </c>
      <c r="F395" s="84" t="b">
        <v>0</v>
      </c>
      <c r="G395" s="84" t="b">
        <v>0</v>
      </c>
    </row>
    <row r="396" spans="1:7" ht="15">
      <c r="A396" s="84" t="s">
        <v>1335</v>
      </c>
      <c r="B396" s="84">
        <v>15</v>
      </c>
      <c r="C396" s="122">
        <v>0.005422306790342308</v>
      </c>
      <c r="D396" s="84" t="s">
        <v>1217</v>
      </c>
      <c r="E396" s="84" t="b">
        <v>0</v>
      </c>
      <c r="F396" s="84" t="b">
        <v>0</v>
      </c>
      <c r="G396" s="84" t="b">
        <v>0</v>
      </c>
    </row>
    <row r="397" spans="1:7" ht="15">
      <c r="A397" s="84" t="s">
        <v>1341</v>
      </c>
      <c r="B397" s="84">
        <v>6</v>
      </c>
      <c r="C397" s="122">
        <v>0.020656132506102418</v>
      </c>
      <c r="D397" s="84" t="s">
        <v>1217</v>
      </c>
      <c r="E397" s="84" t="b">
        <v>0</v>
      </c>
      <c r="F397" s="84" t="b">
        <v>0</v>
      </c>
      <c r="G397" s="84" t="b">
        <v>0</v>
      </c>
    </row>
    <row r="398" spans="1:7" ht="15">
      <c r="A398" s="84" t="s">
        <v>1342</v>
      </c>
      <c r="B398" s="84">
        <v>6</v>
      </c>
      <c r="C398" s="122">
        <v>0.020656132506102418</v>
      </c>
      <c r="D398" s="84" t="s">
        <v>1217</v>
      </c>
      <c r="E398" s="84" t="b">
        <v>0</v>
      </c>
      <c r="F398" s="84" t="b">
        <v>0</v>
      </c>
      <c r="G398" s="84" t="b">
        <v>0</v>
      </c>
    </row>
    <row r="399" spans="1:7" ht="15">
      <c r="A399" s="84" t="s">
        <v>1343</v>
      </c>
      <c r="B399" s="84">
        <v>5</v>
      </c>
      <c r="C399" s="122">
        <v>0.010207457686915672</v>
      </c>
      <c r="D399" s="84" t="s">
        <v>1217</v>
      </c>
      <c r="E399" s="84" t="b">
        <v>0</v>
      </c>
      <c r="F399" s="84" t="b">
        <v>0</v>
      </c>
      <c r="G399" s="84" t="b">
        <v>0</v>
      </c>
    </row>
    <row r="400" spans="1:7" ht="15">
      <c r="A400" s="84" t="s">
        <v>1344</v>
      </c>
      <c r="B400" s="84">
        <v>3</v>
      </c>
      <c r="C400" s="122">
        <v>0.013507960573445376</v>
      </c>
      <c r="D400" s="84" t="s">
        <v>1217</v>
      </c>
      <c r="E400" s="84" t="b">
        <v>0</v>
      </c>
      <c r="F400" s="84" t="b">
        <v>0</v>
      </c>
      <c r="G400" s="84" t="b">
        <v>0</v>
      </c>
    </row>
    <row r="401" spans="1:7" ht="15">
      <c r="A401" s="84" t="s">
        <v>1345</v>
      </c>
      <c r="B401" s="84">
        <v>3</v>
      </c>
      <c r="C401" s="122">
        <v>0.008467947319364434</v>
      </c>
      <c r="D401" s="84" t="s">
        <v>1217</v>
      </c>
      <c r="E401" s="84" t="b">
        <v>0</v>
      </c>
      <c r="F401" s="84" t="b">
        <v>0</v>
      </c>
      <c r="G401" s="84" t="b">
        <v>0</v>
      </c>
    </row>
    <row r="402" spans="1:7" ht="15">
      <c r="A402" s="84" t="s">
        <v>1346</v>
      </c>
      <c r="B402" s="84">
        <v>3</v>
      </c>
      <c r="C402" s="122">
        <v>0.010328066253051209</v>
      </c>
      <c r="D402" s="84" t="s">
        <v>1217</v>
      </c>
      <c r="E402" s="84" t="b">
        <v>0</v>
      </c>
      <c r="F402" s="84" t="b">
        <v>0</v>
      </c>
      <c r="G402" s="84" t="b">
        <v>0</v>
      </c>
    </row>
    <row r="403" spans="1:7" ht="15">
      <c r="A403" s="84" t="s">
        <v>1347</v>
      </c>
      <c r="B403" s="84">
        <v>3</v>
      </c>
      <c r="C403" s="122">
        <v>0.008467947319364434</v>
      </c>
      <c r="D403" s="84" t="s">
        <v>1217</v>
      </c>
      <c r="E403" s="84" t="b">
        <v>0</v>
      </c>
      <c r="F403" s="84" t="b">
        <v>0</v>
      </c>
      <c r="G403" s="84" t="b">
        <v>0</v>
      </c>
    </row>
    <row r="404" spans="1:7" ht="15">
      <c r="A404" s="84" t="s">
        <v>1336</v>
      </c>
      <c r="B404" s="84">
        <v>3</v>
      </c>
      <c r="C404" s="122">
        <v>0.008467947319364434</v>
      </c>
      <c r="D404" s="84" t="s">
        <v>1217</v>
      </c>
      <c r="E404" s="84" t="b">
        <v>0</v>
      </c>
      <c r="F404" s="84" t="b">
        <v>0</v>
      </c>
      <c r="G404" s="84" t="b">
        <v>0</v>
      </c>
    </row>
    <row r="405" spans="1:7" ht="15">
      <c r="A405" s="84" t="s">
        <v>1348</v>
      </c>
      <c r="B405" s="84">
        <v>3</v>
      </c>
      <c r="C405" s="122">
        <v>0.008467947319364434</v>
      </c>
      <c r="D405" s="84" t="s">
        <v>1217</v>
      </c>
      <c r="E405" s="84" t="b">
        <v>0</v>
      </c>
      <c r="F405" s="84" t="b">
        <v>0</v>
      </c>
      <c r="G405" s="84" t="b">
        <v>0</v>
      </c>
    </row>
    <row r="406" spans="1:7" ht="15">
      <c r="A406" s="84" t="s">
        <v>1394</v>
      </c>
      <c r="B406" s="84">
        <v>2</v>
      </c>
      <c r="C406" s="122">
        <v>0.006885377502034139</v>
      </c>
      <c r="D406" s="84" t="s">
        <v>1217</v>
      </c>
      <c r="E406" s="84" t="b">
        <v>0</v>
      </c>
      <c r="F406" s="84" t="b">
        <v>0</v>
      </c>
      <c r="G406" s="84" t="b">
        <v>0</v>
      </c>
    </row>
    <row r="407" spans="1:7" ht="15">
      <c r="A407" s="84" t="s">
        <v>1785</v>
      </c>
      <c r="B407" s="84">
        <v>2</v>
      </c>
      <c r="C407" s="122">
        <v>0.006885377502034139</v>
      </c>
      <c r="D407" s="84" t="s">
        <v>1217</v>
      </c>
      <c r="E407" s="84" t="b">
        <v>0</v>
      </c>
      <c r="F407" s="84" t="b">
        <v>0</v>
      </c>
      <c r="G407" s="84" t="b">
        <v>0</v>
      </c>
    </row>
    <row r="408" spans="1:7" ht="15">
      <c r="A408" s="84" t="s">
        <v>1803</v>
      </c>
      <c r="B408" s="84">
        <v>2</v>
      </c>
      <c r="C408" s="122">
        <v>0.006885377502034139</v>
      </c>
      <c r="D408" s="84" t="s">
        <v>1217</v>
      </c>
      <c r="E408" s="84" t="b">
        <v>0</v>
      </c>
      <c r="F408" s="84" t="b">
        <v>0</v>
      </c>
      <c r="G408" s="84" t="b">
        <v>0</v>
      </c>
    </row>
    <row r="409" spans="1:7" ht="15">
      <c r="A409" s="84" t="s">
        <v>2043</v>
      </c>
      <c r="B409" s="84">
        <v>2</v>
      </c>
      <c r="C409" s="122">
        <v>0.006885377502034139</v>
      </c>
      <c r="D409" s="84" t="s">
        <v>1217</v>
      </c>
      <c r="E409" s="84" t="b">
        <v>0</v>
      </c>
      <c r="F409" s="84" t="b">
        <v>0</v>
      </c>
      <c r="G409" s="84" t="b">
        <v>0</v>
      </c>
    </row>
    <row r="410" spans="1:7" ht="15">
      <c r="A410" s="84" t="s">
        <v>1337</v>
      </c>
      <c r="B410" s="84">
        <v>2</v>
      </c>
      <c r="C410" s="122">
        <v>0.006885377502034139</v>
      </c>
      <c r="D410" s="84" t="s">
        <v>1217</v>
      </c>
      <c r="E410" s="84" t="b">
        <v>0</v>
      </c>
      <c r="F410" s="84" t="b">
        <v>0</v>
      </c>
      <c r="G410" s="84" t="b">
        <v>0</v>
      </c>
    </row>
    <row r="411" spans="1:7" ht="15">
      <c r="A411" s="84" t="s">
        <v>1774</v>
      </c>
      <c r="B411" s="84">
        <v>2</v>
      </c>
      <c r="C411" s="122">
        <v>0.006885377502034139</v>
      </c>
      <c r="D411" s="84" t="s">
        <v>1217</v>
      </c>
      <c r="E411" s="84" t="b">
        <v>0</v>
      </c>
      <c r="F411" s="84" t="b">
        <v>0</v>
      </c>
      <c r="G411" s="84" t="b">
        <v>0</v>
      </c>
    </row>
    <row r="412" spans="1:7" ht="15">
      <c r="A412" s="84" t="s">
        <v>1916</v>
      </c>
      <c r="B412" s="84">
        <v>2</v>
      </c>
      <c r="C412" s="122">
        <v>0.006885377502034139</v>
      </c>
      <c r="D412" s="84" t="s">
        <v>1217</v>
      </c>
      <c r="E412" s="84" t="b">
        <v>0</v>
      </c>
      <c r="F412" s="84" t="b">
        <v>0</v>
      </c>
      <c r="G412" s="84" t="b">
        <v>0</v>
      </c>
    </row>
    <row r="413" spans="1:7" ht="15">
      <c r="A413" s="84" t="s">
        <v>2042</v>
      </c>
      <c r="B413" s="84">
        <v>2</v>
      </c>
      <c r="C413" s="122">
        <v>0.009005307048963584</v>
      </c>
      <c r="D413" s="84" t="s">
        <v>1217</v>
      </c>
      <c r="E413" s="84" t="b">
        <v>0</v>
      </c>
      <c r="F413" s="84" t="b">
        <v>0</v>
      </c>
      <c r="G413" s="84" t="b">
        <v>0</v>
      </c>
    </row>
    <row r="414" spans="1:7" ht="15">
      <c r="A414" s="84" t="s">
        <v>2025</v>
      </c>
      <c r="B414" s="84">
        <v>2</v>
      </c>
      <c r="C414" s="122">
        <v>0.006885377502034139</v>
      </c>
      <c r="D414" s="84" t="s">
        <v>1217</v>
      </c>
      <c r="E414" s="84" t="b">
        <v>0</v>
      </c>
      <c r="F414" s="84" t="b">
        <v>0</v>
      </c>
      <c r="G414" s="84" t="b">
        <v>0</v>
      </c>
    </row>
    <row r="415" spans="1:7" ht="15">
      <c r="A415" s="84" t="s">
        <v>2026</v>
      </c>
      <c r="B415" s="84">
        <v>2</v>
      </c>
      <c r="C415" s="122">
        <v>0.006885377502034139</v>
      </c>
      <c r="D415" s="84" t="s">
        <v>1217</v>
      </c>
      <c r="E415" s="84" t="b">
        <v>0</v>
      </c>
      <c r="F415" s="84" t="b">
        <v>0</v>
      </c>
      <c r="G415" s="84" t="b">
        <v>0</v>
      </c>
    </row>
    <row r="416" spans="1:7" ht="15">
      <c r="A416" s="84" t="s">
        <v>2027</v>
      </c>
      <c r="B416" s="84">
        <v>2</v>
      </c>
      <c r="C416" s="122">
        <v>0.006885377502034139</v>
      </c>
      <c r="D416" s="84" t="s">
        <v>1217</v>
      </c>
      <c r="E416" s="84" t="b">
        <v>0</v>
      </c>
      <c r="F416" s="84" t="b">
        <v>0</v>
      </c>
      <c r="G416" s="84" t="b">
        <v>0</v>
      </c>
    </row>
    <row r="417" spans="1:7" ht="15">
      <c r="A417" s="84" t="s">
        <v>2028</v>
      </c>
      <c r="B417" s="84">
        <v>2</v>
      </c>
      <c r="C417" s="122">
        <v>0.006885377502034139</v>
      </c>
      <c r="D417" s="84" t="s">
        <v>1217</v>
      </c>
      <c r="E417" s="84" t="b">
        <v>0</v>
      </c>
      <c r="F417" s="84" t="b">
        <v>0</v>
      </c>
      <c r="G417" s="84" t="b">
        <v>0</v>
      </c>
    </row>
    <row r="418" spans="1:7" ht="15">
      <c r="A418" s="84" t="s">
        <v>2029</v>
      </c>
      <c r="B418" s="84">
        <v>2</v>
      </c>
      <c r="C418" s="122">
        <v>0.006885377502034139</v>
      </c>
      <c r="D418" s="84" t="s">
        <v>1217</v>
      </c>
      <c r="E418" s="84" t="b">
        <v>0</v>
      </c>
      <c r="F418" s="84" t="b">
        <v>0</v>
      </c>
      <c r="G418" s="84" t="b">
        <v>0</v>
      </c>
    </row>
    <row r="419" spans="1:7" ht="15">
      <c r="A419" s="84" t="s">
        <v>2030</v>
      </c>
      <c r="B419" s="84">
        <v>2</v>
      </c>
      <c r="C419" s="122">
        <v>0.006885377502034139</v>
      </c>
      <c r="D419" s="84" t="s">
        <v>1217</v>
      </c>
      <c r="E419" s="84" t="b">
        <v>0</v>
      </c>
      <c r="F419" s="84" t="b">
        <v>0</v>
      </c>
      <c r="G419" s="84" t="b">
        <v>0</v>
      </c>
    </row>
    <row r="420" spans="1:7" ht="15">
      <c r="A420" s="84" t="s">
        <v>2031</v>
      </c>
      <c r="B420" s="84">
        <v>2</v>
      </c>
      <c r="C420" s="122">
        <v>0.006885377502034139</v>
      </c>
      <c r="D420" s="84" t="s">
        <v>1217</v>
      </c>
      <c r="E420" s="84" t="b">
        <v>0</v>
      </c>
      <c r="F420" s="84" t="b">
        <v>0</v>
      </c>
      <c r="G420" s="84" t="b">
        <v>0</v>
      </c>
    </row>
    <row r="421" spans="1:7" ht="15">
      <c r="A421" s="84" t="s">
        <v>2032</v>
      </c>
      <c r="B421" s="84">
        <v>2</v>
      </c>
      <c r="C421" s="122">
        <v>0.006885377502034139</v>
      </c>
      <c r="D421" s="84" t="s">
        <v>1217</v>
      </c>
      <c r="E421" s="84" t="b">
        <v>0</v>
      </c>
      <c r="F421" s="84" t="b">
        <v>0</v>
      </c>
      <c r="G421" s="84" t="b">
        <v>0</v>
      </c>
    </row>
    <row r="422" spans="1:7" ht="15">
      <c r="A422" s="84" t="s">
        <v>1915</v>
      </c>
      <c r="B422" s="84">
        <v>2</v>
      </c>
      <c r="C422" s="122">
        <v>0.009005307048963584</v>
      </c>
      <c r="D422" s="84" t="s">
        <v>1217</v>
      </c>
      <c r="E422" s="84" t="b">
        <v>0</v>
      </c>
      <c r="F422" s="84" t="b">
        <v>0</v>
      </c>
      <c r="G422" s="84" t="b">
        <v>0</v>
      </c>
    </row>
    <row r="423" spans="1:7" ht="15">
      <c r="A423" s="84" t="s">
        <v>1901</v>
      </c>
      <c r="B423" s="84">
        <v>2</v>
      </c>
      <c r="C423" s="122">
        <v>0.009005307048963584</v>
      </c>
      <c r="D423" s="84" t="s">
        <v>1217</v>
      </c>
      <c r="E423" s="84" t="b">
        <v>0</v>
      </c>
      <c r="F423" s="84" t="b">
        <v>0</v>
      </c>
      <c r="G423" s="84" t="b">
        <v>0</v>
      </c>
    </row>
    <row r="424" spans="1:7" ht="15">
      <c r="A424" s="84" t="s">
        <v>1900</v>
      </c>
      <c r="B424" s="84">
        <v>2</v>
      </c>
      <c r="C424" s="122">
        <v>0.009005307048963584</v>
      </c>
      <c r="D424" s="84" t="s">
        <v>1217</v>
      </c>
      <c r="E424" s="84" t="b">
        <v>0</v>
      </c>
      <c r="F424" s="84" t="b">
        <v>0</v>
      </c>
      <c r="G424" s="84" t="b">
        <v>0</v>
      </c>
    </row>
    <row r="425" spans="1:7" ht="15">
      <c r="A425" s="84" t="s">
        <v>1866</v>
      </c>
      <c r="B425" s="84">
        <v>2</v>
      </c>
      <c r="C425" s="122">
        <v>0.009005307048963584</v>
      </c>
      <c r="D425" s="84" t="s">
        <v>1217</v>
      </c>
      <c r="E425" s="84" t="b">
        <v>0</v>
      </c>
      <c r="F425" s="84" t="b">
        <v>0</v>
      </c>
      <c r="G425" s="84" t="b">
        <v>0</v>
      </c>
    </row>
    <row r="426" spans="1:7" ht="15">
      <c r="A426" s="84" t="s">
        <v>1867</v>
      </c>
      <c r="B426" s="84">
        <v>2</v>
      </c>
      <c r="C426" s="122">
        <v>0.009005307048963584</v>
      </c>
      <c r="D426" s="84" t="s">
        <v>1217</v>
      </c>
      <c r="E426" s="84" t="b">
        <v>0</v>
      </c>
      <c r="F426" s="84" t="b">
        <v>0</v>
      </c>
      <c r="G426" s="84" t="b">
        <v>0</v>
      </c>
    </row>
    <row r="427" spans="1:7" ht="15">
      <c r="A427" s="84" t="s">
        <v>1869</v>
      </c>
      <c r="B427" s="84">
        <v>2</v>
      </c>
      <c r="C427" s="122">
        <v>0.009005307048963584</v>
      </c>
      <c r="D427" s="84" t="s">
        <v>1217</v>
      </c>
      <c r="E427" s="84" t="b">
        <v>0</v>
      </c>
      <c r="F427" s="84" t="b">
        <v>0</v>
      </c>
      <c r="G427" s="84" t="b">
        <v>0</v>
      </c>
    </row>
    <row r="428" spans="1:7" ht="15">
      <c r="A428" s="84" t="s">
        <v>1753</v>
      </c>
      <c r="B428" s="84">
        <v>2</v>
      </c>
      <c r="C428" s="122">
        <v>0.009005307048963584</v>
      </c>
      <c r="D428" s="84" t="s">
        <v>1217</v>
      </c>
      <c r="E428" s="84" t="b">
        <v>0</v>
      </c>
      <c r="F428" s="84" t="b">
        <v>0</v>
      </c>
      <c r="G428" s="84" t="b">
        <v>0</v>
      </c>
    </row>
    <row r="429" spans="1:7" ht="15">
      <c r="A429" s="84" t="s">
        <v>1335</v>
      </c>
      <c r="B429" s="84">
        <v>20</v>
      </c>
      <c r="C429" s="122">
        <v>0.007182328232841188</v>
      </c>
      <c r="D429" s="84" t="s">
        <v>1218</v>
      </c>
      <c r="E429" s="84" t="b">
        <v>0</v>
      </c>
      <c r="F429" s="84" t="b">
        <v>0</v>
      </c>
      <c r="G429" s="84" t="b">
        <v>0</v>
      </c>
    </row>
    <row r="430" spans="1:7" ht="15">
      <c r="A430" s="84" t="s">
        <v>1337</v>
      </c>
      <c r="B430" s="84">
        <v>10</v>
      </c>
      <c r="C430" s="122">
        <v>0.010134324233866942</v>
      </c>
      <c r="D430" s="84" t="s">
        <v>1218</v>
      </c>
      <c r="E430" s="84" t="b">
        <v>0</v>
      </c>
      <c r="F430" s="84" t="b">
        <v>0</v>
      </c>
      <c r="G430" s="84" t="b">
        <v>0</v>
      </c>
    </row>
    <row r="431" spans="1:7" ht="15">
      <c r="A431" s="84" t="s">
        <v>1338</v>
      </c>
      <c r="B431" s="84">
        <v>7</v>
      </c>
      <c r="C431" s="122">
        <v>0.009419760573876234</v>
      </c>
      <c r="D431" s="84" t="s">
        <v>1218</v>
      </c>
      <c r="E431" s="84" t="b">
        <v>0</v>
      </c>
      <c r="F431" s="84" t="b">
        <v>0</v>
      </c>
      <c r="G431" s="84" t="b">
        <v>0</v>
      </c>
    </row>
    <row r="432" spans="1:7" ht="15">
      <c r="A432" s="84" t="s">
        <v>1350</v>
      </c>
      <c r="B432" s="84">
        <v>6</v>
      </c>
      <c r="C432" s="122">
        <v>0.008074080491893914</v>
      </c>
      <c r="D432" s="84" t="s">
        <v>1218</v>
      </c>
      <c r="E432" s="84" t="b">
        <v>0</v>
      </c>
      <c r="F432" s="84" t="b">
        <v>0</v>
      </c>
      <c r="G432" s="84" t="b">
        <v>0</v>
      </c>
    </row>
    <row r="433" spans="1:7" ht="15">
      <c r="A433" s="84" t="s">
        <v>1345</v>
      </c>
      <c r="B433" s="84">
        <v>6</v>
      </c>
      <c r="C433" s="122">
        <v>0.010067566443467662</v>
      </c>
      <c r="D433" s="84" t="s">
        <v>1218</v>
      </c>
      <c r="E433" s="84" t="b">
        <v>0</v>
      </c>
      <c r="F433" s="84" t="b">
        <v>0</v>
      </c>
      <c r="G433" s="84" t="b">
        <v>0</v>
      </c>
    </row>
    <row r="434" spans="1:7" ht="15">
      <c r="A434" s="84" t="s">
        <v>1351</v>
      </c>
      <c r="B434" s="84">
        <v>5</v>
      </c>
      <c r="C434" s="122">
        <v>0.007475393297153339</v>
      </c>
      <c r="D434" s="84" t="s">
        <v>1218</v>
      </c>
      <c r="E434" s="84" t="b">
        <v>0</v>
      </c>
      <c r="F434" s="84" t="b">
        <v>0</v>
      </c>
      <c r="G434" s="84" t="b">
        <v>0</v>
      </c>
    </row>
    <row r="435" spans="1:7" ht="15">
      <c r="A435" s="84" t="s">
        <v>1343</v>
      </c>
      <c r="B435" s="84">
        <v>5</v>
      </c>
      <c r="C435" s="122">
        <v>0.007475393297153339</v>
      </c>
      <c r="D435" s="84" t="s">
        <v>1218</v>
      </c>
      <c r="E435" s="84" t="b">
        <v>0</v>
      </c>
      <c r="F435" s="84" t="b">
        <v>0</v>
      </c>
      <c r="G435" s="84" t="b">
        <v>0</v>
      </c>
    </row>
    <row r="436" spans="1:7" ht="15">
      <c r="A436" s="84" t="s">
        <v>1352</v>
      </c>
      <c r="B436" s="84">
        <v>4</v>
      </c>
      <c r="C436" s="122">
        <v>0.00898363545788899</v>
      </c>
      <c r="D436" s="84" t="s">
        <v>1218</v>
      </c>
      <c r="E436" s="84" t="b">
        <v>0</v>
      </c>
      <c r="F436" s="84" t="b">
        <v>0</v>
      </c>
      <c r="G436" s="84" t="b">
        <v>0</v>
      </c>
    </row>
    <row r="437" spans="1:7" ht="15">
      <c r="A437" s="84" t="s">
        <v>265</v>
      </c>
      <c r="B437" s="84">
        <v>4</v>
      </c>
      <c r="C437" s="122">
        <v>0.0067117109623117755</v>
      </c>
      <c r="D437" s="84" t="s">
        <v>1218</v>
      </c>
      <c r="E437" s="84" t="b">
        <v>0</v>
      </c>
      <c r="F437" s="84" t="b">
        <v>0</v>
      </c>
      <c r="G437" s="84" t="b">
        <v>0</v>
      </c>
    </row>
    <row r="438" spans="1:7" ht="15">
      <c r="A438" s="84" t="s">
        <v>1353</v>
      </c>
      <c r="B438" s="84">
        <v>4</v>
      </c>
      <c r="C438" s="122">
        <v>0.0067117109623117755</v>
      </c>
      <c r="D438" s="84" t="s">
        <v>1218</v>
      </c>
      <c r="E438" s="84" t="b">
        <v>0</v>
      </c>
      <c r="F438" s="84" t="b">
        <v>0</v>
      </c>
      <c r="G438" s="84" t="b">
        <v>0</v>
      </c>
    </row>
    <row r="439" spans="1:7" ht="15">
      <c r="A439" s="84" t="s">
        <v>1768</v>
      </c>
      <c r="B439" s="84">
        <v>4</v>
      </c>
      <c r="C439" s="122">
        <v>0.0067117109623117755</v>
      </c>
      <c r="D439" s="84" t="s">
        <v>1218</v>
      </c>
      <c r="E439" s="84" t="b">
        <v>0</v>
      </c>
      <c r="F439" s="84" t="b">
        <v>0</v>
      </c>
      <c r="G439" s="84" t="b">
        <v>0</v>
      </c>
    </row>
    <row r="440" spans="1:7" ht="15">
      <c r="A440" s="84" t="s">
        <v>1801</v>
      </c>
      <c r="B440" s="84">
        <v>4</v>
      </c>
      <c r="C440" s="122">
        <v>0.00898363545788899</v>
      </c>
      <c r="D440" s="84" t="s">
        <v>1218</v>
      </c>
      <c r="E440" s="84" t="b">
        <v>0</v>
      </c>
      <c r="F440" s="84" t="b">
        <v>0</v>
      </c>
      <c r="G440" s="84" t="b">
        <v>0</v>
      </c>
    </row>
    <row r="441" spans="1:7" ht="15">
      <c r="A441" s="84" t="s">
        <v>1802</v>
      </c>
      <c r="B441" s="84">
        <v>4</v>
      </c>
      <c r="C441" s="122">
        <v>0.00898363545788899</v>
      </c>
      <c r="D441" s="84" t="s">
        <v>1218</v>
      </c>
      <c r="E441" s="84" t="b">
        <v>0</v>
      </c>
      <c r="F441" s="84" t="b">
        <v>0</v>
      </c>
      <c r="G441" s="84" t="b">
        <v>0</v>
      </c>
    </row>
    <row r="442" spans="1:7" ht="15">
      <c r="A442" s="84" t="s">
        <v>1372</v>
      </c>
      <c r="B442" s="84">
        <v>4</v>
      </c>
      <c r="C442" s="122">
        <v>0.0067117109623117755</v>
      </c>
      <c r="D442" s="84" t="s">
        <v>1218</v>
      </c>
      <c r="E442" s="84" t="b">
        <v>0</v>
      </c>
      <c r="F442" s="84" t="b">
        <v>0</v>
      </c>
      <c r="G442" s="84" t="b">
        <v>0</v>
      </c>
    </row>
    <row r="443" spans="1:7" ht="15">
      <c r="A443" s="84" t="s">
        <v>1799</v>
      </c>
      <c r="B443" s="84">
        <v>4</v>
      </c>
      <c r="C443" s="122">
        <v>0.0076546448235064925</v>
      </c>
      <c r="D443" s="84" t="s">
        <v>1218</v>
      </c>
      <c r="E443" s="84" t="b">
        <v>0</v>
      </c>
      <c r="F443" s="84" t="b">
        <v>0</v>
      </c>
      <c r="G443" s="84" t="b">
        <v>0</v>
      </c>
    </row>
    <row r="444" spans="1:7" ht="15">
      <c r="A444" s="84" t="s">
        <v>1755</v>
      </c>
      <c r="B444" s="84">
        <v>4</v>
      </c>
      <c r="C444" s="122">
        <v>0.0067117109623117755</v>
      </c>
      <c r="D444" s="84" t="s">
        <v>1218</v>
      </c>
      <c r="E444" s="84" t="b">
        <v>0</v>
      </c>
      <c r="F444" s="84" t="b">
        <v>0</v>
      </c>
      <c r="G444" s="84" t="b">
        <v>0</v>
      </c>
    </row>
    <row r="445" spans="1:7" ht="15">
      <c r="A445" s="84" t="s">
        <v>1837</v>
      </c>
      <c r="B445" s="84">
        <v>3</v>
      </c>
      <c r="C445" s="122">
        <v>0.005740983617629869</v>
      </c>
      <c r="D445" s="84" t="s">
        <v>1218</v>
      </c>
      <c r="E445" s="84" t="b">
        <v>0</v>
      </c>
      <c r="F445" s="84" t="b">
        <v>0</v>
      </c>
      <c r="G445" s="84" t="b">
        <v>0</v>
      </c>
    </row>
    <row r="446" spans="1:7" ht="15">
      <c r="A446" s="84" t="s">
        <v>1838</v>
      </c>
      <c r="B446" s="84">
        <v>3</v>
      </c>
      <c r="C446" s="122">
        <v>0.005740983617629869</v>
      </c>
      <c r="D446" s="84" t="s">
        <v>1218</v>
      </c>
      <c r="E446" s="84" t="b">
        <v>0</v>
      </c>
      <c r="F446" s="84" t="b">
        <v>0</v>
      </c>
      <c r="G446" s="84" t="b">
        <v>0</v>
      </c>
    </row>
    <row r="447" spans="1:7" ht="15">
      <c r="A447" s="84" t="s">
        <v>1762</v>
      </c>
      <c r="B447" s="84">
        <v>3</v>
      </c>
      <c r="C447" s="122">
        <v>0.005740983617629869</v>
      </c>
      <c r="D447" s="84" t="s">
        <v>1218</v>
      </c>
      <c r="E447" s="84" t="b">
        <v>0</v>
      </c>
      <c r="F447" s="84" t="b">
        <v>0</v>
      </c>
      <c r="G447" s="84" t="b">
        <v>0</v>
      </c>
    </row>
    <row r="448" spans="1:7" ht="15">
      <c r="A448" s="84" t="s">
        <v>1839</v>
      </c>
      <c r="B448" s="84">
        <v>3</v>
      </c>
      <c r="C448" s="122">
        <v>0.005740983617629869</v>
      </c>
      <c r="D448" s="84" t="s">
        <v>1218</v>
      </c>
      <c r="E448" s="84" t="b">
        <v>0</v>
      </c>
      <c r="F448" s="84" t="b">
        <v>0</v>
      </c>
      <c r="G448" s="84" t="b">
        <v>0</v>
      </c>
    </row>
    <row r="449" spans="1:7" ht="15">
      <c r="A449" s="84" t="s">
        <v>1800</v>
      </c>
      <c r="B449" s="84">
        <v>3</v>
      </c>
      <c r="C449" s="122">
        <v>0.005740983617629869</v>
      </c>
      <c r="D449" s="84" t="s">
        <v>1218</v>
      </c>
      <c r="E449" s="84" t="b">
        <v>0</v>
      </c>
      <c r="F449" s="84" t="b">
        <v>0</v>
      </c>
      <c r="G449" s="84" t="b">
        <v>0</v>
      </c>
    </row>
    <row r="450" spans="1:7" ht="15">
      <c r="A450" s="84" t="s">
        <v>1840</v>
      </c>
      <c r="B450" s="84">
        <v>3</v>
      </c>
      <c r="C450" s="122">
        <v>0.005740983617629869</v>
      </c>
      <c r="D450" s="84" t="s">
        <v>1218</v>
      </c>
      <c r="E450" s="84" t="b">
        <v>0</v>
      </c>
      <c r="F450" s="84" t="b">
        <v>0</v>
      </c>
      <c r="G450" s="84" t="b">
        <v>0</v>
      </c>
    </row>
    <row r="451" spans="1:7" ht="15">
      <c r="A451" s="84" t="s">
        <v>1841</v>
      </c>
      <c r="B451" s="84">
        <v>3</v>
      </c>
      <c r="C451" s="122">
        <v>0.005740983617629869</v>
      </c>
      <c r="D451" s="84" t="s">
        <v>1218</v>
      </c>
      <c r="E451" s="84" t="b">
        <v>0</v>
      </c>
      <c r="F451" s="84" t="b">
        <v>0</v>
      </c>
      <c r="G451" s="84" t="b">
        <v>0</v>
      </c>
    </row>
    <row r="452" spans="1:7" ht="15">
      <c r="A452" s="84" t="s">
        <v>1842</v>
      </c>
      <c r="B452" s="84">
        <v>3</v>
      </c>
      <c r="C452" s="122">
        <v>0.005740983617629869</v>
      </c>
      <c r="D452" s="84" t="s">
        <v>1218</v>
      </c>
      <c r="E452" s="84" t="b">
        <v>0</v>
      </c>
      <c r="F452" s="84" t="b">
        <v>0</v>
      </c>
      <c r="G452" s="84" t="b">
        <v>0</v>
      </c>
    </row>
    <row r="453" spans="1:7" ht="15">
      <c r="A453" s="84" t="s">
        <v>1843</v>
      </c>
      <c r="B453" s="84">
        <v>3</v>
      </c>
      <c r="C453" s="122">
        <v>0.005740983617629869</v>
      </c>
      <c r="D453" s="84" t="s">
        <v>1218</v>
      </c>
      <c r="E453" s="84" t="b">
        <v>0</v>
      </c>
      <c r="F453" s="84" t="b">
        <v>0</v>
      </c>
      <c r="G453" s="84" t="b">
        <v>0</v>
      </c>
    </row>
    <row r="454" spans="1:7" ht="15">
      <c r="A454" s="84" t="s">
        <v>1844</v>
      </c>
      <c r="B454" s="84">
        <v>3</v>
      </c>
      <c r="C454" s="122">
        <v>0.005740983617629869</v>
      </c>
      <c r="D454" s="84" t="s">
        <v>1218</v>
      </c>
      <c r="E454" s="84" t="b">
        <v>0</v>
      </c>
      <c r="F454" s="84" t="b">
        <v>0</v>
      </c>
      <c r="G454" s="84" t="b">
        <v>0</v>
      </c>
    </row>
    <row r="455" spans="1:7" ht="15">
      <c r="A455" s="84" t="s">
        <v>1845</v>
      </c>
      <c r="B455" s="84">
        <v>3</v>
      </c>
      <c r="C455" s="122">
        <v>0.005740983617629869</v>
      </c>
      <c r="D455" s="84" t="s">
        <v>1218</v>
      </c>
      <c r="E455" s="84" t="b">
        <v>0</v>
      </c>
      <c r="F455" s="84" t="b">
        <v>0</v>
      </c>
      <c r="G455" s="84" t="b">
        <v>0</v>
      </c>
    </row>
    <row r="456" spans="1:7" ht="15">
      <c r="A456" s="84" t="s">
        <v>1835</v>
      </c>
      <c r="B456" s="84">
        <v>3</v>
      </c>
      <c r="C456" s="122">
        <v>0.005740983617629869</v>
      </c>
      <c r="D456" s="84" t="s">
        <v>1218</v>
      </c>
      <c r="E456" s="84" t="b">
        <v>0</v>
      </c>
      <c r="F456" s="84" t="b">
        <v>0</v>
      </c>
      <c r="G456" s="84" t="b">
        <v>0</v>
      </c>
    </row>
    <row r="457" spans="1:7" ht="15">
      <c r="A457" s="84" t="s">
        <v>1770</v>
      </c>
      <c r="B457" s="84">
        <v>3</v>
      </c>
      <c r="C457" s="122">
        <v>0.005740983617629869</v>
      </c>
      <c r="D457" s="84" t="s">
        <v>1218</v>
      </c>
      <c r="E457" s="84" t="b">
        <v>0</v>
      </c>
      <c r="F457" s="84" t="b">
        <v>0</v>
      </c>
      <c r="G457" s="84" t="b">
        <v>0</v>
      </c>
    </row>
    <row r="458" spans="1:7" ht="15">
      <c r="A458" s="84" t="s">
        <v>1378</v>
      </c>
      <c r="B458" s="84">
        <v>3</v>
      </c>
      <c r="C458" s="122">
        <v>0.006737726593416743</v>
      </c>
      <c r="D458" s="84" t="s">
        <v>1218</v>
      </c>
      <c r="E458" s="84" t="b">
        <v>0</v>
      </c>
      <c r="F458" s="84" t="b">
        <v>0</v>
      </c>
      <c r="G458" s="84" t="b">
        <v>0</v>
      </c>
    </row>
    <row r="459" spans="1:7" ht="15">
      <c r="A459" s="84" t="s">
        <v>1774</v>
      </c>
      <c r="B459" s="84">
        <v>3</v>
      </c>
      <c r="C459" s="122">
        <v>0.008441669965099655</v>
      </c>
      <c r="D459" s="84" t="s">
        <v>1218</v>
      </c>
      <c r="E459" s="84" t="b">
        <v>0</v>
      </c>
      <c r="F459" s="84" t="b">
        <v>0</v>
      </c>
      <c r="G459" s="84" t="b">
        <v>0</v>
      </c>
    </row>
    <row r="460" spans="1:7" ht="15">
      <c r="A460" s="84" t="s">
        <v>1846</v>
      </c>
      <c r="B460" s="84">
        <v>3</v>
      </c>
      <c r="C460" s="122">
        <v>0.006737726593416743</v>
      </c>
      <c r="D460" s="84" t="s">
        <v>1218</v>
      </c>
      <c r="E460" s="84" t="b">
        <v>0</v>
      </c>
      <c r="F460" s="84" t="b">
        <v>0</v>
      </c>
      <c r="G460" s="84" t="b">
        <v>0</v>
      </c>
    </row>
    <row r="461" spans="1:7" ht="15">
      <c r="A461" s="84" t="s">
        <v>1394</v>
      </c>
      <c r="B461" s="84">
        <v>3</v>
      </c>
      <c r="C461" s="122">
        <v>0.008441669965099655</v>
      </c>
      <c r="D461" s="84" t="s">
        <v>1218</v>
      </c>
      <c r="E461" s="84" t="b">
        <v>0</v>
      </c>
      <c r="F461" s="84" t="b">
        <v>0</v>
      </c>
      <c r="G461" s="84" t="b">
        <v>0</v>
      </c>
    </row>
    <row r="462" spans="1:7" ht="15">
      <c r="A462" s="84" t="s">
        <v>1336</v>
      </c>
      <c r="B462" s="84">
        <v>3</v>
      </c>
      <c r="C462" s="122">
        <v>0.008441669965099655</v>
      </c>
      <c r="D462" s="84" t="s">
        <v>1218</v>
      </c>
      <c r="E462" s="84" t="b">
        <v>0</v>
      </c>
      <c r="F462" s="84" t="b">
        <v>0</v>
      </c>
      <c r="G462" s="84" t="b">
        <v>0</v>
      </c>
    </row>
    <row r="463" spans="1:7" ht="15">
      <c r="A463" s="84" t="s">
        <v>247</v>
      </c>
      <c r="B463" s="84">
        <v>2</v>
      </c>
      <c r="C463" s="122">
        <v>0.004491817728944495</v>
      </c>
      <c r="D463" s="84" t="s">
        <v>1218</v>
      </c>
      <c r="E463" s="84" t="b">
        <v>0</v>
      </c>
      <c r="F463" s="84" t="b">
        <v>0</v>
      </c>
      <c r="G463" s="84" t="b">
        <v>0</v>
      </c>
    </row>
    <row r="464" spans="1:7" ht="15">
      <c r="A464" s="84" t="s">
        <v>1357</v>
      </c>
      <c r="B464" s="84">
        <v>2</v>
      </c>
      <c r="C464" s="122">
        <v>0.004491817728944495</v>
      </c>
      <c r="D464" s="84" t="s">
        <v>1218</v>
      </c>
      <c r="E464" s="84" t="b">
        <v>0</v>
      </c>
      <c r="F464" s="84" t="b">
        <v>0</v>
      </c>
      <c r="G464" s="84" t="b">
        <v>0</v>
      </c>
    </row>
    <row r="465" spans="1:7" ht="15">
      <c r="A465" s="84" t="s">
        <v>1913</v>
      </c>
      <c r="B465" s="84">
        <v>2</v>
      </c>
      <c r="C465" s="122">
        <v>0.004491817728944495</v>
      </c>
      <c r="D465" s="84" t="s">
        <v>1218</v>
      </c>
      <c r="E465" s="84" t="b">
        <v>0</v>
      </c>
      <c r="F465" s="84" t="b">
        <v>0</v>
      </c>
      <c r="G465" s="84" t="b">
        <v>0</v>
      </c>
    </row>
    <row r="466" spans="1:7" ht="15">
      <c r="A466" s="84" t="s">
        <v>1943</v>
      </c>
      <c r="B466" s="84">
        <v>2</v>
      </c>
      <c r="C466" s="122">
        <v>0.004491817728944495</v>
      </c>
      <c r="D466" s="84" t="s">
        <v>1218</v>
      </c>
      <c r="E466" s="84" t="b">
        <v>0</v>
      </c>
      <c r="F466" s="84" t="b">
        <v>0</v>
      </c>
      <c r="G466" s="84" t="b">
        <v>0</v>
      </c>
    </row>
    <row r="467" spans="1:7" ht="15">
      <c r="A467" s="84" t="s">
        <v>1814</v>
      </c>
      <c r="B467" s="84">
        <v>2</v>
      </c>
      <c r="C467" s="122">
        <v>0.004491817728944495</v>
      </c>
      <c r="D467" s="84" t="s">
        <v>1218</v>
      </c>
      <c r="E467" s="84" t="b">
        <v>0</v>
      </c>
      <c r="F467" s="84" t="b">
        <v>0</v>
      </c>
      <c r="G467" s="84" t="b">
        <v>0</v>
      </c>
    </row>
    <row r="468" spans="1:7" ht="15">
      <c r="A468" s="84" t="s">
        <v>1944</v>
      </c>
      <c r="B468" s="84">
        <v>2</v>
      </c>
      <c r="C468" s="122">
        <v>0.004491817728944495</v>
      </c>
      <c r="D468" s="84" t="s">
        <v>1218</v>
      </c>
      <c r="E468" s="84" t="b">
        <v>0</v>
      </c>
      <c r="F468" s="84" t="b">
        <v>0</v>
      </c>
      <c r="G468" s="84" t="b">
        <v>0</v>
      </c>
    </row>
    <row r="469" spans="1:7" ht="15">
      <c r="A469" s="84" t="s">
        <v>1945</v>
      </c>
      <c r="B469" s="84">
        <v>2</v>
      </c>
      <c r="C469" s="122">
        <v>0.004491817728944495</v>
      </c>
      <c r="D469" s="84" t="s">
        <v>1218</v>
      </c>
      <c r="E469" s="84" t="b">
        <v>0</v>
      </c>
      <c r="F469" s="84" t="b">
        <v>0</v>
      </c>
      <c r="G469" s="84" t="b">
        <v>0</v>
      </c>
    </row>
    <row r="470" spans="1:7" ht="15">
      <c r="A470" s="84" t="s">
        <v>1946</v>
      </c>
      <c r="B470" s="84">
        <v>2</v>
      </c>
      <c r="C470" s="122">
        <v>0.004491817728944495</v>
      </c>
      <c r="D470" s="84" t="s">
        <v>1218</v>
      </c>
      <c r="E470" s="84" t="b">
        <v>0</v>
      </c>
      <c r="F470" s="84" t="b">
        <v>0</v>
      </c>
      <c r="G470" s="84" t="b">
        <v>0</v>
      </c>
    </row>
    <row r="471" spans="1:7" ht="15">
      <c r="A471" s="84" t="s">
        <v>1947</v>
      </c>
      <c r="B471" s="84">
        <v>2</v>
      </c>
      <c r="C471" s="122">
        <v>0.004491817728944495</v>
      </c>
      <c r="D471" s="84" t="s">
        <v>1218</v>
      </c>
      <c r="E471" s="84" t="b">
        <v>0</v>
      </c>
      <c r="F471" s="84" t="b">
        <v>0</v>
      </c>
      <c r="G471" s="84" t="b">
        <v>0</v>
      </c>
    </row>
    <row r="472" spans="1:7" ht="15">
      <c r="A472" s="84" t="s">
        <v>1948</v>
      </c>
      <c r="B472" s="84">
        <v>2</v>
      </c>
      <c r="C472" s="122">
        <v>0.004491817728944495</v>
      </c>
      <c r="D472" s="84" t="s">
        <v>1218</v>
      </c>
      <c r="E472" s="84" t="b">
        <v>0</v>
      </c>
      <c r="F472" s="84" t="b">
        <v>0</v>
      </c>
      <c r="G472" s="84" t="b">
        <v>0</v>
      </c>
    </row>
    <row r="473" spans="1:7" ht="15">
      <c r="A473" s="84" t="s">
        <v>1949</v>
      </c>
      <c r="B473" s="84">
        <v>2</v>
      </c>
      <c r="C473" s="122">
        <v>0.004491817728944495</v>
      </c>
      <c r="D473" s="84" t="s">
        <v>1218</v>
      </c>
      <c r="E473" s="84" t="b">
        <v>0</v>
      </c>
      <c r="F473" s="84" t="b">
        <v>0</v>
      </c>
      <c r="G473" s="84" t="b">
        <v>0</v>
      </c>
    </row>
    <row r="474" spans="1:7" ht="15">
      <c r="A474" s="84" t="s">
        <v>1950</v>
      </c>
      <c r="B474" s="84">
        <v>2</v>
      </c>
      <c r="C474" s="122">
        <v>0.004491817728944495</v>
      </c>
      <c r="D474" s="84" t="s">
        <v>1218</v>
      </c>
      <c r="E474" s="84" t="b">
        <v>0</v>
      </c>
      <c r="F474" s="84" t="b">
        <v>0</v>
      </c>
      <c r="G474" s="84" t="b">
        <v>0</v>
      </c>
    </row>
    <row r="475" spans="1:7" ht="15">
      <c r="A475" s="84" t="s">
        <v>1951</v>
      </c>
      <c r="B475" s="84">
        <v>2</v>
      </c>
      <c r="C475" s="122">
        <v>0.004491817728944495</v>
      </c>
      <c r="D475" s="84" t="s">
        <v>1218</v>
      </c>
      <c r="E475" s="84" t="b">
        <v>0</v>
      </c>
      <c r="F475" s="84" t="b">
        <v>0</v>
      </c>
      <c r="G475" s="84" t="b">
        <v>0</v>
      </c>
    </row>
    <row r="476" spans="1:7" ht="15">
      <c r="A476" s="84" t="s">
        <v>1952</v>
      </c>
      <c r="B476" s="84">
        <v>2</v>
      </c>
      <c r="C476" s="122">
        <v>0.004491817728944495</v>
      </c>
      <c r="D476" s="84" t="s">
        <v>1218</v>
      </c>
      <c r="E476" s="84" t="b">
        <v>0</v>
      </c>
      <c r="F476" s="84" t="b">
        <v>0</v>
      </c>
      <c r="G476" s="84" t="b">
        <v>0</v>
      </c>
    </row>
    <row r="477" spans="1:7" ht="15">
      <c r="A477" s="84" t="s">
        <v>1953</v>
      </c>
      <c r="B477" s="84">
        <v>2</v>
      </c>
      <c r="C477" s="122">
        <v>0.004491817728944495</v>
      </c>
      <c r="D477" s="84" t="s">
        <v>1218</v>
      </c>
      <c r="E477" s="84" t="b">
        <v>0</v>
      </c>
      <c r="F477" s="84" t="b">
        <v>0</v>
      </c>
      <c r="G477" s="84" t="b">
        <v>0</v>
      </c>
    </row>
    <row r="478" spans="1:7" ht="15">
      <c r="A478" s="84" t="s">
        <v>2014</v>
      </c>
      <c r="B478" s="84">
        <v>2</v>
      </c>
      <c r="C478" s="122">
        <v>0.004491817728944495</v>
      </c>
      <c r="D478" s="84" t="s">
        <v>1218</v>
      </c>
      <c r="E478" s="84" t="b">
        <v>0</v>
      </c>
      <c r="F478" s="84" t="b">
        <v>0</v>
      </c>
      <c r="G478" s="84" t="b">
        <v>0</v>
      </c>
    </row>
    <row r="479" spans="1:7" ht="15">
      <c r="A479" s="84" t="s">
        <v>2015</v>
      </c>
      <c r="B479" s="84">
        <v>2</v>
      </c>
      <c r="C479" s="122">
        <v>0.004491817728944495</v>
      </c>
      <c r="D479" s="84" t="s">
        <v>1218</v>
      </c>
      <c r="E479" s="84" t="b">
        <v>0</v>
      </c>
      <c r="F479" s="84" t="b">
        <v>0</v>
      </c>
      <c r="G479" s="84" t="b">
        <v>0</v>
      </c>
    </row>
    <row r="480" spans="1:7" ht="15">
      <c r="A480" s="84" t="s">
        <v>2016</v>
      </c>
      <c r="B480" s="84">
        <v>2</v>
      </c>
      <c r="C480" s="122">
        <v>0.004491817728944495</v>
      </c>
      <c r="D480" s="84" t="s">
        <v>1218</v>
      </c>
      <c r="E480" s="84" t="b">
        <v>0</v>
      </c>
      <c r="F480" s="84" t="b">
        <v>0</v>
      </c>
      <c r="G480" s="84" t="b">
        <v>0</v>
      </c>
    </row>
    <row r="481" spans="1:7" ht="15">
      <c r="A481" s="84" t="s">
        <v>2017</v>
      </c>
      <c r="B481" s="84">
        <v>2</v>
      </c>
      <c r="C481" s="122">
        <v>0.004491817728944495</v>
      </c>
      <c r="D481" s="84" t="s">
        <v>1218</v>
      </c>
      <c r="E481" s="84" t="b">
        <v>0</v>
      </c>
      <c r="F481" s="84" t="b">
        <v>0</v>
      </c>
      <c r="G481" s="84" t="b">
        <v>0</v>
      </c>
    </row>
    <row r="482" spans="1:7" ht="15">
      <c r="A482" s="84" t="s">
        <v>1361</v>
      </c>
      <c r="B482" s="84">
        <v>2</v>
      </c>
      <c r="C482" s="122">
        <v>0.004491817728944495</v>
      </c>
      <c r="D482" s="84" t="s">
        <v>1218</v>
      </c>
      <c r="E482" s="84" t="b">
        <v>0</v>
      </c>
      <c r="F482" s="84" t="b">
        <v>0</v>
      </c>
      <c r="G482" s="84" t="b">
        <v>0</v>
      </c>
    </row>
    <row r="483" spans="1:7" ht="15">
      <c r="A483" s="84" t="s">
        <v>1848</v>
      </c>
      <c r="B483" s="84">
        <v>2</v>
      </c>
      <c r="C483" s="122">
        <v>0.004491817728944495</v>
      </c>
      <c r="D483" s="84" t="s">
        <v>1218</v>
      </c>
      <c r="E483" s="84" t="b">
        <v>0</v>
      </c>
      <c r="F483" s="84" t="b">
        <v>0</v>
      </c>
      <c r="G483" s="84" t="b">
        <v>0</v>
      </c>
    </row>
    <row r="484" spans="1:7" ht="15">
      <c r="A484" s="84" t="s">
        <v>2018</v>
      </c>
      <c r="B484" s="84">
        <v>2</v>
      </c>
      <c r="C484" s="122">
        <v>0.004491817728944495</v>
      </c>
      <c r="D484" s="84" t="s">
        <v>1218</v>
      </c>
      <c r="E484" s="84" t="b">
        <v>0</v>
      </c>
      <c r="F484" s="84" t="b">
        <v>0</v>
      </c>
      <c r="G484" s="84" t="b">
        <v>0</v>
      </c>
    </row>
    <row r="485" spans="1:7" ht="15">
      <c r="A485" s="84" t="s">
        <v>2019</v>
      </c>
      <c r="B485" s="84">
        <v>2</v>
      </c>
      <c r="C485" s="122">
        <v>0.004491817728944495</v>
      </c>
      <c r="D485" s="84" t="s">
        <v>1218</v>
      </c>
      <c r="E485" s="84" t="b">
        <v>0</v>
      </c>
      <c r="F485" s="84" t="b">
        <v>0</v>
      </c>
      <c r="G485" s="84" t="b">
        <v>0</v>
      </c>
    </row>
    <row r="486" spans="1:7" ht="15">
      <c r="A486" s="84" t="s">
        <v>2020</v>
      </c>
      <c r="B486" s="84">
        <v>2</v>
      </c>
      <c r="C486" s="122">
        <v>0.004491817728944495</v>
      </c>
      <c r="D486" s="84" t="s">
        <v>1218</v>
      </c>
      <c r="E486" s="84" t="b">
        <v>0</v>
      </c>
      <c r="F486" s="84" t="b">
        <v>0</v>
      </c>
      <c r="G486" s="84" t="b">
        <v>0</v>
      </c>
    </row>
    <row r="487" spans="1:7" ht="15">
      <c r="A487" s="84" t="s">
        <v>2021</v>
      </c>
      <c r="B487" s="84">
        <v>2</v>
      </c>
      <c r="C487" s="122">
        <v>0.004491817728944495</v>
      </c>
      <c r="D487" s="84" t="s">
        <v>1218</v>
      </c>
      <c r="E487" s="84" t="b">
        <v>0</v>
      </c>
      <c r="F487" s="84" t="b">
        <v>0</v>
      </c>
      <c r="G487" s="84" t="b">
        <v>0</v>
      </c>
    </row>
    <row r="488" spans="1:7" ht="15">
      <c r="A488" s="84" t="s">
        <v>2022</v>
      </c>
      <c r="B488" s="84">
        <v>2</v>
      </c>
      <c r="C488" s="122">
        <v>0.004491817728944495</v>
      </c>
      <c r="D488" s="84" t="s">
        <v>1218</v>
      </c>
      <c r="E488" s="84" t="b">
        <v>0</v>
      </c>
      <c r="F488" s="84" t="b">
        <v>0</v>
      </c>
      <c r="G488" s="84" t="b">
        <v>0</v>
      </c>
    </row>
    <row r="489" spans="1:7" ht="15">
      <c r="A489" s="84" t="s">
        <v>1849</v>
      </c>
      <c r="B489" s="84">
        <v>2</v>
      </c>
      <c r="C489" s="122">
        <v>0.004491817728944495</v>
      </c>
      <c r="D489" s="84" t="s">
        <v>1218</v>
      </c>
      <c r="E489" s="84" t="b">
        <v>0</v>
      </c>
      <c r="F489" s="84" t="b">
        <v>0</v>
      </c>
      <c r="G489" s="84" t="b">
        <v>0</v>
      </c>
    </row>
    <row r="490" spans="1:7" ht="15">
      <c r="A490" s="84" t="s">
        <v>2023</v>
      </c>
      <c r="B490" s="84">
        <v>2</v>
      </c>
      <c r="C490" s="122">
        <v>0.004491817728944495</v>
      </c>
      <c r="D490" s="84" t="s">
        <v>1218</v>
      </c>
      <c r="E490" s="84" t="b">
        <v>0</v>
      </c>
      <c r="F490" s="84" t="b">
        <v>0</v>
      </c>
      <c r="G490" s="84" t="b">
        <v>0</v>
      </c>
    </row>
    <row r="491" spans="1:7" ht="15">
      <c r="A491" s="84" t="s">
        <v>1984</v>
      </c>
      <c r="B491" s="84">
        <v>2</v>
      </c>
      <c r="C491" s="122">
        <v>0.004491817728944495</v>
      </c>
      <c r="D491" s="84" t="s">
        <v>1218</v>
      </c>
      <c r="E491" s="84" t="b">
        <v>0</v>
      </c>
      <c r="F491" s="84" t="b">
        <v>0</v>
      </c>
      <c r="G491" s="84" t="b">
        <v>0</v>
      </c>
    </row>
    <row r="492" spans="1:7" ht="15">
      <c r="A492" s="84" t="s">
        <v>2013</v>
      </c>
      <c r="B492" s="84">
        <v>2</v>
      </c>
      <c r="C492" s="122">
        <v>0.004491817728944495</v>
      </c>
      <c r="D492" s="84" t="s">
        <v>1218</v>
      </c>
      <c r="E492" s="84" t="b">
        <v>0</v>
      </c>
      <c r="F492" s="84" t="b">
        <v>0</v>
      </c>
      <c r="G492" s="84" t="b">
        <v>0</v>
      </c>
    </row>
    <row r="493" spans="1:7" ht="15">
      <c r="A493" s="84" t="s">
        <v>1999</v>
      </c>
      <c r="B493" s="84">
        <v>2</v>
      </c>
      <c r="C493" s="122">
        <v>0.004491817728944495</v>
      </c>
      <c r="D493" s="84" t="s">
        <v>1218</v>
      </c>
      <c r="E493" s="84" t="b">
        <v>0</v>
      </c>
      <c r="F493" s="84" t="b">
        <v>0</v>
      </c>
      <c r="G493" s="84" t="b">
        <v>0</v>
      </c>
    </row>
    <row r="494" spans="1:7" ht="15">
      <c r="A494" s="84" t="s">
        <v>2000</v>
      </c>
      <c r="B494" s="84">
        <v>2</v>
      </c>
      <c r="C494" s="122">
        <v>0.004491817728944495</v>
      </c>
      <c r="D494" s="84" t="s">
        <v>1218</v>
      </c>
      <c r="E494" s="84" t="b">
        <v>0</v>
      </c>
      <c r="F494" s="84" t="b">
        <v>0</v>
      </c>
      <c r="G494" s="84" t="b">
        <v>0</v>
      </c>
    </row>
    <row r="495" spans="1:7" ht="15">
      <c r="A495" s="84" t="s">
        <v>2001</v>
      </c>
      <c r="B495" s="84">
        <v>2</v>
      </c>
      <c r="C495" s="122">
        <v>0.004491817728944495</v>
      </c>
      <c r="D495" s="84" t="s">
        <v>1218</v>
      </c>
      <c r="E495" s="84" t="b">
        <v>0</v>
      </c>
      <c r="F495" s="84" t="b">
        <v>0</v>
      </c>
      <c r="G495" s="84" t="b">
        <v>0</v>
      </c>
    </row>
    <row r="496" spans="1:7" ht="15">
      <c r="A496" s="84" t="s">
        <v>2002</v>
      </c>
      <c r="B496" s="84">
        <v>2</v>
      </c>
      <c r="C496" s="122">
        <v>0.004491817728944495</v>
      </c>
      <c r="D496" s="84" t="s">
        <v>1218</v>
      </c>
      <c r="E496" s="84" t="b">
        <v>0</v>
      </c>
      <c r="F496" s="84" t="b">
        <v>0</v>
      </c>
      <c r="G496" s="84" t="b">
        <v>0</v>
      </c>
    </row>
    <row r="497" spans="1:7" ht="15">
      <c r="A497" s="84" t="s">
        <v>2003</v>
      </c>
      <c r="B497" s="84">
        <v>2</v>
      </c>
      <c r="C497" s="122">
        <v>0.004491817728944495</v>
      </c>
      <c r="D497" s="84" t="s">
        <v>1218</v>
      </c>
      <c r="E497" s="84" t="b">
        <v>0</v>
      </c>
      <c r="F497" s="84" t="b">
        <v>0</v>
      </c>
      <c r="G497" s="84" t="b">
        <v>0</v>
      </c>
    </row>
    <row r="498" spans="1:7" ht="15">
      <c r="A498" s="84" t="s">
        <v>2004</v>
      </c>
      <c r="B498" s="84">
        <v>2</v>
      </c>
      <c r="C498" s="122">
        <v>0.004491817728944495</v>
      </c>
      <c r="D498" s="84" t="s">
        <v>1218</v>
      </c>
      <c r="E498" s="84" t="b">
        <v>0</v>
      </c>
      <c r="F498" s="84" t="b">
        <v>0</v>
      </c>
      <c r="G498" s="84" t="b">
        <v>0</v>
      </c>
    </row>
    <row r="499" spans="1:7" ht="15">
      <c r="A499" s="84" t="s">
        <v>2005</v>
      </c>
      <c r="B499" s="84">
        <v>2</v>
      </c>
      <c r="C499" s="122">
        <v>0.004491817728944495</v>
      </c>
      <c r="D499" s="84" t="s">
        <v>1218</v>
      </c>
      <c r="E499" s="84" t="b">
        <v>0</v>
      </c>
      <c r="F499" s="84" t="b">
        <v>0</v>
      </c>
      <c r="G499" s="84" t="b">
        <v>0</v>
      </c>
    </row>
    <row r="500" spans="1:7" ht="15">
      <c r="A500" s="84" t="s">
        <v>2006</v>
      </c>
      <c r="B500" s="84">
        <v>2</v>
      </c>
      <c r="C500" s="122">
        <v>0.004491817728944495</v>
      </c>
      <c r="D500" s="84" t="s">
        <v>1218</v>
      </c>
      <c r="E500" s="84" t="b">
        <v>0</v>
      </c>
      <c r="F500" s="84" t="b">
        <v>0</v>
      </c>
      <c r="G500" s="84" t="b">
        <v>0</v>
      </c>
    </row>
    <row r="501" spans="1:7" ht="15">
      <c r="A501" s="84" t="s">
        <v>2007</v>
      </c>
      <c r="B501" s="84">
        <v>2</v>
      </c>
      <c r="C501" s="122">
        <v>0.004491817728944495</v>
      </c>
      <c r="D501" s="84" t="s">
        <v>1218</v>
      </c>
      <c r="E501" s="84" t="b">
        <v>0</v>
      </c>
      <c r="F501" s="84" t="b">
        <v>0</v>
      </c>
      <c r="G501" s="84" t="b">
        <v>0</v>
      </c>
    </row>
    <row r="502" spans="1:7" ht="15">
      <c r="A502" s="84" t="s">
        <v>2008</v>
      </c>
      <c r="B502" s="84">
        <v>2</v>
      </c>
      <c r="C502" s="122">
        <v>0.004491817728944495</v>
      </c>
      <c r="D502" s="84" t="s">
        <v>1218</v>
      </c>
      <c r="E502" s="84" t="b">
        <v>0</v>
      </c>
      <c r="F502" s="84" t="b">
        <v>0</v>
      </c>
      <c r="G502" s="84" t="b">
        <v>0</v>
      </c>
    </row>
    <row r="503" spans="1:7" ht="15">
      <c r="A503" s="84" t="s">
        <v>2009</v>
      </c>
      <c r="B503" s="84">
        <v>2</v>
      </c>
      <c r="C503" s="122">
        <v>0.004491817728944495</v>
      </c>
      <c r="D503" s="84" t="s">
        <v>1218</v>
      </c>
      <c r="E503" s="84" t="b">
        <v>0</v>
      </c>
      <c r="F503" s="84" t="b">
        <v>0</v>
      </c>
      <c r="G503" s="84" t="b">
        <v>0</v>
      </c>
    </row>
    <row r="504" spans="1:7" ht="15">
      <c r="A504" s="84" t="s">
        <v>2010</v>
      </c>
      <c r="B504" s="84">
        <v>2</v>
      </c>
      <c r="C504" s="122">
        <v>0.004491817728944495</v>
      </c>
      <c r="D504" s="84" t="s">
        <v>1218</v>
      </c>
      <c r="E504" s="84" t="b">
        <v>0</v>
      </c>
      <c r="F504" s="84" t="b">
        <v>0</v>
      </c>
      <c r="G504" s="84" t="b">
        <v>0</v>
      </c>
    </row>
    <row r="505" spans="1:7" ht="15">
      <c r="A505" s="84" t="s">
        <v>2011</v>
      </c>
      <c r="B505" s="84">
        <v>2</v>
      </c>
      <c r="C505" s="122">
        <v>0.004491817728944495</v>
      </c>
      <c r="D505" s="84" t="s">
        <v>1218</v>
      </c>
      <c r="E505" s="84" t="b">
        <v>0</v>
      </c>
      <c r="F505" s="84" t="b">
        <v>0</v>
      </c>
      <c r="G505" s="84" t="b">
        <v>0</v>
      </c>
    </row>
    <row r="506" spans="1:7" ht="15">
      <c r="A506" s="84" t="s">
        <v>1989</v>
      </c>
      <c r="B506" s="84">
        <v>2</v>
      </c>
      <c r="C506" s="122">
        <v>0.004491817728944495</v>
      </c>
      <c r="D506" s="84" t="s">
        <v>1218</v>
      </c>
      <c r="E506" s="84" t="b">
        <v>0</v>
      </c>
      <c r="F506" s="84" t="b">
        <v>0</v>
      </c>
      <c r="G506" s="84" t="b">
        <v>0</v>
      </c>
    </row>
    <row r="507" spans="1:7" ht="15">
      <c r="A507" s="84" t="s">
        <v>1990</v>
      </c>
      <c r="B507" s="84">
        <v>2</v>
      </c>
      <c r="C507" s="122">
        <v>0.004491817728944495</v>
      </c>
      <c r="D507" s="84" t="s">
        <v>1218</v>
      </c>
      <c r="E507" s="84" t="b">
        <v>0</v>
      </c>
      <c r="F507" s="84" t="b">
        <v>0</v>
      </c>
      <c r="G507" s="84" t="b">
        <v>0</v>
      </c>
    </row>
    <row r="508" spans="1:7" ht="15">
      <c r="A508" s="84" t="s">
        <v>1991</v>
      </c>
      <c r="B508" s="84">
        <v>2</v>
      </c>
      <c r="C508" s="122">
        <v>0.004491817728944495</v>
      </c>
      <c r="D508" s="84" t="s">
        <v>1218</v>
      </c>
      <c r="E508" s="84" t="b">
        <v>0</v>
      </c>
      <c r="F508" s="84" t="b">
        <v>0</v>
      </c>
      <c r="G508" s="84" t="b">
        <v>0</v>
      </c>
    </row>
    <row r="509" spans="1:7" ht="15">
      <c r="A509" s="84" t="s">
        <v>1992</v>
      </c>
      <c r="B509" s="84">
        <v>2</v>
      </c>
      <c r="C509" s="122">
        <v>0.004491817728944495</v>
      </c>
      <c r="D509" s="84" t="s">
        <v>1218</v>
      </c>
      <c r="E509" s="84" t="b">
        <v>0</v>
      </c>
      <c r="F509" s="84" t="b">
        <v>1</v>
      </c>
      <c r="G509" s="84" t="b">
        <v>0</v>
      </c>
    </row>
    <row r="510" spans="1:7" ht="15">
      <c r="A510" s="84" t="s">
        <v>1993</v>
      </c>
      <c r="B510" s="84">
        <v>2</v>
      </c>
      <c r="C510" s="122">
        <v>0.004491817728944495</v>
      </c>
      <c r="D510" s="84" t="s">
        <v>1218</v>
      </c>
      <c r="E510" s="84" t="b">
        <v>0</v>
      </c>
      <c r="F510" s="84" t="b">
        <v>0</v>
      </c>
      <c r="G510" s="84" t="b">
        <v>0</v>
      </c>
    </row>
    <row r="511" spans="1:7" ht="15">
      <c r="A511" s="84" t="s">
        <v>1994</v>
      </c>
      <c r="B511" s="84">
        <v>2</v>
      </c>
      <c r="C511" s="122">
        <v>0.004491817728944495</v>
      </c>
      <c r="D511" s="84" t="s">
        <v>1218</v>
      </c>
      <c r="E511" s="84" t="b">
        <v>0</v>
      </c>
      <c r="F511" s="84" t="b">
        <v>0</v>
      </c>
      <c r="G511" s="84" t="b">
        <v>0</v>
      </c>
    </row>
    <row r="512" spans="1:7" ht="15">
      <c r="A512" s="84" t="s">
        <v>1785</v>
      </c>
      <c r="B512" s="84">
        <v>2</v>
      </c>
      <c r="C512" s="122">
        <v>0.004491817728944495</v>
      </c>
      <c r="D512" s="84" t="s">
        <v>1218</v>
      </c>
      <c r="E512" s="84" t="b">
        <v>0</v>
      </c>
      <c r="F512" s="84" t="b">
        <v>0</v>
      </c>
      <c r="G512" s="84" t="b">
        <v>0</v>
      </c>
    </row>
    <row r="513" spans="1:7" ht="15">
      <c r="A513" s="84" t="s">
        <v>1995</v>
      </c>
      <c r="B513" s="84">
        <v>2</v>
      </c>
      <c r="C513" s="122">
        <v>0.004491817728944495</v>
      </c>
      <c r="D513" s="84" t="s">
        <v>1218</v>
      </c>
      <c r="E513" s="84" t="b">
        <v>0</v>
      </c>
      <c r="F513" s="84" t="b">
        <v>0</v>
      </c>
      <c r="G513" s="84" t="b">
        <v>0</v>
      </c>
    </row>
    <row r="514" spans="1:7" ht="15">
      <c r="A514" s="84" t="s">
        <v>1803</v>
      </c>
      <c r="B514" s="84">
        <v>2</v>
      </c>
      <c r="C514" s="122">
        <v>0.004491817728944495</v>
      </c>
      <c r="D514" s="84" t="s">
        <v>1218</v>
      </c>
      <c r="E514" s="84" t="b">
        <v>0</v>
      </c>
      <c r="F514" s="84" t="b">
        <v>0</v>
      </c>
      <c r="G514" s="84" t="b">
        <v>0</v>
      </c>
    </row>
    <row r="515" spans="1:7" ht="15">
      <c r="A515" s="84" t="s">
        <v>1829</v>
      </c>
      <c r="B515" s="84">
        <v>2</v>
      </c>
      <c r="C515" s="122">
        <v>0.004491817728944495</v>
      </c>
      <c r="D515" s="84" t="s">
        <v>1218</v>
      </c>
      <c r="E515" s="84" t="b">
        <v>0</v>
      </c>
      <c r="F515" s="84" t="b">
        <v>0</v>
      </c>
      <c r="G515" s="84" t="b">
        <v>0</v>
      </c>
    </row>
    <row r="516" spans="1:7" ht="15">
      <c r="A516" s="84" t="s">
        <v>1996</v>
      </c>
      <c r="B516" s="84">
        <v>2</v>
      </c>
      <c r="C516" s="122">
        <v>0.004491817728944495</v>
      </c>
      <c r="D516" s="84" t="s">
        <v>1218</v>
      </c>
      <c r="E516" s="84" t="b">
        <v>0</v>
      </c>
      <c r="F516" s="84" t="b">
        <v>0</v>
      </c>
      <c r="G516" s="84" t="b">
        <v>0</v>
      </c>
    </row>
    <row r="517" spans="1:7" ht="15">
      <c r="A517" s="84" t="s">
        <v>1339</v>
      </c>
      <c r="B517" s="84">
        <v>2</v>
      </c>
      <c r="C517" s="122">
        <v>0.004491817728944495</v>
      </c>
      <c r="D517" s="84" t="s">
        <v>1218</v>
      </c>
      <c r="E517" s="84" t="b">
        <v>0</v>
      </c>
      <c r="F517" s="84" t="b">
        <v>0</v>
      </c>
      <c r="G517" s="84" t="b">
        <v>0</v>
      </c>
    </row>
    <row r="518" spans="1:7" ht="15">
      <c r="A518" s="84" t="s">
        <v>1997</v>
      </c>
      <c r="B518" s="84">
        <v>2</v>
      </c>
      <c r="C518" s="122">
        <v>0.004491817728944495</v>
      </c>
      <c r="D518" s="84" t="s">
        <v>1218</v>
      </c>
      <c r="E518" s="84" t="b">
        <v>0</v>
      </c>
      <c r="F518" s="84" t="b">
        <v>0</v>
      </c>
      <c r="G518" s="84" t="b">
        <v>0</v>
      </c>
    </row>
    <row r="519" spans="1:7" ht="15">
      <c r="A519" s="84" t="s">
        <v>1998</v>
      </c>
      <c r="B519" s="84">
        <v>2</v>
      </c>
      <c r="C519" s="122">
        <v>0.004491817728944495</v>
      </c>
      <c r="D519" s="84" t="s">
        <v>1218</v>
      </c>
      <c r="E519" s="84" t="b">
        <v>0</v>
      </c>
      <c r="F519" s="84" t="b">
        <v>0</v>
      </c>
      <c r="G519" s="84" t="b">
        <v>0</v>
      </c>
    </row>
    <row r="520" spans="1:7" ht="15">
      <c r="A520" s="84" t="s">
        <v>1783</v>
      </c>
      <c r="B520" s="84">
        <v>2</v>
      </c>
      <c r="C520" s="122">
        <v>0.004491817728944495</v>
      </c>
      <c r="D520" s="84" t="s">
        <v>1218</v>
      </c>
      <c r="E520" s="84" t="b">
        <v>0</v>
      </c>
      <c r="F520" s="84" t="b">
        <v>0</v>
      </c>
      <c r="G520" s="84" t="b">
        <v>0</v>
      </c>
    </row>
    <row r="521" spans="1:7" ht="15">
      <c r="A521" s="84" t="s">
        <v>1784</v>
      </c>
      <c r="B521" s="84">
        <v>2</v>
      </c>
      <c r="C521" s="122">
        <v>0.004491817728944495</v>
      </c>
      <c r="D521" s="84" t="s">
        <v>1218</v>
      </c>
      <c r="E521" s="84" t="b">
        <v>0</v>
      </c>
      <c r="F521" s="84" t="b">
        <v>0</v>
      </c>
      <c r="G521" s="84" t="b">
        <v>0</v>
      </c>
    </row>
    <row r="522" spans="1:7" ht="15">
      <c r="A522" s="84" t="s">
        <v>1977</v>
      </c>
      <c r="B522" s="84">
        <v>2</v>
      </c>
      <c r="C522" s="122">
        <v>0.004491817728944495</v>
      </c>
      <c r="D522" s="84" t="s">
        <v>1218</v>
      </c>
      <c r="E522" s="84" t="b">
        <v>0</v>
      </c>
      <c r="F522" s="84" t="b">
        <v>0</v>
      </c>
      <c r="G522" s="84" t="b">
        <v>0</v>
      </c>
    </row>
    <row r="523" spans="1:7" ht="15">
      <c r="A523" s="84" t="s">
        <v>1978</v>
      </c>
      <c r="B523" s="84">
        <v>2</v>
      </c>
      <c r="C523" s="122">
        <v>0.004491817728944495</v>
      </c>
      <c r="D523" s="84" t="s">
        <v>1218</v>
      </c>
      <c r="E523" s="84" t="b">
        <v>0</v>
      </c>
      <c r="F523" s="84" t="b">
        <v>0</v>
      </c>
      <c r="G523" s="84" t="b">
        <v>0</v>
      </c>
    </row>
    <row r="524" spans="1:7" ht="15">
      <c r="A524" s="84" t="s">
        <v>1979</v>
      </c>
      <c r="B524" s="84">
        <v>2</v>
      </c>
      <c r="C524" s="122">
        <v>0.004491817728944495</v>
      </c>
      <c r="D524" s="84" t="s">
        <v>1218</v>
      </c>
      <c r="E524" s="84" t="b">
        <v>0</v>
      </c>
      <c r="F524" s="84" t="b">
        <v>0</v>
      </c>
      <c r="G524" s="84" t="b">
        <v>0</v>
      </c>
    </row>
    <row r="525" spans="1:7" ht="15">
      <c r="A525" s="84" t="s">
        <v>1980</v>
      </c>
      <c r="B525" s="84">
        <v>2</v>
      </c>
      <c r="C525" s="122">
        <v>0.004491817728944495</v>
      </c>
      <c r="D525" s="84" t="s">
        <v>1218</v>
      </c>
      <c r="E525" s="84" t="b">
        <v>0</v>
      </c>
      <c r="F525" s="84" t="b">
        <v>0</v>
      </c>
      <c r="G525" s="84" t="b">
        <v>0</v>
      </c>
    </row>
    <row r="526" spans="1:7" ht="15">
      <c r="A526" s="84" t="s">
        <v>1981</v>
      </c>
      <c r="B526" s="84">
        <v>2</v>
      </c>
      <c r="C526" s="122">
        <v>0.004491817728944495</v>
      </c>
      <c r="D526" s="84" t="s">
        <v>1218</v>
      </c>
      <c r="E526" s="84" t="b">
        <v>0</v>
      </c>
      <c r="F526" s="84" t="b">
        <v>0</v>
      </c>
      <c r="G526" s="84" t="b">
        <v>0</v>
      </c>
    </row>
    <row r="527" spans="1:7" ht="15">
      <c r="A527" s="84" t="s">
        <v>1982</v>
      </c>
      <c r="B527" s="84">
        <v>2</v>
      </c>
      <c r="C527" s="122">
        <v>0.004491817728944495</v>
      </c>
      <c r="D527" s="84" t="s">
        <v>1218</v>
      </c>
      <c r="E527" s="84" t="b">
        <v>0</v>
      </c>
      <c r="F527" s="84" t="b">
        <v>0</v>
      </c>
      <c r="G527" s="84" t="b">
        <v>0</v>
      </c>
    </row>
    <row r="528" spans="1:7" ht="15">
      <c r="A528" s="84" t="s">
        <v>1983</v>
      </c>
      <c r="B528" s="84">
        <v>2</v>
      </c>
      <c r="C528" s="122">
        <v>0.004491817728944495</v>
      </c>
      <c r="D528" s="84" t="s">
        <v>1218</v>
      </c>
      <c r="E528" s="84" t="b">
        <v>0</v>
      </c>
      <c r="F528" s="84" t="b">
        <v>0</v>
      </c>
      <c r="G528" s="84" t="b">
        <v>0</v>
      </c>
    </row>
    <row r="529" spans="1:7" ht="15">
      <c r="A529" s="84" t="s">
        <v>1836</v>
      </c>
      <c r="B529" s="84">
        <v>2</v>
      </c>
      <c r="C529" s="122">
        <v>0.004491817728944495</v>
      </c>
      <c r="D529" s="84" t="s">
        <v>1218</v>
      </c>
      <c r="E529" s="84" t="b">
        <v>0</v>
      </c>
      <c r="F529" s="84" t="b">
        <v>0</v>
      </c>
      <c r="G529" s="84" t="b">
        <v>0</v>
      </c>
    </row>
    <row r="530" spans="1:7" ht="15">
      <c r="A530" s="84" t="s">
        <v>1827</v>
      </c>
      <c r="B530" s="84">
        <v>2</v>
      </c>
      <c r="C530" s="122">
        <v>0.004491817728944495</v>
      </c>
      <c r="D530" s="84" t="s">
        <v>1218</v>
      </c>
      <c r="E530" s="84" t="b">
        <v>0</v>
      </c>
      <c r="F530" s="84" t="b">
        <v>0</v>
      </c>
      <c r="G530" s="84" t="b">
        <v>0</v>
      </c>
    </row>
    <row r="531" spans="1:7" ht="15">
      <c r="A531" s="84" t="s">
        <v>1976</v>
      </c>
      <c r="B531" s="84">
        <v>2</v>
      </c>
      <c r="C531" s="122">
        <v>0.004491817728944495</v>
      </c>
      <c r="D531" s="84" t="s">
        <v>1218</v>
      </c>
      <c r="E531" s="84" t="b">
        <v>0</v>
      </c>
      <c r="F531" s="84" t="b">
        <v>0</v>
      </c>
      <c r="G531" s="84" t="b">
        <v>0</v>
      </c>
    </row>
    <row r="532" spans="1:7" ht="15">
      <c r="A532" s="84" t="s">
        <v>1767</v>
      </c>
      <c r="B532" s="84">
        <v>2</v>
      </c>
      <c r="C532" s="122">
        <v>0.004491817728944495</v>
      </c>
      <c r="D532" s="84" t="s">
        <v>1218</v>
      </c>
      <c r="E532" s="84" t="b">
        <v>0</v>
      </c>
      <c r="F532" s="84" t="b">
        <v>0</v>
      </c>
      <c r="G532" s="84" t="b">
        <v>0</v>
      </c>
    </row>
    <row r="533" spans="1:7" ht="15">
      <c r="A533" s="84" t="s">
        <v>1789</v>
      </c>
      <c r="B533" s="84">
        <v>2</v>
      </c>
      <c r="C533" s="122">
        <v>0.004491817728944495</v>
      </c>
      <c r="D533" s="84" t="s">
        <v>1218</v>
      </c>
      <c r="E533" s="84" t="b">
        <v>0</v>
      </c>
      <c r="F533" s="84" t="b">
        <v>0</v>
      </c>
      <c r="G533" s="84" t="b">
        <v>0</v>
      </c>
    </row>
    <row r="534" spans="1:7" ht="15">
      <c r="A534" s="84" t="s">
        <v>1790</v>
      </c>
      <c r="B534" s="84">
        <v>2</v>
      </c>
      <c r="C534" s="122">
        <v>0.004491817728944495</v>
      </c>
      <c r="D534" s="84" t="s">
        <v>1218</v>
      </c>
      <c r="E534" s="84" t="b">
        <v>0</v>
      </c>
      <c r="F534" s="84" t="b">
        <v>0</v>
      </c>
      <c r="G534" s="84" t="b">
        <v>0</v>
      </c>
    </row>
    <row r="535" spans="1:7" ht="15">
      <c r="A535" s="84" t="s">
        <v>1791</v>
      </c>
      <c r="B535" s="84">
        <v>2</v>
      </c>
      <c r="C535" s="122">
        <v>0.004491817728944495</v>
      </c>
      <c r="D535" s="84" t="s">
        <v>1218</v>
      </c>
      <c r="E535" s="84" t="b">
        <v>0</v>
      </c>
      <c r="F535" s="84" t="b">
        <v>0</v>
      </c>
      <c r="G535" s="84" t="b">
        <v>0</v>
      </c>
    </row>
    <row r="536" spans="1:7" ht="15">
      <c r="A536" s="84" t="s">
        <v>1792</v>
      </c>
      <c r="B536" s="84">
        <v>2</v>
      </c>
      <c r="C536" s="122">
        <v>0.004491817728944495</v>
      </c>
      <c r="D536" s="84" t="s">
        <v>1218</v>
      </c>
      <c r="E536" s="84" t="b">
        <v>0</v>
      </c>
      <c r="F536" s="84" t="b">
        <v>0</v>
      </c>
      <c r="G536" s="84" t="b">
        <v>0</v>
      </c>
    </row>
    <row r="537" spans="1:7" ht="15">
      <c r="A537" s="84" t="s">
        <v>1793</v>
      </c>
      <c r="B537" s="84">
        <v>2</v>
      </c>
      <c r="C537" s="122">
        <v>0.004491817728944495</v>
      </c>
      <c r="D537" s="84" t="s">
        <v>1218</v>
      </c>
      <c r="E537" s="84" t="b">
        <v>0</v>
      </c>
      <c r="F537" s="84" t="b">
        <v>0</v>
      </c>
      <c r="G537" s="84" t="b">
        <v>0</v>
      </c>
    </row>
    <row r="538" spans="1:7" ht="15">
      <c r="A538" s="84" t="s">
        <v>1794</v>
      </c>
      <c r="B538" s="84">
        <v>2</v>
      </c>
      <c r="C538" s="122">
        <v>0.004491817728944495</v>
      </c>
      <c r="D538" s="84" t="s">
        <v>1218</v>
      </c>
      <c r="E538" s="84" t="b">
        <v>0</v>
      </c>
      <c r="F538" s="84" t="b">
        <v>0</v>
      </c>
      <c r="G538" s="84" t="b">
        <v>0</v>
      </c>
    </row>
    <row r="539" spans="1:7" ht="15">
      <c r="A539" s="84" t="s">
        <v>1795</v>
      </c>
      <c r="B539" s="84">
        <v>2</v>
      </c>
      <c r="C539" s="122">
        <v>0.004491817728944495</v>
      </c>
      <c r="D539" s="84" t="s">
        <v>1218</v>
      </c>
      <c r="E539" s="84" t="b">
        <v>0</v>
      </c>
      <c r="F539" s="84" t="b">
        <v>0</v>
      </c>
      <c r="G539" s="84" t="b">
        <v>0</v>
      </c>
    </row>
    <row r="540" spans="1:7" ht="15">
      <c r="A540" s="84" t="s">
        <v>1796</v>
      </c>
      <c r="B540" s="84">
        <v>2</v>
      </c>
      <c r="C540" s="122">
        <v>0.004491817728944495</v>
      </c>
      <c r="D540" s="84" t="s">
        <v>1218</v>
      </c>
      <c r="E540" s="84" t="b">
        <v>0</v>
      </c>
      <c r="F540" s="84" t="b">
        <v>0</v>
      </c>
      <c r="G540" s="84" t="b">
        <v>0</v>
      </c>
    </row>
    <row r="541" spans="1:7" ht="15">
      <c r="A541" s="84" t="s">
        <v>1797</v>
      </c>
      <c r="B541" s="84">
        <v>2</v>
      </c>
      <c r="C541" s="122">
        <v>0.004491817728944495</v>
      </c>
      <c r="D541" s="84" t="s">
        <v>1218</v>
      </c>
      <c r="E541" s="84" t="b">
        <v>0</v>
      </c>
      <c r="F541" s="84" t="b">
        <v>0</v>
      </c>
      <c r="G541" s="84" t="b">
        <v>0</v>
      </c>
    </row>
    <row r="542" spans="1:7" ht="15">
      <c r="A542" s="84" t="s">
        <v>1798</v>
      </c>
      <c r="B542" s="84">
        <v>2</v>
      </c>
      <c r="C542" s="122">
        <v>0.004491817728944495</v>
      </c>
      <c r="D542" s="84" t="s">
        <v>1218</v>
      </c>
      <c r="E542" s="84" t="b">
        <v>0</v>
      </c>
      <c r="F542" s="84" t="b">
        <v>0</v>
      </c>
      <c r="G542" s="84" t="b">
        <v>0</v>
      </c>
    </row>
    <row r="543" spans="1:7" ht="15">
      <c r="A543" s="84" t="s">
        <v>1966</v>
      </c>
      <c r="B543" s="84">
        <v>2</v>
      </c>
      <c r="C543" s="122">
        <v>0.004491817728944495</v>
      </c>
      <c r="D543" s="84" t="s">
        <v>1218</v>
      </c>
      <c r="E543" s="84" t="b">
        <v>0</v>
      </c>
      <c r="F543" s="84" t="b">
        <v>0</v>
      </c>
      <c r="G543" s="84" t="b">
        <v>0</v>
      </c>
    </row>
    <row r="544" spans="1:7" ht="15">
      <c r="A544" s="84" t="s">
        <v>1967</v>
      </c>
      <c r="B544" s="84">
        <v>2</v>
      </c>
      <c r="C544" s="122">
        <v>0.004491817728944495</v>
      </c>
      <c r="D544" s="84" t="s">
        <v>1218</v>
      </c>
      <c r="E544" s="84" t="b">
        <v>0</v>
      </c>
      <c r="F544" s="84" t="b">
        <v>0</v>
      </c>
      <c r="G544" s="84" t="b">
        <v>0</v>
      </c>
    </row>
    <row r="545" spans="1:7" ht="15">
      <c r="A545" s="84" t="s">
        <v>1828</v>
      </c>
      <c r="B545" s="84">
        <v>2</v>
      </c>
      <c r="C545" s="122">
        <v>0.004491817728944495</v>
      </c>
      <c r="D545" s="84" t="s">
        <v>1218</v>
      </c>
      <c r="E545" s="84" t="b">
        <v>0</v>
      </c>
      <c r="F545" s="84" t="b">
        <v>0</v>
      </c>
      <c r="G545" s="84" t="b">
        <v>0</v>
      </c>
    </row>
    <row r="546" spans="1:7" ht="15">
      <c r="A546" s="84" t="s">
        <v>1968</v>
      </c>
      <c r="B546" s="84">
        <v>2</v>
      </c>
      <c r="C546" s="122">
        <v>0.004491817728944495</v>
      </c>
      <c r="D546" s="84" t="s">
        <v>1218</v>
      </c>
      <c r="E546" s="84" t="b">
        <v>0</v>
      </c>
      <c r="F546" s="84" t="b">
        <v>0</v>
      </c>
      <c r="G546" s="84" t="b">
        <v>0</v>
      </c>
    </row>
    <row r="547" spans="1:7" ht="15">
      <c r="A547" s="84" t="s">
        <v>1969</v>
      </c>
      <c r="B547" s="84">
        <v>2</v>
      </c>
      <c r="C547" s="122">
        <v>0.004491817728944495</v>
      </c>
      <c r="D547" s="84" t="s">
        <v>1218</v>
      </c>
      <c r="E547" s="84" t="b">
        <v>0</v>
      </c>
      <c r="F547" s="84" t="b">
        <v>0</v>
      </c>
      <c r="G547" s="84" t="b">
        <v>0</v>
      </c>
    </row>
    <row r="548" spans="1:7" ht="15">
      <c r="A548" s="84" t="s">
        <v>1970</v>
      </c>
      <c r="B548" s="84">
        <v>2</v>
      </c>
      <c r="C548" s="122">
        <v>0.004491817728944495</v>
      </c>
      <c r="D548" s="84" t="s">
        <v>1218</v>
      </c>
      <c r="E548" s="84" t="b">
        <v>0</v>
      </c>
      <c r="F548" s="84" t="b">
        <v>0</v>
      </c>
      <c r="G548" s="84" t="b">
        <v>0</v>
      </c>
    </row>
    <row r="549" spans="1:7" ht="15">
      <c r="A549" s="84" t="s">
        <v>1971</v>
      </c>
      <c r="B549" s="84">
        <v>2</v>
      </c>
      <c r="C549" s="122">
        <v>0.004491817728944495</v>
      </c>
      <c r="D549" s="84" t="s">
        <v>1218</v>
      </c>
      <c r="E549" s="84" t="b">
        <v>0</v>
      </c>
      <c r="F549" s="84" t="b">
        <v>0</v>
      </c>
      <c r="G549" s="84" t="b">
        <v>0</v>
      </c>
    </row>
    <row r="550" spans="1:7" ht="15">
      <c r="A550" s="84" t="s">
        <v>1972</v>
      </c>
      <c r="B550" s="84">
        <v>2</v>
      </c>
      <c r="C550" s="122">
        <v>0.004491817728944495</v>
      </c>
      <c r="D550" s="84" t="s">
        <v>1218</v>
      </c>
      <c r="E550" s="84" t="b">
        <v>0</v>
      </c>
      <c r="F550" s="84" t="b">
        <v>0</v>
      </c>
      <c r="G550" s="84" t="b">
        <v>0</v>
      </c>
    </row>
    <row r="551" spans="1:7" ht="15">
      <c r="A551" s="84" t="s">
        <v>1973</v>
      </c>
      <c r="B551" s="84">
        <v>2</v>
      </c>
      <c r="C551" s="122">
        <v>0.004491817728944495</v>
      </c>
      <c r="D551" s="84" t="s">
        <v>1218</v>
      </c>
      <c r="E551" s="84" t="b">
        <v>0</v>
      </c>
      <c r="F551" s="84" t="b">
        <v>0</v>
      </c>
      <c r="G551" s="84" t="b">
        <v>0</v>
      </c>
    </row>
    <row r="552" spans="1:7" ht="15">
      <c r="A552" s="84" t="s">
        <v>1974</v>
      </c>
      <c r="B552" s="84">
        <v>2</v>
      </c>
      <c r="C552" s="122">
        <v>0.004491817728944495</v>
      </c>
      <c r="D552" s="84" t="s">
        <v>1218</v>
      </c>
      <c r="E552" s="84" t="b">
        <v>0</v>
      </c>
      <c r="F552" s="84" t="b">
        <v>0</v>
      </c>
      <c r="G552" s="84" t="b">
        <v>0</v>
      </c>
    </row>
    <row r="553" spans="1:7" ht="15">
      <c r="A553" s="84" t="s">
        <v>1975</v>
      </c>
      <c r="B553" s="84">
        <v>2</v>
      </c>
      <c r="C553" s="122">
        <v>0.004491817728944495</v>
      </c>
      <c r="D553" s="84" t="s">
        <v>1218</v>
      </c>
      <c r="E553" s="84" t="b">
        <v>0</v>
      </c>
      <c r="F553" s="84" t="b">
        <v>0</v>
      </c>
      <c r="G553" s="84" t="b">
        <v>0</v>
      </c>
    </row>
    <row r="554" spans="1:7" ht="15">
      <c r="A554" s="84" t="s">
        <v>1961</v>
      </c>
      <c r="B554" s="84">
        <v>2</v>
      </c>
      <c r="C554" s="122">
        <v>0.004491817728944495</v>
      </c>
      <c r="D554" s="84" t="s">
        <v>1218</v>
      </c>
      <c r="E554" s="84" t="b">
        <v>0</v>
      </c>
      <c r="F554" s="84" t="b">
        <v>0</v>
      </c>
      <c r="G554" s="84" t="b">
        <v>0</v>
      </c>
    </row>
    <row r="555" spans="1:7" ht="15">
      <c r="A555" s="84" t="s">
        <v>1962</v>
      </c>
      <c r="B555" s="84">
        <v>2</v>
      </c>
      <c r="C555" s="122">
        <v>0.004491817728944495</v>
      </c>
      <c r="D555" s="84" t="s">
        <v>1218</v>
      </c>
      <c r="E555" s="84" t="b">
        <v>0</v>
      </c>
      <c r="F555" s="84" t="b">
        <v>0</v>
      </c>
      <c r="G555" s="84" t="b">
        <v>0</v>
      </c>
    </row>
    <row r="556" spans="1:7" ht="15">
      <c r="A556" s="84" t="s">
        <v>1963</v>
      </c>
      <c r="B556" s="84">
        <v>2</v>
      </c>
      <c r="C556" s="122">
        <v>0.004491817728944495</v>
      </c>
      <c r="D556" s="84" t="s">
        <v>1218</v>
      </c>
      <c r="E556" s="84" t="b">
        <v>0</v>
      </c>
      <c r="F556" s="84" t="b">
        <v>0</v>
      </c>
      <c r="G556" s="84" t="b">
        <v>0</v>
      </c>
    </row>
    <row r="557" spans="1:7" ht="15">
      <c r="A557" s="84" t="s">
        <v>1964</v>
      </c>
      <c r="B557" s="84">
        <v>2</v>
      </c>
      <c r="C557" s="122">
        <v>0.004491817728944495</v>
      </c>
      <c r="D557" s="84" t="s">
        <v>1218</v>
      </c>
      <c r="E557" s="84" t="b">
        <v>0</v>
      </c>
      <c r="F557" s="84" t="b">
        <v>0</v>
      </c>
      <c r="G557" s="84" t="b">
        <v>0</v>
      </c>
    </row>
    <row r="558" spans="1:7" ht="15">
      <c r="A558" s="84" t="s">
        <v>1965</v>
      </c>
      <c r="B558" s="84">
        <v>2</v>
      </c>
      <c r="C558" s="122">
        <v>0.004491817728944495</v>
      </c>
      <c r="D558" s="84" t="s">
        <v>1218</v>
      </c>
      <c r="E558" s="84" t="b">
        <v>0</v>
      </c>
      <c r="F558" s="84" t="b">
        <v>0</v>
      </c>
      <c r="G558" s="84" t="b">
        <v>0</v>
      </c>
    </row>
    <row r="559" spans="1:7" ht="15">
      <c r="A559" s="84" t="s">
        <v>1377</v>
      </c>
      <c r="B559" s="84">
        <v>2</v>
      </c>
      <c r="C559" s="122">
        <v>0.004491817728944495</v>
      </c>
      <c r="D559" s="84" t="s">
        <v>1218</v>
      </c>
      <c r="E559" s="84" t="b">
        <v>0</v>
      </c>
      <c r="F559" s="84" t="b">
        <v>0</v>
      </c>
      <c r="G559" s="84" t="b">
        <v>0</v>
      </c>
    </row>
    <row r="560" spans="1:7" ht="15">
      <c r="A560" s="84" t="s">
        <v>1787</v>
      </c>
      <c r="B560" s="84">
        <v>2</v>
      </c>
      <c r="C560" s="122">
        <v>0.005627779976733104</v>
      </c>
      <c r="D560" s="84" t="s">
        <v>1218</v>
      </c>
      <c r="E560" s="84" t="b">
        <v>0</v>
      </c>
      <c r="F560" s="84" t="b">
        <v>0</v>
      </c>
      <c r="G560" s="84" t="b">
        <v>0</v>
      </c>
    </row>
    <row r="561" spans="1:7" ht="15">
      <c r="A561" s="84" t="s">
        <v>1769</v>
      </c>
      <c r="B561" s="84">
        <v>2</v>
      </c>
      <c r="C561" s="122">
        <v>0.005627779976733104</v>
      </c>
      <c r="D561" s="84" t="s">
        <v>1218</v>
      </c>
      <c r="E561" s="84" t="b">
        <v>0</v>
      </c>
      <c r="F561" s="84" t="b">
        <v>0</v>
      </c>
      <c r="G561" s="84" t="b">
        <v>0</v>
      </c>
    </row>
    <row r="562" spans="1:7" ht="15">
      <c r="A562" s="84" t="s">
        <v>1825</v>
      </c>
      <c r="B562" s="84">
        <v>2</v>
      </c>
      <c r="C562" s="122">
        <v>0.004491817728944495</v>
      </c>
      <c r="D562" s="84" t="s">
        <v>1218</v>
      </c>
      <c r="E562" s="84" t="b">
        <v>0</v>
      </c>
      <c r="F562" s="84" t="b">
        <v>0</v>
      </c>
      <c r="G562" s="84" t="b">
        <v>0</v>
      </c>
    </row>
    <row r="563" spans="1:7" ht="15">
      <c r="A563" s="84" t="s">
        <v>1826</v>
      </c>
      <c r="B563" s="84">
        <v>2</v>
      </c>
      <c r="C563" s="122">
        <v>0.004491817728944495</v>
      </c>
      <c r="D563" s="84" t="s">
        <v>1218</v>
      </c>
      <c r="E563" s="84" t="b">
        <v>0</v>
      </c>
      <c r="F563" s="84" t="b">
        <v>0</v>
      </c>
      <c r="G563" s="84" t="b">
        <v>0</v>
      </c>
    </row>
    <row r="564" spans="1:7" ht="15">
      <c r="A564" s="84" t="s">
        <v>1771</v>
      </c>
      <c r="B564" s="84">
        <v>2</v>
      </c>
      <c r="C564" s="122">
        <v>0.005627779976733104</v>
      </c>
      <c r="D564" s="84" t="s">
        <v>1218</v>
      </c>
      <c r="E564" s="84" t="b">
        <v>0</v>
      </c>
      <c r="F564" s="84" t="b">
        <v>0</v>
      </c>
      <c r="G564" s="84" t="b">
        <v>0</v>
      </c>
    </row>
    <row r="565" spans="1:7" ht="15">
      <c r="A565" s="84" t="s">
        <v>1772</v>
      </c>
      <c r="B565" s="84">
        <v>2</v>
      </c>
      <c r="C565" s="122">
        <v>0.005627779976733104</v>
      </c>
      <c r="D565" s="84" t="s">
        <v>1218</v>
      </c>
      <c r="E565" s="84" t="b">
        <v>0</v>
      </c>
      <c r="F565" s="84" t="b">
        <v>0</v>
      </c>
      <c r="G565" s="84" t="b">
        <v>0</v>
      </c>
    </row>
    <row r="566" spans="1:7" ht="15">
      <c r="A566" s="84" t="s">
        <v>1773</v>
      </c>
      <c r="B566" s="84">
        <v>2</v>
      </c>
      <c r="C566" s="122">
        <v>0.005627779976733104</v>
      </c>
      <c r="D566" s="84" t="s">
        <v>1218</v>
      </c>
      <c r="E566" s="84" t="b">
        <v>0</v>
      </c>
      <c r="F566" s="84" t="b">
        <v>0</v>
      </c>
      <c r="G566" s="84" t="b">
        <v>0</v>
      </c>
    </row>
    <row r="567" spans="1:7" ht="15">
      <c r="A567" s="84" t="s">
        <v>1847</v>
      </c>
      <c r="B567" s="84">
        <v>2</v>
      </c>
      <c r="C567" s="122">
        <v>0.005627779976733104</v>
      </c>
      <c r="D567" s="84" t="s">
        <v>1218</v>
      </c>
      <c r="E567" s="84" t="b">
        <v>0</v>
      </c>
      <c r="F567" s="84" t="b">
        <v>0</v>
      </c>
      <c r="G567" s="84" t="b">
        <v>0</v>
      </c>
    </row>
    <row r="568" spans="1:7" ht="15">
      <c r="A568" s="84" t="s">
        <v>1987</v>
      </c>
      <c r="B568" s="84">
        <v>2</v>
      </c>
      <c r="C568" s="122">
        <v>0.004491817728944495</v>
      </c>
      <c r="D568" s="84" t="s">
        <v>1218</v>
      </c>
      <c r="E568" s="84" t="b">
        <v>0</v>
      </c>
      <c r="F568" s="84" t="b">
        <v>0</v>
      </c>
      <c r="G568" s="84" t="b">
        <v>0</v>
      </c>
    </row>
    <row r="569" spans="1:7" ht="15">
      <c r="A569" s="84" t="s">
        <v>1985</v>
      </c>
      <c r="B569" s="84">
        <v>2</v>
      </c>
      <c r="C569" s="122">
        <v>0.004491817728944495</v>
      </c>
      <c r="D569" s="84" t="s">
        <v>1218</v>
      </c>
      <c r="E569" s="84" t="b">
        <v>0</v>
      </c>
      <c r="F569" s="84" t="b">
        <v>0</v>
      </c>
      <c r="G569" s="84" t="b">
        <v>0</v>
      </c>
    </row>
    <row r="570" spans="1:7" ht="15">
      <c r="A570" s="84" t="s">
        <v>2044</v>
      </c>
      <c r="B570" s="84">
        <v>2</v>
      </c>
      <c r="C570" s="122">
        <v>0.005627779976733104</v>
      </c>
      <c r="D570" s="84" t="s">
        <v>1218</v>
      </c>
      <c r="E570" s="84" t="b">
        <v>0</v>
      </c>
      <c r="F570" s="84" t="b">
        <v>0</v>
      </c>
      <c r="G570" s="84" t="b">
        <v>0</v>
      </c>
    </row>
    <row r="571" spans="1:7" ht="15">
      <c r="A571" s="84" t="s">
        <v>1782</v>
      </c>
      <c r="B571" s="84">
        <v>2</v>
      </c>
      <c r="C571" s="122">
        <v>0.005627779976733104</v>
      </c>
      <c r="D571" s="84" t="s">
        <v>1218</v>
      </c>
      <c r="E571" s="84" t="b">
        <v>0</v>
      </c>
      <c r="F571" s="84" t="b">
        <v>0</v>
      </c>
      <c r="G571" s="84" t="b">
        <v>0</v>
      </c>
    </row>
    <row r="572" spans="1:7" ht="15">
      <c r="A572" s="84" t="s">
        <v>1764</v>
      </c>
      <c r="B572" s="84">
        <v>2</v>
      </c>
      <c r="C572" s="122">
        <v>0.005627779976733104</v>
      </c>
      <c r="D572" s="84" t="s">
        <v>1218</v>
      </c>
      <c r="E572" s="84" t="b">
        <v>0</v>
      </c>
      <c r="F572" s="84" t="b">
        <v>0</v>
      </c>
      <c r="G572" s="84" t="b">
        <v>0</v>
      </c>
    </row>
    <row r="573" spans="1:7" ht="15">
      <c r="A573" s="84" t="s">
        <v>2045</v>
      </c>
      <c r="B573" s="84">
        <v>2</v>
      </c>
      <c r="C573" s="122">
        <v>0.005627779976733104</v>
      </c>
      <c r="D573" s="84" t="s">
        <v>1218</v>
      </c>
      <c r="E573" s="84" t="b">
        <v>0</v>
      </c>
      <c r="F573" s="84" t="b">
        <v>0</v>
      </c>
      <c r="G573" s="84" t="b">
        <v>0</v>
      </c>
    </row>
    <row r="574" spans="1:7" ht="15">
      <c r="A574" s="84" t="s">
        <v>2046</v>
      </c>
      <c r="B574" s="84">
        <v>2</v>
      </c>
      <c r="C574" s="122">
        <v>0.004491817728944495</v>
      </c>
      <c r="D574" s="84" t="s">
        <v>1218</v>
      </c>
      <c r="E574" s="84" t="b">
        <v>0</v>
      </c>
      <c r="F574" s="84" t="b">
        <v>0</v>
      </c>
      <c r="G574" s="84" t="b">
        <v>0</v>
      </c>
    </row>
    <row r="575" spans="1:7" ht="15">
      <c r="A575" s="84" t="s">
        <v>2047</v>
      </c>
      <c r="B575" s="84">
        <v>2</v>
      </c>
      <c r="C575" s="122">
        <v>0.004491817728944495</v>
      </c>
      <c r="D575" s="84" t="s">
        <v>1218</v>
      </c>
      <c r="E575" s="84" t="b">
        <v>0</v>
      </c>
      <c r="F575" s="84" t="b">
        <v>0</v>
      </c>
      <c r="G575" s="84" t="b">
        <v>0</v>
      </c>
    </row>
    <row r="576" spans="1:7" ht="15">
      <c r="A576" s="84" t="s">
        <v>2048</v>
      </c>
      <c r="B576" s="84">
        <v>2</v>
      </c>
      <c r="C576" s="122">
        <v>0.004491817728944495</v>
      </c>
      <c r="D576" s="84" t="s">
        <v>1218</v>
      </c>
      <c r="E576" s="84" t="b">
        <v>0</v>
      </c>
      <c r="F576" s="84" t="b">
        <v>0</v>
      </c>
      <c r="G576" s="84" t="b">
        <v>0</v>
      </c>
    </row>
    <row r="577" spans="1:7" ht="15">
      <c r="A577" s="84" t="s">
        <v>1355</v>
      </c>
      <c r="B577" s="84">
        <v>11</v>
      </c>
      <c r="C577" s="122">
        <v>0.00359914754761931</v>
      </c>
      <c r="D577" s="84" t="s">
        <v>1219</v>
      </c>
      <c r="E577" s="84" t="b">
        <v>0</v>
      </c>
      <c r="F577" s="84" t="b">
        <v>0</v>
      </c>
      <c r="G577" s="84" t="b">
        <v>0</v>
      </c>
    </row>
    <row r="578" spans="1:7" ht="15">
      <c r="A578" s="84" t="s">
        <v>1356</v>
      </c>
      <c r="B578" s="84">
        <v>11</v>
      </c>
      <c r="C578" s="122">
        <v>0.00359914754761931</v>
      </c>
      <c r="D578" s="84" t="s">
        <v>1219</v>
      </c>
      <c r="E578" s="84" t="b">
        <v>0</v>
      </c>
      <c r="F578" s="84" t="b">
        <v>0</v>
      </c>
      <c r="G578" s="84" t="b">
        <v>0</v>
      </c>
    </row>
    <row r="579" spans="1:7" ht="15">
      <c r="A579" s="84" t="s">
        <v>1339</v>
      </c>
      <c r="B579" s="84">
        <v>10</v>
      </c>
      <c r="C579" s="122">
        <v>0.0032719523160175544</v>
      </c>
      <c r="D579" s="84" t="s">
        <v>1219</v>
      </c>
      <c r="E579" s="84" t="b">
        <v>0</v>
      </c>
      <c r="F579" s="84" t="b">
        <v>0</v>
      </c>
      <c r="G579" s="84" t="b">
        <v>0</v>
      </c>
    </row>
    <row r="580" spans="1:7" ht="15">
      <c r="A580" s="84" t="s">
        <v>1357</v>
      </c>
      <c r="B580" s="84">
        <v>10</v>
      </c>
      <c r="C580" s="122">
        <v>0.0032719523160175544</v>
      </c>
      <c r="D580" s="84" t="s">
        <v>1219</v>
      </c>
      <c r="E580" s="84" t="b">
        <v>0</v>
      </c>
      <c r="F580" s="84" t="b">
        <v>0</v>
      </c>
      <c r="G580" s="84" t="b">
        <v>0</v>
      </c>
    </row>
    <row r="581" spans="1:7" ht="15">
      <c r="A581" s="84" t="s">
        <v>1358</v>
      </c>
      <c r="B581" s="84">
        <v>10</v>
      </c>
      <c r="C581" s="122">
        <v>0.0032719523160175544</v>
      </c>
      <c r="D581" s="84" t="s">
        <v>1219</v>
      </c>
      <c r="E581" s="84" t="b">
        <v>0</v>
      </c>
      <c r="F581" s="84" t="b">
        <v>0</v>
      </c>
      <c r="G581" s="84" t="b">
        <v>0</v>
      </c>
    </row>
    <row r="582" spans="1:7" ht="15">
      <c r="A582" s="84" t="s">
        <v>1359</v>
      </c>
      <c r="B582" s="84">
        <v>10</v>
      </c>
      <c r="C582" s="122">
        <v>0.0032719523160175544</v>
      </c>
      <c r="D582" s="84" t="s">
        <v>1219</v>
      </c>
      <c r="E582" s="84" t="b">
        <v>0</v>
      </c>
      <c r="F582" s="84" t="b">
        <v>0</v>
      </c>
      <c r="G582" s="84" t="b">
        <v>0</v>
      </c>
    </row>
    <row r="583" spans="1:7" ht="15">
      <c r="A583" s="84" t="s">
        <v>1360</v>
      </c>
      <c r="B583" s="84">
        <v>10</v>
      </c>
      <c r="C583" s="122">
        <v>0.0032719523160175544</v>
      </c>
      <c r="D583" s="84" t="s">
        <v>1219</v>
      </c>
      <c r="E583" s="84" t="b">
        <v>0</v>
      </c>
      <c r="F583" s="84" t="b">
        <v>0</v>
      </c>
      <c r="G583" s="84" t="b">
        <v>0</v>
      </c>
    </row>
    <row r="584" spans="1:7" ht="15">
      <c r="A584" s="84" t="s">
        <v>281</v>
      </c>
      <c r="B584" s="84">
        <v>9</v>
      </c>
      <c r="C584" s="122">
        <v>0.004646481939978097</v>
      </c>
      <c r="D584" s="84" t="s">
        <v>1219</v>
      </c>
      <c r="E584" s="84" t="b">
        <v>0</v>
      </c>
      <c r="F584" s="84" t="b">
        <v>0</v>
      </c>
      <c r="G584" s="84" t="b">
        <v>0</v>
      </c>
    </row>
    <row r="585" spans="1:7" ht="15">
      <c r="A585" s="84" t="s">
        <v>1361</v>
      </c>
      <c r="B585" s="84">
        <v>8</v>
      </c>
      <c r="C585" s="122">
        <v>0.005821198646468802</v>
      </c>
      <c r="D585" s="84" t="s">
        <v>1219</v>
      </c>
      <c r="E585" s="84" t="b">
        <v>0</v>
      </c>
      <c r="F585" s="84" t="b">
        <v>0</v>
      </c>
      <c r="G585" s="84" t="b">
        <v>0</v>
      </c>
    </row>
    <row r="586" spans="1:7" ht="15">
      <c r="A586" s="84" t="s">
        <v>1362</v>
      </c>
      <c r="B586" s="84">
        <v>7</v>
      </c>
      <c r="C586" s="122">
        <v>0.0067710018274114705</v>
      </c>
      <c r="D586" s="84" t="s">
        <v>1219</v>
      </c>
      <c r="E586" s="84" t="b">
        <v>0</v>
      </c>
      <c r="F586" s="84" t="b">
        <v>0</v>
      </c>
      <c r="G586" s="84" t="b">
        <v>0</v>
      </c>
    </row>
    <row r="587" spans="1:7" ht="15">
      <c r="A587" s="84" t="s">
        <v>1756</v>
      </c>
      <c r="B587" s="84">
        <v>7</v>
      </c>
      <c r="C587" s="122">
        <v>0.0067710018274114705</v>
      </c>
      <c r="D587" s="84" t="s">
        <v>1219</v>
      </c>
      <c r="E587" s="84" t="b">
        <v>0</v>
      </c>
      <c r="F587" s="84" t="b">
        <v>0</v>
      </c>
      <c r="G587" s="84" t="b">
        <v>0</v>
      </c>
    </row>
    <row r="588" spans="1:7" ht="15">
      <c r="A588" s="84" t="s">
        <v>1757</v>
      </c>
      <c r="B588" s="84">
        <v>7</v>
      </c>
      <c r="C588" s="122">
        <v>0.0067710018274114705</v>
      </c>
      <c r="D588" s="84" t="s">
        <v>1219</v>
      </c>
      <c r="E588" s="84" t="b">
        <v>0</v>
      </c>
      <c r="F588" s="84" t="b">
        <v>0</v>
      </c>
      <c r="G588" s="84" t="b">
        <v>0</v>
      </c>
    </row>
    <row r="589" spans="1:7" ht="15">
      <c r="A589" s="84" t="s">
        <v>1758</v>
      </c>
      <c r="B589" s="84">
        <v>7</v>
      </c>
      <c r="C589" s="122">
        <v>0.0067710018274114705</v>
      </c>
      <c r="D589" s="84" t="s">
        <v>1219</v>
      </c>
      <c r="E589" s="84" t="b">
        <v>0</v>
      </c>
      <c r="F589" s="84" t="b">
        <v>0</v>
      </c>
      <c r="G589" s="84" t="b">
        <v>0</v>
      </c>
    </row>
    <row r="590" spans="1:7" ht="15">
      <c r="A590" s="84" t="s">
        <v>1759</v>
      </c>
      <c r="B590" s="84">
        <v>7</v>
      </c>
      <c r="C590" s="122">
        <v>0.0067710018274114705</v>
      </c>
      <c r="D590" s="84" t="s">
        <v>1219</v>
      </c>
      <c r="E590" s="84" t="b">
        <v>0</v>
      </c>
      <c r="F590" s="84" t="b">
        <v>0</v>
      </c>
      <c r="G590" s="84" t="b">
        <v>0</v>
      </c>
    </row>
    <row r="591" spans="1:7" ht="15">
      <c r="A591" s="84" t="s">
        <v>1754</v>
      </c>
      <c r="B591" s="84">
        <v>7</v>
      </c>
      <c r="C591" s="122">
        <v>0.0067710018274114705</v>
      </c>
      <c r="D591" s="84" t="s">
        <v>1219</v>
      </c>
      <c r="E591" s="84" t="b">
        <v>0</v>
      </c>
      <c r="F591" s="84" t="b">
        <v>0</v>
      </c>
      <c r="G591" s="84" t="b">
        <v>0</v>
      </c>
    </row>
    <row r="592" spans="1:7" ht="15">
      <c r="A592" s="84" t="s">
        <v>1760</v>
      </c>
      <c r="B592" s="84">
        <v>7</v>
      </c>
      <c r="C592" s="122">
        <v>0.0067710018274114705</v>
      </c>
      <c r="D592" s="84" t="s">
        <v>1219</v>
      </c>
      <c r="E592" s="84" t="b">
        <v>0</v>
      </c>
      <c r="F592" s="84" t="b">
        <v>0</v>
      </c>
      <c r="G592" s="84" t="b">
        <v>0</v>
      </c>
    </row>
    <row r="593" spans="1:7" ht="15">
      <c r="A593" s="84" t="s">
        <v>1761</v>
      </c>
      <c r="B593" s="84">
        <v>7</v>
      </c>
      <c r="C593" s="122">
        <v>0.0067710018274114705</v>
      </c>
      <c r="D593" s="84" t="s">
        <v>1219</v>
      </c>
      <c r="E593" s="84" t="b">
        <v>0</v>
      </c>
      <c r="F593" s="84" t="b">
        <v>0</v>
      </c>
      <c r="G593" s="84" t="b">
        <v>0</v>
      </c>
    </row>
    <row r="594" spans="1:7" ht="15">
      <c r="A594" s="84" t="s">
        <v>1335</v>
      </c>
      <c r="B594" s="84">
        <v>3</v>
      </c>
      <c r="C594" s="122">
        <v>0.007463553611503667</v>
      </c>
      <c r="D594" s="84" t="s">
        <v>1219</v>
      </c>
      <c r="E594" s="84" t="b">
        <v>0</v>
      </c>
      <c r="F594" s="84" t="b">
        <v>0</v>
      </c>
      <c r="G594" s="84" t="b">
        <v>0</v>
      </c>
    </row>
    <row r="595" spans="1:7" ht="15">
      <c r="A595" s="84" t="s">
        <v>1775</v>
      </c>
      <c r="B595" s="84">
        <v>3</v>
      </c>
      <c r="C595" s="122">
        <v>0.007463553611503667</v>
      </c>
      <c r="D595" s="84" t="s">
        <v>1219</v>
      </c>
      <c r="E595" s="84" t="b">
        <v>0</v>
      </c>
      <c r="F595" s="84" t="b">
        <v>0</v>
      </c>
      <c r="G595" s="84" t="b">
        <v>0</v>
      </c>
    </row>
    <row r="596" spans="1:7" ht="15">
      <c r="A596" s="84" t="s">
        <v>1776</v>
      </c>
      <c r="B596" s="84">
        <v>3</v>
      </c>
      <c r="C596" s="122">
        <v>0.007463553611503667</v>
      </c>
      <c r="D596" s="84" t="s">
        <v>1219</v>
      </c>
      <c r="E596" s="84" t="b">
        <v>0</v>
      </c>
      <c r="F596" s="84" t="b">
        <v>0</v>
      </c>
      <c r="G596" s="84" t="b">
        <v>0</v>
      </c>
    </row>
    <row r="597" spans="1:7" ht="15">
      <c r="A597" s="84" t="s">
        <v>1336</v>
      </c>
      <c r="B597" s="84">
        <v>3</v>
      </c>
      <c r="C597" s="122">
        <v>0.007463553611503667</v>
      </c>
      <c r="D597" s="84" t="s">
        <v>1219</v>
      </c>
      <c r="E597" s="84" t="b">
        <v>0</v>
      </c>
      <c r="F597" s="84" t="b">
        <v>0</v>
      </c>
      <c r="G597" s="84" t="b">
        <v>0</v>
      </c>
    </row>
    <row r="598" spans="1:7" ht="15">
      <c r="A598" s="84" t="s">
        <v>1764</v>
      </c>
      <c r="B598" s="84">
        <v>3</v>
      </c>
      <c r="C598" s="122">
        <v>0.007463553611503667</v>
      </c>
      <c r="D598" s="84" t="s">
        <v>1219</v>
      </c>
      <c r="E598" s="84" t="b">
        <v>0</v>
      </c>
      <c r="F598" s="84" t="b">
        <v>0</v>
      </c>
      <c r="G598" s="84" t="b">
        <v>0</v>
      </c>
    </row>
    <row r="599" spans="1:7" ht="15">
      <c r="A599" s="84" t="s">
        <v>1804</v>
      </c>
      <c r="B599" s="84">
        <v>3</v>
      </c>
      <c r="C599" s="122">
        <v>0.007463553611503667</v>
      </c>
      <c r="D599" s="84" t="s">
        <v>1219</v>
      </c>
      <c r="E599" s="84" t="b">
        <v>0</v>
      </c>
      <c r="F599" s="84" t="b">
        <v>0</v>
      </c>
      <c r="G599" s="84" t="b">
        <v>0</v>
      </c>
    </row>
    <row r="600" spans="1:7" ht="15">
      <c r="A600" s="84" t="s">
        <v>1777</v>
      </c>
      <c r="B600" s="84">
        <v>3</v>
      </c>
      <c r="C600" s="122">
        <v>0.007463553611503667</v>
      </c>
      <c r="D600" s="84" t="s">
        <v>1219</v>
      </c>
      <c r="E600" s="84" t="b">
        <v>0</v>
      </c>
      <c r="F600" s="84" t="b">
        <v>0</v>
      </c>
      <c r="G600" s="84" t="b">
        <v>0</v>
      </c>
    </row>
    <row r="601" spans="1:7" ht="15">
      <c r="A601" s="84" t="s">
        <v>1778</v>
      </c>
      <c r="B601" s="84">
        <v>3</v>
      </c>
      <c r="C601" s="122">
        <v>0.007463553611503667</v>
      </c>
      <c r="D601" s="84" t="s">
        <v>1219</v>
      </c>
      <c r="E601" s="84" t="b">
        <v>0</v>
      </c>
      <c r="F601" s="84" t="b">
        <v>0</v>
      </c>
      <c r="G601" s="84" t="b">
        <v>0</v>
      </c>
    </row>
    <row r="602" spans="1:7" ht="15">
      <c r="A602" s="84" t="s">
        <v>1805</v>
      </c>
      <c r="B602" s="84">
        <v>3</v>
      </c>
      <c r="C602" s="122">
        <v>0.007463553611503667</v>
      </c>
      <c r="D602" s="84" t="s">
        <v>1219</v>
      </c>
      <c r="E602" s="84" t="b">
        <v>0</v>
      </c>
      <c r="F602" s="84" t="b">
        <v>0</v>
      </c>
      <c r="G602" s="84" t="b">
        <v>0</v>
      </c>
    </row>
    <row r="603" spans="1:7" ht="15">
      <c r="A603" s="84" t="s">
        <v>1806</v>
      </c>
      <c r="B603" s="84">
        <v>3</v>
      </c>
      <c r="C603" s="122">
        <v>0.007463553611503667</v>
      </c>
      <c r="D603" s="84" t="s">
        <v>1219</v>
      </c>
      <c r="E603" s="84" t="b">
        <v>0</v>
      </c>
      <c r="F603" s="84" t="b">
        <v>0</v>
      </c>
      <c r="G603" s="84" t="b">
        <v>0</v>
      </c>
    </row>
    <row r="604" spans="1:7" ht="15">
      <c r="A604" s="84" t="s">
        <v>1765</v>
      </c>
      <c r="B604" s="84">
        <v>3</v>
      </c>
      <c r="C604" s="122">
        <v>0.007463553611503667</v>
      </c>
      <c r="D604" s="84" t="s">
        <v>1219</v>
      </c>
      <c r="E604" s="84" t="b">
        <v>0</v>
      </c>
      <c r="F604" s="84" t="b">
        <v>0</v>
      </c>
      <c r="G604" s="84" t="b">
        <v>0</v>
      </c>
    </row>
    <row r="605" spans="1:7" ht="15">
      <c r="A605" s="84" t="s">
        <v>1807</v>
      </c>
      <c r="B605" s="84">
        <v>3</v>
      </c>
      <c r="C605" s="122">
        <v>0.007463553611503667</v>
      </c>
      <c r="D605" s="84" t="s">
        <v>1219</v>
      </c>
      <c r="E605" s="84" t="b">
        <v>0</v>
      </c>
      <c r="F605" s="84" t="b">
        <v>0</v>
      </c>
      <c r="G605" s="84" t="b">
        <v>0</v>
      </c>
    </row>
    <row r="606" spans="1:7" ht="15">
      <c r="A606" s="84" t="s">
        <v>1766</v>
      </c>
      <c r="B606" s="84">
        <v>3</v>
      </c>
      <c r="C606" s="122">
        <v>0.007463553611503667</v>
      </c>
      <c r="D606" s="84" t="s">
        <v>1219</v>
      </c>
      <c r="E606" s="84" t="b">
        <v>0</v>
      </c>
      <c r="F606" s="84" t="b">
        <v>0</v>
      </c>
      <c r="G606" s="84" t="b">
        <v>0</v>
      </c>
    </row>
    <row r="607" spans="1:7" ht="15">
      <c r="A607" s="84" t="s">
        <v>1779</v>
      </c>
      <c r="B607" s="84">
        <v>3</v>
      </c>
      <c r="C607" s="122">
        <v>0.007463553611503667</v>
      </c>
      <c r="D607" s="84" t="s">
        <v>1219</v>
      </c>
      <c r="E607" s="84" t="b">
        <v>0</v>
      </c>
      <c r="F607" s="84" t="b">
        <v>0</v>
      </c>
      <c r="G607" s="84" t="b">
        <v>0</v>
      </c>
    </row>
    <row r="608" spans="1:7" ht="15">
      <c r="A608" s="84" t="s">
        <v>1808</v>
      </c>
      <c r="B608" s="84">
        <v>3</v>
      </c>
      <c r="C608" s="122">
        <v>0.007463553611503667</v>
      </c>
      <c r="D608" s="84" t="s">
        <v>1219</v>
      </c>
      <c r="E608" s="84" t="b">
        <v>0</v>
      </c>
      <c r="F608" s="84" t="b">
        <v>0</v>
      </c>
      <c r="G608" s="84" t="b">
        <v>0</v>
      </c>
    </row>
    <row r="609" spans="1:7" ht="15">
      <c r="A609" s="84" t="s">
        <v>1809</v>
      </c>
      <c r="B609" s="84">
        <v>3</v>
      </c>
      <c r="C609" s="122">
        <v>0.007463553611503667</v>
      </c>
      <c r="D609" s="84" t="s">
        <v>1219</v>
      </c>
      <c r="E609" s="84" t="b">
        <v>0</v>
      </c>
      <c r="F609" s="84" t="b">
        <v>0</v>
      </c>
      <c r="G609" s="84" t="b">
        <v>0</v>
      </c>
    </row>
    <row r="610" spans="1:7" ht="15">
      <c r="A610" s="84" t="s">
        <v>1810</v>
      </c>
      <c r="B610" s="84">
        <v>3</v>
      </c>
      <c r="C610" s="122">
        <v>0.007463553611503667</v>
      </c>
      <c r="D610" s="84" t="s">
        <v>1219</v>
      </c>
      <c r="E610" s="84" t="b">
        <v>0</v>
      </c>
      <c r="F610" s="84" t="b">
        <v>0</v>
      </c>
      <c r="G610" s="84" t="b">
        <v>0</v>
      </c>
    </row>
    <row r="611" spans="1:7" ht="15">
      <c r="A611" s="84" t="s">
        <v>1780</v>
      </c>
      <c r="B611" s="84">
        <v>3</v>
      </c>
      <c r="C611" s="122">
        <v>0.007463553611503667</v>
      </c>
      <c r="D611" s="84" t="s">
        <v>1219</v>
      </c>
      <c r="E611" s="84" t="b">
        <v>0</v>
      </c>
      <c r="F611" s="84" t="b">
        <v>0</v>
      </c>
      <c r="G611" s="84" t="b">
        <v>0</v>
      </c>
    </row>
    <row r="612" spans="1:7" ht="15">
      <c r="A612" s="84" t="s">
        <v>1753</v>
      </c>
      <c r="B612" s="84">
        <v>3</v>
      </c>
      <c r="C612" s="122">
        <v>0.007463553611503667</v>
      </c>
      <c r="D612" s="84" t="s">
        <v>1219</v>
      </c>
      <c r="E612" s="84" t="b">
        <v>0</v>
      </c>
      <c r="F612" s="84" t="b">
        <v>0</v>
      </c>
      <c r="G612" s="84" t="b">
        <v>0</v>
      </c>
    </row>
    <row r="613" spans="1:7" ht="15">
      <c r="A613" s="84" t="s">
        <v>1337</v>
      </c>
      <c r="B613" s="84">
        <v>3</v>
      </c>
      <c r="C613" s="122">
        <v>0.0133782799096813</v>
      </c>
      <c r="D613" s="84" t="s">
        <v>1219</v>
      </c>
      <c r="E613" s="84" t="b">
        <v>0</v>
      </c>
      <c r="F613" s="84" t="b">
        <v>0</v>
      </c>
      <c r="G613" s="84" t="b">
        <v>0</v>
      </c>
    </row>
    <row r="614" spans="1:7" ht="15">
      <c r="A614" s="84" t="s">
        <v>1853</v>
      </c>
      <c r="B614" s="84">
        <v>2</v>
      </c>
      <c r="C614" s="122">
        <v>0.006431002069286311</v>
      </c>
      <c r="D614" s="84" t="s">
        <v>1219</v>
      </c>
      <c r="E614" s="84" t="b">
        <v>0</v>
      </c>
      <c r="F614" s="84" t="b">
        <v>0</v>
      </c>
      <c r="G614" s="84" t="b">
        <v>0</v>
      </c>
    </row>
    <row r="615" spans="1:7" ht="15">
      <c r="A615" s="84" t="s">
        <v>1854</v>
      </c>
      <c r="B615" s="84">
        <v>2</v>
      </c>
      <c r="C615" s="122">
        <v>0.006431002069286311</v>
      </c>
      <c r="D615" s="84" t="s">
        <v>1219</v>
      </c>
      <c r="E615" s="84" t="b">
        <v>0</v>
      </c>
      <c r="F615" s="84" t="b">
        <v>0</v>
      </c>
      <c r="G615" s="84" t="b">
        <v>0</v>
      </c>
    </row>
    <row r="616" spans="1:7" ht="15">
      <c r="A616" s="84" t="s">
        <v>1855</v>
      </c>
      <c r="B616" s="84">
        <v>2</v>
      </c>
      <c r="C616" s="122">
        <v>0.006431002069286311</v>
      </c>
      <c r="D616" s="84" t="s">
        <v>1219</v>
      </c>
      <c r="E616" s="84" t="b">
        <v>0</v>
      </c>
      <c r="F616" s="84" t="b">
        <v>0</v>
      </c>
      <c r="G616" s="84" t="b">
        <v>0</v>
      </c>
    </row>
    <row r="617" spans="1:7" ht="15">
      <c r="A617" s="84" t="s">
        <v>1856</v>
      </c>
      <c r="B617" s="84">
        <v>2</v>
      </c>
      <c r="C617" s="122">
        <v>0.006431002069286311</v>
      </c>
      <c r="D617" s="84" t="s">
        <v>1219</v>
      </c>
      <c r="E617" s="84" t="b">
        <v>0</v>
      </c>
      <c r="F617" s="84" t="b">
        <v>0</v>
      </c>
      <c r="G617" s="84" t="b">
        <v>0</v>
      </c>
    </row>
    <row r="618" spans="1:7" ht="15">
      <c r="A618" s="84" t="s">
        <v>1857</v>
      </c>
      <c r="B618" s="84">
        <v>2</v>
      </c>
      <c r="C618" s="122">
        <v>0.006431002069286311</v>
      </c>
      <c r="D618" s="84" t="s">
        <v>1219</v>
      </c>
      <c r="E618" s="84" t="b">
        <v>0</v>
      </c>
      <c r="F618" s="84" t="b">
        <v>0</v>
      </c>
      <c r="G618" s="84" t="b">
        <v>0</v>
      </c>
    </row>
    <row r="619" spans="1:7" ht="15">
      <c r="A619" s="84" t="s">
        <v>1858</v>
      </c>
      <c r="B619" s="84">
        <v>2</v>
      </c>
      <c r="C619" s="122">
        <v>0.006431002069286311</v>
      </c>
      <c r="D619" s="84" t="s">
        <v>1219</v>
      </c>
      <c r="E619" s="84" t="b">
        <v>0</v>
      </c>
      <c r="F619" s="84" t="b">
        <v>0</v>
      </c>
      <c r="G619" s="84" t="b">
        <v>0</v>
      </c>
    </row>
    <row r="620" spans="1:7" ht="15">
      <c r="A620" s="84" t="s">
        <v>1859</v>
      </c>
      <c r="B620" s="84">
        <v>2</v>
      </c>
      <c r="C620" s="122">
        <v>0.006431002069286311</v>
      </c>
      <c r="D620" s="84" t="s">
        <v>1219</v>
      </c>
      <c r="E620" s="84" t="b">
        <v>0</v>
      </c>
      <c r="F620" s="84" t="b">
        <v>0</v>
      </c>
      <c r="G620" s="84" t="b">
        <v>0</v>
      </c>
    </row>
    <row r="621" spans="1:7" ht="15">
      <c r="A621" s="84" t="s">
        <v>1860</v>
      </c>
      <c r="B621" s="84">
        <v>2</v>
      </c>
      <c r="C621" s="122">
        <v>0.006431002069286311</v>
      </c>
      <c r="D621" s="84" t="s">
        <v>1219</v>
      </c>
      <c r="E621" s="84" t="b">
        <v>0</v>
      </c>
      <c r="F621" s="84" t="b">
        <v>0</v>
      </c>
      <c r="G621" s="84" t="b">
        <v>0</v>
      </c>
    </row>
    <row r="622" spans="1:7" ht="15">
      <c r="A622" s="84" t="s">
        <v>1861</v>
      </c>
      <c r="B622" s="84">
        <v>2</v>
      </c>
      <c r="C622" s="122">
        <v>0.006431002069286311</v>
      </c>
      <c r="D622" s="84" t="s">
        <v>1219</v>
      </c>
      <c r="E622" s="84" t="b">
        <v>0</v>
      </c>
      <c r="F622" s="84" t="b">
        <v>0</v>
      </c>
      <c r="G622" s="84" t="b">
        <v>0</v>
      </c>
    </row>
    <row r="623" spans="1:7" ht="15">
      <c r="A623" s="84" t="s">
        <v>1336</v>
      </c>
      <c r="B623" s="84">
        <v>4</v>
      </c>
      <c r="C623" s="122">
        <v>0.014087300724454499</v>
      </c>
      <c r="D623" s="84" t="s">
        <v>1220</v>
      </c>
      <c r="E623" s="84" t="b">
        <v>0</v>
      </c>
      <c r="F623" s="84" t="b">
        <v>0</v>
      </c>
      <c r="G623" s="84" t="b">
        <v>0</v>
      </c>
    </row>
    <row r="624" spans="1:7" ht="15">
      <c r="A624" s="84" t="s">
        <v>1364</v>
      </c>
      <c r="B624" s="84">
        <v>3</v>
      </c>
      <c r="C624" s="122">
        <v>0</v>
      </c>
      <c r="D624" s="84" t="s">
        <v>1220</v>
      </c>
      <c r="E624" s="84" t="b">
        <v>0</v>
      </c>
      <c r="F624" s="84" t="b">
        <v>0</v>
      </c>
      <c r="G624" s="84" t="b">
        <v>0</v>
      </c>
    </row>
    <row r="625" spans="1:7" ht="15">
      <c r="A625" s="84" t="s">
        <v>284</v>
      </c>
      <c r="B625" s="84">
        <v>3</v>
      </c>
      <c r="C625" s="122">
        <v>0</v>
      </c>
      <c r="D625" s="84" t="s">
        <v>1220</v>
      </c>
      <c r="E625" s="84" t="b">
        <v>0</v>
      </c>
      <c r="F625" s="84" t="b">
        <v>0</v>
      </c>
      <c r="G625" s="84" t="b">
        <v>0</v>
      </c>
    </row>
    <row r="626" spans="1:7" ht="15">
      <c r="A626" s="84" t="s">
        <v>1365</v>
      </c>
      <c r="B626" s="84">
        <v>3</v>
      </c>
      <c r="C626" s="122">
        <v>0</v>
      </c>
      <c r="D626" s="84" t="s">
        <v>1220</v>
      </c>
      <c r="E626" s="84" t="b">
        <v>0</v>
      </c>
      <c r="F626" s="84" t="b">
        <v>0</v>
      </c>
      <c r="G626" s="84" t="b">
        <v>0</v>
      </c>
    </row>
    <row r="627" spans="1:7" ht="15">
      <c r="A627" s="84" t="s">
        <v>1366</v>
      </c>
      <c r="B627" s="84">
        <v>3</v>
      </c>
      <c r="C627" s="122">
        <v>0</v>
      </c>
      <c r="D627" s="84" t="s">
        <v>1220</v>
      </c>
      <c r="E627" s="84" t="b">
        <v>0</v>
      </c>
      <c r="F627" s="84" t="b">
        <v>0</v>
      </c>
      <c r="G627" s="84" t="b">
        <v>0</v>
      </c>
    </row>
    <row r="628" spans="1:7" ht="15">
      <c r="A628" s="84" t="s">
        <v>1367</v>
      </c>
      <c r="B628" s="84">
        <v>3</v>
      </c>
      <c r="C628" s="122">
        <v>0</v>
      </c>
      <c r="D628" s="84" t="s">
        <v>1220</v>
      </c>
      <c r="E628" s="84" t="b">
        <v>0</v>
      </c>
      <c r="F628" s="84" t="b">
        <v>0</v>
      </c>
      <c r="G628" s="84" t="b">
        <v>0</v>
      </c>
    </row>
    <row r="629" spans="1:7" ht="15">
      <c r="A629" s="84" t="s">
        <v>1368</v>
      </c>
      <c r="B629" s="84">
        <v>3</v>
      </c>
      <c r="C629" s="122">
        <v>0</v>
      </c>
      <c r="D629" s="84" t="s">
        <v>1220</v>
      </c>
      <c r="E629" s="84" t="b">
        <v>0</v>
      </c>
      <c r="F629" s="84" t="b">
        <v>0</v>
      </c>
      <c r="G629" s="84" t="b">
        <v>0</v>
      </c>
    </row>
    <row r="630" spans="1:7" ht="15">
      <c r="A630" s="84" t="s">
        <v>1369</v>
      </c>
      <c r="B630" s="84">
        <v>3</v>
      </c>
      <c r="C630" s="122">
        <v>0</v>
      </c>
      <c r="D630" s="84" t="s">
        <v>1220</v>
      </c>
      <c r="E630" s="84" t="b">
        <v>0</v>
      </c>
      <c r="F630" s="84" t="b">
        <v>0</v>
      </c>
      <c r="G630" s="84" t="b">
        <v>0</v>
      </c>
    </row>
    <row r="631" spans="1:7" ht="15">
      <c r="A631" s="84" t="s">
        <v>266</v>
      </c>
      <c r="B631" s="84">
        <v>2</v>
      </c>
      <c r="C631" s="122">
        <v>0.007043650362227249</v>
      </c>
      <c r="D631" s="84" t="s">
        <v>1220</v>
      </c>
      <c r="E631" s="84" t="b">
        <v>0</v>
      </c>
      <c r="F631" s="84" t="b">
        <v>0</v>
      </c>
      <c r="G631" s="84" t="b">
        <v>0</v>
      </c>
    </row>
    <row r="632" spans="1:7" ht="15">
      <c r="A632" s="84" t="s">
        <v>1370</v>
      </c>
      <c r="B632" s="84">
        <v>2</v>
      </c>
      <c r="C632" s="122">
        <v>0.007043650362227249</v>
      </c>
      <c r="D632" s="84" t="s">
        <v>1220</v>
      </c>
      <c r="E632" s="84" t="b">
        <v>0</v>
      </c>
      <c r="F632" s="84" t="b">
        <v>0</v>
      </c>
      <c r="G632" s="84" t="b">
        <v>0</v>
      </c>
    </row>
    <row r="633" spans="1:7" ht="15">
      <c r="A633" s="84" t="s">
        <v>1348</v>
      </c>
      <c r="B633" s="84">
        <v>2</v>
      </c>
      <c r="C633" s="122">
        <v>0.007043650362227249</v>
      </c>
      <c r="D633" s="84" t="s">
        <v>1220</v>
      </c>
      <c r="E633" s="84" t="b">
        <v>0</v>
      </c>
      <c r="F633" s="84" t="b">
        <v>0</v>
      </c>
      <c r="G633" s="84" t="b">
        <v>0</v>
      </c>
    </row>
    <row r="634" spans="1:7" ht="15">
      <c r="A634" s="84" t="s">
        <v>1419</v>
      </c>
      <c r="B634" s="84">
        <v>2</v>
      </c>
      <c r="C634" s="122">
        <v>0.007043650362227249</v>
      </c>
      <c r="D634" s="84" t="s">
        <v>1220</v>
      </c>
      <c r="E634" s="84" t="b">
        <v>0</v>
      </c>
      <c r="F634" s="84" t="b">
        <v>0</v>
      </c>
      <c r="G634" s="84" t="b">
        <v>0</v>
      </c>
    </row>
    <row r="635" spans="1:7" ht="15">
      <c r="A635" s="84" t="s">
        <v>1372</v>
      </c>
      <c r="B635" s="84">
        <v>5</v>
      </c>
      <c r="C635" s="122">
        <v>0.006114279828322265</v>
      </c>
      <c r="D635" s="84" t="s">
        <v>1221</v>
      </c>
      <c r="E635" s="84" t="b">
        <v>0</v>
      </c>
      <c r="F635" s="84" t="b">
        <v>0</v>
      </c>
      <c r="G635" s="84" t="b">
        <v>0</v>
      </c>
    </row>
    <row r="636" spans="1:7" ht="15">
      <c r="A636" s="84" t="s">
        <v>1373</v>
      </c>
      <c r="B636" s="84">
        <v>4</v>
      </c>
      <c r="C636" s="122">
        <v>0.013253368186657288</v>
      </c>
      <c r="D636" s="84" t="s">
        <v>1221</v>
      </c>
      <c r="E636" s="84" t="b">
        <v>0</v>
      </c>
      <c r="F636" s="84" t="b">
        <v>0</v>
      </c>
      <c r="G636" s="84" t="b">
        <v>0</v>
      </c>
    </row>
    <row r="637" spans="1:7" ht="15">
      <c r="A637" s="84" t="s">
        <v>1374</v>
      </c>
      <c r="B637" s="84">
        <v>4</v>
      </c>
      <c r="C637" s="122">
        <v>0.013253368186657288</v>
      </c>
      <c r="D637" s="84" t="s">
        <v>1221</v>
      </c>
      <c r="E637" s="84" t="b">
        <v>0</v>
      </c>
      <c r="F637" s="84" t="b">
        <v>0</v>
      </c>
      <c r="G637" s="84" t="b">
        <v>0</v>
      </c>
    </row>
    <row r="638" spans="1:7" ht="15">
      <c r="A638" s="84" t="s">
        <v>1375</v>
      </c>
      <c r="B638" s="84">
        <v>4</v>
      </c>
      <c r="C638" s="122">
        <v>0.013253368186657288</v>
      </c>
      <c r="D638" s="84" t="s">
        <v>1221</v>
      </c>
      <c r="E638" s="84" t="b">
        <v>0</v>
      </c>
      <c r="F638" s="84" t="b">
        <v>0</v>
      </c>
      <c r="G638" s="84" t="b">
        <v>0</v>
      </c>
    </row>
    <row r="639" spans="1:7" ht="15">
      <c r="A639" s="84" t="s">
        <v>1376</v>
      </c>
      <c r="B639" s="84">
        <v>4</v>
      </c>
      <c r="C639" s="122">
        <v>0.004891423862657812</v>
      </c>
      <c r="D639" s="84" t="s">
        <v>1221</v>
      </c>
      <c r="E639" s="84" t="b">
        <v>0</v>
      </c>
      <c r="F639" s="84" t="b">
        <v>0</v>
      </c>
      <c r="G639" s="84" t="b">
        <v>0</v>
      </c>
    </row>
    <row r="640" spans="1:7" ht="15">
      <c r="A640" s="84" t="s">
        <v>1377</v>
      </c>
      <c r="B640" s="84">
        <v>4</v>
      </c>
      <c r="C640" s="122">
        <v>0.004891423862657812</v>
      </c>
      <c r="D640" s="84" t="s">
        <v>1221</v>
      </c>
      <c r="E640" s="84" t="b">
        <v>0</v>
      </c>
      <c r="F640" s="84" t="b">
        <v>0</v>
      </c>
      <c r="G640" s="84" t="b">
        <v>0</v>
      </c>
    </row>
    <row r="641" spans="1:7" ht="15">
      <c r="A641" s="84" t="s">
        <v>1378</v>
      </c>
      <c r="B641" s="84">
        <v>3</v>
      </c>
      <c r="C641" s="122">
        <v>0.006271458242999608</v>
      </c>
      <c r="D641" s="84" t="s">
        <v>1221</v>
      </c>
      <c r="E641" s="84" t="b">
        <v>0</v>
      </c>
      <c r="F641" s="84" t="b">
        <v>0</v>
      </c>
      <c r="G641" s="84" t="b">
        <v>0</v>
      </c>
    </row>
    <row r="642" spans="1:7" ht="15">
      <c r="A642" s="84" t="s">
        <v>1379</v>
      </c>
      <c r="B642" s="84">
        <v>3</v>
      </c>
      <c r="C642" s="122">
        <v>0.009940026139992966</v>
      </c>
      <c r="D642" s="84" t="s">
        <v>1221</v>
      </c>
      <c r="E642" s="84" t="b">
        <v>0</v>
      </c>
      <c r="F642" s="84" t="b">
        <v>0</v>
      </c>
      <c r="G642" s="84" t="b">
        <v>0</v>
      </c>
    </row>
    <row r="643" spans="1:7" ht="15">
      <c r="A643" s="84" t="s">
        <v>1380</v>
      </c>
      <c r="B643" s="84">
        <v>3</v>
      </c>
      <c r="C643" s="122">
        <v>0.006271458242999608</v>
      </c>
      <c r="D643" s="84" t="s">
        <v>1221</v>
      </c>
      <c r="E643" s="84" t="b">
        <v>0</v>
      </c>
      <c r="F643" s="84" t="b">
        <v>0</v>
      </c>
      <c r="G643" s="84" t="b">
        <v>0</v>
      </c>
    </row>
    <row r="644" spans="1:7" ht="15">
      <c r="A644" s="84" t="s">
        <v>1381</v>
      </c>
      <c r="B644" s="84">
        <v>3</v>
      </c>
      <c r="C644" s="122">
        <v>0.006271458242999608</v>
      </c>
      <c r="D644" s="84" t="s">
        <v>1221</v>
      </c>
      <c r="E644" s="84" t="b">
        <v>0</v>
      </c>
      <c r="F644" s="84" t="b">
        <v>0</v>
      </c>
      <c r="G644" s="84" t="b">
        <v>0</v>
      </c>
    </row>
    <row r="645" spans="1:7" ht="15">
      <c r="A645" s="84" t="s">
        <v>1816</v>
      </c>
      <c r="B645" s="84">
        <v>3</v>
      </c>
      <c r="C645" s="122">
        <v>0.006271458242999608</v>
      </c>
      <c r="D645" s="84" t="s">
        <v>1221</v>
      </c>
      <c r="E645" s="84" t="b">
        <v>0</v>
      </c>
      <c r="F645" s="84" t="b">
        <v>0</v>
      </c>
      <c r="G645" s="84" t="b">
        <v>0</v>
      </c>
    </row>
    <row r="646" spans="1:7" ht="15">
      <c r="A646" s="84" t="s">
        <v>1817</v>
      </c>
      <c r="B646" s="84">
        <v>3</v>
      </c>
      <c r="C646" s="122">
        <v>0.006271458242999608</v>
      </c>
      <c r="D646" s="84" t="s">
        <v>1221</v>
      </c>
      <c r="E646" s="84" t="b">
        <v>0</v>
      </c>
      <c r="F646" s="84" t="b">
        <v>0</v>
      </c>
      <c r="G646" s="84" t="b">
        <v>0</v>
      </c>
    </row>
    <row r="647" spans="1:7" ht="15">
      <c r="A647" s="84" t="s">
        <v>1350</v>
      </c>
      <c r="B647" s="84">
        <v>3</v>
      </c>
      <c r="C647" s="122">
        <v>0.006271458242999608</v>
      </c>
      <c r="D647" s="84" t="s">
        <v>1221</v>
      </c>
      <c r="E647" s="84" t="b">
        <v>0</v>
      </c>
      <c r="F647" s="84" t="b">
        <v>0</v>
      </c>
      <c r="G647" s="84" t="b">
        <v>0</v>
      </c>
    </row>
    <row r="648" spans="1:7" ht="15">
      <c r="A648" s="84" t="s">
        <v>1786</v>
      </c>
      <c r="B648" s="84">
        <v>3</v>
      </c>
      <c r="C648" s="122">
        <v>0.006271458242999608</v>
      </c>
      <c r="D648" s="84" t="s">
        <v>1221</v>
      </c>
      <c r="E648" s="84" t="b">
        <v>0</v>
      </c>
      <c r="F648" s="84" t="b">
        <v>0</v>
      </c>
      <c r="G648" s="84" t="b">
        <v>0</v>
      </c>
    </row>
    <row r="649" spans="1:7" ht="15">
      <c r="A649" s="84" t="s">
        <v>1818</v>
      </c>
      <c r="B649" s="84">
        <v>3</v>
      </c>
      <c r="C649" s="122">
        <v>0.006271458242999608</v>
      </c>
      <c r="D649" s="84" t="s">
        <v>1221</v>
      </c>
      <c r="E649" s="84" t="b">
        <v>0</v>
      </c>
      <c r="F649" s="84" t="b">
        <v>0</v>
      </c>
      <c r="G649" s="84" t="b">
        <v>0</v>
      </c>
    </row>
    <row r="650" spans="1:7" ht="15">
      <c r="A650" s="84" t="s">
        <v>1337</v>
      </c>
      <c r="B650" s="84">
        <v>3</v>
      </c>
      <c r="C650" s="122">
        <v>0.006271458242999608</v>
      </c>
      <c r="D650" s="84" t="s">
        <v>1221</v>
      </c>
      <c r="E650" s="84" t="b">
        <v>0</v>
      </c>
      <c r="F650" s="84" t="b">
        <v>0</v>
      </c>
      <c r="G650" s="84" t="b">
        <v>0</v>
      </c>
    </row>
    <row r="651" spans="1:7" ht="15">
      <c r="A651" s="84" t="s">
        <v>1819</v>
      </c>
      <c r="B651" s="84">
        <v>3</v>
      </c>
      <c r="C651" s="122">
        <v>0.006271458242999608</v>
      </c>
      <c r="D651" s="84" t="s">
        <v>1221</v>
      </c>
      <c r="E651" s="84" t="b">
        <v>0</v>
      </c>
      <c r="F651" s="84" t="b">
        <v>0</v>
      </c>
      <c r="G651" s="84" t="b">
        <v>0</v>
      </c>
    </row>
    <row r="652" spans="1:7" ht="15">
      <c r="A652" s="84" t="s">
        <v>1343</v>
      </c>
      <c r="B652" s="84">
        <v>3</v>
      </c>
      <c r="C652" s="122">
        <v>0.006271458242999608</v>
      </c>
      <c r="D652" s="84" t="s">
        <v>1221</v>
      </c>
      <c r="E652" s="84" t="b">
        <v>0</v>
      </c>
      <c r="F652" s="84" t="b">
        <v>0</v>
      </c>
      <c r="G652" s="84" t="b">
        <v>0</v>
      </c>
    </row>
    <row r="653" spans="1:7" ht="15">
      <c r="A653" s="84" t="s">
        <v>1820</v>
      </c>
      <c r="B653" s="84">
        <v>3</v>
      </c>
      <c r="C653" s="122">
        <v>0.006271458242999608</v>
      </c>
      <c r="D653" s="84" t="s">
        <v>1221</v>
      </c>
      <c r="E653" s="84" t="b">
        <v>0</v>
      </c>
      <c r="F653" s="84" t="b">
        <v>0</v>
      </c>
      <c r="G653" s="84" t="b">
        <v>0</v>
      </c>
    </row>
    <row r="654" spans="1:7" ht="15">
      <c r="A654" s="84" t="s">
        <v>1821</v>
      </c>
      <c r="B654" s="84">
        <v>3</v>
      </c>
      <c r="C654" s="122">
        <v>0.006271458242999608</v>
      </c>
      <c r="D654" s="84" t="s">
        <v>1221</v>
      </c>
      <c r="E654" s="84" t="b">
        <v>0</v>
      </c>
      <c r="F654" s="84" t="b">
        <v>0</v>
      </c>
      <c r="G654" s="84" t="b">
        <v>0</v>
      </c>
    </row>
    <row r="655" spans="1:7" ht="15">
      <c r="A655" s="84" t="s">
        <v>1822</v>
      </c>
      <c r="B655" s="84">
        <v>3</v>
      </c>
      <c r="C655" s="122">
        <v>0.006271458242999608</v>
      </c>
      <c r="D655" s="84" t="s">
        <v>1221</v>
      </c>
      <c r="E655" s="84" t="b">
        <v>0</v>
      </c>
      <c r="F655" s="84" t="b">
        <v>0</v>
      </c>
      <c r="G655" s="84" t="b">
        <v>0</v>
      </c>
    </row>
    <row r="656" spans="1:7" ht="15">
      <c r="A656" s="84" t="s">
        <v>1335</v>
      </c>
      <c r="B656" s="84">
        <v>3</v>
      </c>
      <c r="C656" s="122">
        <v>0.006271458242999608</v>
      </c>
      <c r="D656" s="84" t="s">
        <v>1221</v>
      </c>
      <c r="E656" s="84" t="b">
        <v>0</v>
      </c>
      <c r="F656" s="84" t="b">
        <v>0</v>
      </c>
      <c r="G656" s="84" t="b">
        <v>0</v>
      </c>
    </row>
    <row r="657" spans="1:7" ht="15">
      <c r="A657" s="84" t="s">
        <v>1769</v>
      </c>
      <c r="B657" s="84">
        <v>3</v>
      </c>
      <c r="C657" s="122">
        <v>0.016211484382992573</v>
      </c>
      <c r="D657" s="84" t="s">
        <v>1221</v>
      </c>
      <c r="E657" s="84" t="b">
        <v>0</v>
      </c>
      <c r="F657" s="84" t="b">
        <v>0</v>
      </c>
      <c r="G657" s="84" t="b">
        <v>0</v>
      </c>
    </row>
    <row r="658" spans="1:7" ht="15">
      <c r="A658" s="84" t="s">
        <v>1788</v>
      </c>
      <c r="B658" s="84">
        <v>3</v>
      </c>
      <c r="C658" s="122">
        <v>0.016211484382992573</v>
      </c>
      <c r="D658" s="84" t="s">
        <v>1221</v>
      </c>
      <c r="E658" s="84" t="b">
        <v>0</v>
      </c>
      <c r="F658" s="84" t="b">
        <v>0</v>
      </c>
      <c r="G658" s="84" t="b">
        <v>0</v>
      </c>
    </row>
    <row r="659" spans="1:7" ht="15">
      <c r="A659" s="84" t="s">
        <v>1755</v>
      </c>
      <c r="B659" s="84">
        <v>3</v>
      </c>
      <c r="C659" s="122">
        <v>0.009940026139992966</v>
      </c>
      <c r="D659" s="84" t="s">
        <v>1221</v>
      </c>
      <c r="E659" s="84" t="b">
        <v>0</v>
      </c>
      <c r="F659" s="84" t="b">
        <v>0</v>
      </c>
      <c r="G659" s="84" t="b">
        <v>0</v>
      </c>
    </row>
    <row r="660" spans="1:7" ht="15">
      <c r="A660" s="84" t="s">
        <v>1917</v>
      </c>
      <c r="B660" s="84">
        <v>2</v>
      </c>
      <c r="C660" s="122">
        <v>0.006626684093328644</v>
      </c>
      <c r="D660" s="84" t="s">
        <v>1221</v>
      </c>
      <c r="E660" s="84" t="b">
        <v>0</v>
      </c>
      <c r="F660" s="84" t="b">
        <v>0</v>
      </c>
      <c r="G660" s="84" t="b">
        <v>0</v>
      </c>
    </row>
    <row r="661" spans="1:7" ht="15">
      <c r="A661" s="84" t="s">
        <v>1918</v>
      </c>
      <c r="B661" s="84">
        <v>2</v>
      </c>
      <c r="C661" s="122">
        <v>0.006626684093328644</v>
      </c>
      <c r="D661" s="84" t="s">
        <v>1221</v>
      </c>
      <c r="E661" s="84" t="b">
        <v>0</v>
      </c>
      <c r="F661" s="84" t="b">
        <v>0</v>
      </c>
      <c r="G661" s="84" t="b">
        <v>0</v>
      </c>
    </row>
    <row r="662" spans="1:7" ht="15">
      <c r="A662" s="84" t="s">
        <v>1919</v>
      </c>
      <c r="B662" s="84">
        <v>2</v>
      </c>
      <c r="C662" s="122">
        <v>0.006626684093328644</v>
      </c>
      <c r="D662" s="84" t="s">
        <v>1221</v>
      </c>
      <c r="E662" s="84" t="b">
        <v>0</v>
      </c>
      <c r="F662" s="84" t="b">
        <v>0</v>
      </c>
      <c r="G662" s="84" t="b">
        <v>0</v>
      </c>
    </row>
    <row r="663" spans="1:7" ht="15">
      <c r="A663" s="84" t="s">
        <v>1920</v>
      </c>
      <c r="B663" s="84">
        <v>2</v>
      </c>
      <c r="C663" s="122">
        <v>0.006626684093328644</v>
      </c>
      <c r="D663" s="84" t="s">
        <v>1221</v>
      </c>
      <c r="E663" s="84" t="b">
        <v>0</v>
      </c>
      <c r="F663" s="84" t="b">
        <v>0</v>
      </c>
      <c r="G663" s="84" t="b">
        <v>0</v>
      </c>
    </row>
    <row r="664" spans="1:7" ht="15">
      <c r="A664" s="84" t="s">
        <v>1921</v>
      </c>
      <c r="B664" s="84">
        <v>2</v>
      </c>
      <c r="C664" s="122">
        <v>0.006626684093328644</v>
      </c>
      <c r="D664" s="84" t="s">
        <v>1221</v>
      </c>
      <c r="E664" s="84" t="b">
        <v>0</v>
      </c>
      <c r="F664" s="84" t="b">
        <v>0</v>
      </c>
      <c r="G664" s="84" t="b">
        <v>0</v>
      </c>
    </row>
    <row r="665" spans="1:7" ht="15">
      <c r="A665" s="84" t="s">
        <v>1922</v>
      </c>
      <c r="B665" s="84">
        <v>2</v>
      </c>
      <c r="C665" s="122">
        <v>0.006626684093328644</v>
      </c>
      <c r="D665" s="84" t="s">
        <v>1221</v>
      </c>
      <c r="E665" s="84" t="b">
        <v>0</v>
      </c>
      <c r="F665" s="84" t="b">
        <v>0</v>
      </c>
      <c r="G665" s="84" t="b">
        <v>0</v>
      </c>
    </row>
    <row r="666" spans="1:7" ht="15">
      <c r="A666" s="84" t="s">
        <v>1923</v>
      </c>
      <c r="B666" s="84">
        <v>2</v>
      </c>
      <c r="C666" s="122">
        <v>0.006626684093328644</v>
      </c>
      <c r="D666" s="84" t="s">
        <v>1221</v>
      </c>
      <c r="E666" s="84" t="b">
        <v>0</v>
      </c>
      <c r="F666" s="84" t="b">
        <v>0</v>
      </c>
      <c r="G666" s="84" t="b">
        <v>0</v>
      </c>
    </row>
    <row r="667" spans="1:7" ht="15">
      <c r="A667" s="84" t="s">
        <v>1924</v>
      </c>
      <c r="B667" s="84">
        <v>2</v>
      </c>
      <c r="C667" s="122">
        <v>0.006626684093328644</v>
      </c>
      <c r="D667" s="84" t="s">
        <v>1221</v>
      </c>
      <c r="E667" s="84" t="b">
        <v>0</v>
      </c>
      <c r="F667" s="84" t="b">
        <v>0</v>
      </c>
      <c r="G667" s="84" t="b">
        <v>0</v>
      </c>
    </row>
    <row r="668" spans="1:7" ht="15">
      <c r="A668" s="84" t="s">
        <v>1925</v>
      </c>
      <c r="B668" s="84">
        <v>2</v>
      </c>
      <c r="C668" s="122">
        <v>0.006626684093328644</v>
      </c>
      <c r="D668" s="84" t="s">
        <v>1221</v>
      </c>
      <c r="E668" s="84" t="b">
        <v>0</v>
      </c>
      <c r="F668" s="84" t="b">
        <v>0</v>
      </c>
      <c r="G668" s="84" t="b">
        <v>0</v>
      </c>
    </row>
    <row r="669" spans="1:7" ht="15">
      <c r="A669" s="84" t="s">
        <v>242</v>
      </c>
      <c r="B669" s="84">
        <v>2</v>
      </c>
      <c r="C669" s="122">
        <v>0.006626684093328644</v>
      </c>
      <c r="D669" s="84" t="s">
        <v>1221</v>
      </c>
      <c r="E669" s="84" t="b">
        <v>0</v>
      </c>
      <c r="F669" s="84" t="b">
        <v>0</v>
      </c>
      <c r="G669" s="84" t="b">
        <v>0</v>
      </c>
    </row>
    <row r="670" spans="1:7" ht="15">
      <c r="A670" s="84" t="s">
        <v>1954</v>
      </c>
      <c r="B670" s="84">
        <v>2</v>
      </c>
      <c r="C670" s="122">
        <v>0.010807656255328384</v>
      </c>
      <c r="D670" s="84" t="s">
        <v>1221</v>
      </c>
      <c r="E670" s="84" t="b">
        <v>0</v>
      </c>
      <c r="F670" s="84" t="b">
        <v>0</v>
      </c>
      <c r="G670" s="84" t="b">
        <v>0</v>
      </c>
    </row>
    <row r="671" spans="1:7" ht="15">
      <c r="A671" s="84" t="s">
        <v>1955</v>
      </c>
      <c r="B671" s="84">
        <v>2</v>
      </c>
      <c r="C671" s="122">
        <v>0.010807656255328384</v>
      </c>
      <c r="D671" s="84" t="s">
        <v>1221</v>
      </c>
      <c r="E671" s="84" t="b">
        <v>0</v>
      </c>
      <c r="F671" s="84" t="b">
        <v>0</v>
      </c>
      <c r="G671" s="84" t="b">
        <v>0</v>
      </c>
    </row>
    <row r="672" spans="1:7" ht="15">
      <c r="A672" s="84" t="s">
        <v>1956</v>
      </c>
      <c r="B672" s="84">
        <v>2</v>
      </c>
      <c r="C672" s="122">
        <v>0.010807656255328384</v>
      </c>
      <c r="D672" s="84" t="s">
        <v>1221</v>
      </c>
      <c r="E672" s="84" t="b">
        <v>0</v>
      </c>
      <c r="F672" s="84" t="b">
        <v>0</v>
      </c>
      <c r="G672" s="84" t="b">
        <v>0</v>
      </c>
    </row>
    <row r="673" spans="1:7" ht="15">
      <c r="A673" s="84" t="s">
        <v>1824</v>
      </c>
      <c r="B673" s="84">
        <v>2</v>
      </c>
      <c r="C673" s="122">
        <v>0.006626684093328644</v>
      </c>
      <c r="D673" s="84" t="s">
        <v>1221</v>
      </c>
      <c r="E673" s="84" t="b">
        <v>0</v>
      </c>
      <c r="F673" s="84" t="b">
        <v>0</v>
      </c>
      <c r="G673" s="84" t="b">
        <v>0</v>
      </c>
    </row>
    <row r="674" spans="1:7" ht="15">
      <c r="A674" s="84" t="s">
        <v>1787</v>
      </c>
      <c r="B674" s="84">
        <v>2</v>
      </c>
      <c r="C674" s="122">
        <v>0.010807656255328384</v>
      </c>
      <c r="D674" s="84" t="s">
        <v>1221</v>
      </c>
      <c r="E674" s="84" t="b">
        <v>0</v>
      </c>
      <c r="F674" s="84" t="b">
        <v>0</v>
      </c>
      <c r="G674" s="84" t="b">
        <v>0</v>
      </c>
    </row>
    <row r="675" spans="1:7" ht="15">
      <c r="A675" s="84" t="s">
        <v>1959</v>
      </c>
      <c r="B675" s="84">
        <v>2</v>
      </c>
      <c r="C675" s="122">
        <v>0.010807656255328384</v>
      </c>
      <c r="D675" s="84" t="s">
        <v>1221</v>
      </c>
      <c r="E675" s="84" t="b">
        <v>0</v>
      </c>
      <c r="F675" s="84" t="b">
        <v>0</v>
      </c>
      <c r="G675" s="84" t="b">
        <v>0</v>
      </c>
    </row>
    <row r="676" spans="1:7" ht="15">
      <c r="A676" s="84" t="s">
        <v>1383</v>
      </c>
      <c r="B676" s="84">
        <v>4</v>
      </c>
      <c r="C676" s="122">
        <v>0</v>
      </c>
      <c r="D676" s="84" t="s">
        <v>1222</v>
      </c>
      <c r="E676" s="84" t="b">
        <v>0</v>
      </c>
      <c r="F676" s="84" t="b">
        <v>1</v>
      </c>
      <c r="G676" s="84" t="b">
        <v>0</v>
      </c>
    </row>
    <row r="677" spans="1:7" ht="15">
      <c r="A677" s="84" t="s">
        <v>1384</v>
      </c>
      <c r="B677" s="84">
        <v>3</v>
      </c>
      <c r="C677" s="122">
        <v>0</v>
      </c>
      <c r="D677" s="84" t="s">
        <v>1222</v>
      </c>
      <c r="E677" s="84" t="b">
        <v>0</v>
      </c>
      <c r="F677" s="84" t="b">
        <v>0</v>
      </c>
      <c r="G677" s="84" t="b">
        <v>0</v>
      </c>
    </row>
    <row r="678" spans="1:7" ht="15">
      <c r="A678" s="84" t="s">
        <v>710</v>
      </c>
      <c r="B678" s="84">
        <v>3</v>
      </c>
      <c r="C678" s="122">
        <v>0</v>
      </c>
      <c r="D678" s="84" t="s">
        <v>1222</v>
      </c>
      <c r="E678" s="84" t="b">
        <v>0</v>
      </c>
      <c r="F678" s="84" t="b">
        <v>0</v>
      </c>
      <c r="G678" s="84" t="b">
        <v>0</v>
      </c>
    </row>
    <row r="679" spans="1:7" ht="15">
      <c r="A679" s="84" t="s">
        <v>1385</v>
      </c>
      <c r="B679" s="84">
        <v>3</v>
      </c>
      <c r="C679" s="122">
        <v>0</v>
      </c>
      <c r="D679" s="84" t="s">
        <v>1222</v>
      </c>
      <c r="E679" s="84" t="b">
        <v>0</v>
      </c>
      <c r="F679" s="84" t="b">
        <v>1</v>
      </c>
      <c r="G679" s="84" t="b">
        <v>0</v>
      </c>
    </row>
    <row r="680" spans="1:7" ht="15">
      <c r="A680" s="84" t="s">
        <v>1386</v>
      </c>
      <c r="B680" s="84">
        <v>3</v>
      </c>
      <c r="C680" s="122">
        <v>0</v>
      </c>
      <c r="D680" s="84" t="s">
        <v>1222</v>
      </c>
      <c r="E680" s="84" t="b">
        <v>0</v>
      </c>
      <c r="F680" s="84" t="b">
        <v>0</v>
      </c>
      <c r="G680" s="84" t="b">
        <v>0</v>
      </c>
    </row>
    <row r="681" spans="1:7" ht="15">
      <c r="A681" s="84" t="s">
        <v>1387</v>
      </c>
      <c r="B681" s="84">
        <v>3</v>
      </c>
      <c r="C681" s="122">
        <v>0</v>
      </c>
      <c r="D681" s="84" t="s">
        <v>1222</v>
      </c>
      <c r="E681" s="84" t="b">
        <v>0</v>
      </c>
      <c r="F681" s="84" t="b">
        <v>0</v>
      </c>
      <c r="G681" s="84" t="b">
        <v>0</v>
      </c>
    </row>
    <row r="682" spans="1:7" ht="15">
      <c r="A682" s="84" t="s">
        <v>1388</v>
      </c>
      <c r="B682" s="84">
        <v>3</v>
      </c>
      <c r="C682" s="122">
        <v>0</v>
      </c>
      <c r="D682" s="84" t="s">
        <v>1222</v>
      </c>
      <c r="E682" s="84" t="b">
        <v>0</v>
      </c>
      <c r="F682" s="84" t="b">
        <v>0</v>
      </c>
      <c r="G682" s="84" t="b">
        <v>0</v>
      </c>
    </row>
    <row r="683" spans="1:7" ht="15">
      <c r="A683" s="84" t="s">
        <v>1389</v>
      </c>
      <c r="B683" s="84">
        <v>3</v>
      </c>
      <c r="C683" s="122">
        <v>0</v>
      </c>
      <c r="D683" s="84" t="s">
        <v>1222</v>
      </c>
      <c r="E683" s="84" t="b">
        <v>0</v>
      </c>
      <c r="F683" s="84" t="b">
        <v>0</v>
      </c>
      <c r="G683" s="84" t="b">
        <v>0</v>
      </c>
    </row>
    <row r="684" spans="1:7" ht="15">
      <c r="A684" s="84" t="s">
        <v>1390</v>
      </c>
      <c r="B684" s="84">
        <v>3</v>
      </c>
      <c r="C684" s="122">
        <v>0</v>
      </c>
      <c r="D684" s="84" t="s">
        <v>1222</v>
      </c>
      <c r="E684" s="84" t="b">
        <v>0</v>
      </c>
      <c r="F684" s="84" t="b">
        <v>0</v>
      </c>
      <c r="G684" s="84" t="b">
        <v>0</v>
      </c>
    </row>
    <row r="685" spans="1:7" ht="15">
      <c r="A685" s="84" t="s">
        <v>1391</v>
      </c>
      <c r="B685" s="84">
        <v>3</v>
      </c>
      <c r="C685" s="122">
        <v>0</v>
      </c>
      <c r="D685" s="84" t="s">
        <v>1222</v>
      </c>
      <c r="E685" s="84" t="b">
        <v>0</v>
      </c>
      <c r="F685" s="84" t="b">
        <v>0</v>
      </c>
      <c r="G685" s="84" t="b">
        <v>0</v>
      </c>
    </row>
    <row r="686" spans="1:7" ht="15">
      <c r="A686" s="84" t="s">
        <v>271</v>
      </c>
      <c r="B686" s="84">
        <v>2</v>
      </c>
      <c r="C686" s="122">
        <v>0.007043650362227249</v>
      </c>
      <c r="D686" s="84" t="s">
        <v>1222</v>
      </c>
      <c r="E686" s="84" t="b">
        <v>0</v>
      </c>
      <c r="F686" s="84" t="b">
        <v>0</v>
      </c>
      <c r="G686" s="84" t="b">
        <v>0</v>
      </c>
    </row>
    <row r="687" spans="1:7" ht="15">
      <c r="A687" s="84" t="s">
        <v>1879</v>
      </c>
      <c r="B687" s="84">
        <v>2</v>
      </c>
      <c r="C687" s="122">
        <v>0.007043650362227249</v>
      </c>
      <c r="D687" s="84" t="s">
        <v>1222</v>
      </c>
      <c r="E687" s="84" t="b">
        <v>0</v>
      </c>
      <c r="F687" s="84" t="b">
        <v>0</v>
      </c>
      <c r="G687" s="84" t="b">
        <v>0</v>
      </c>
    </row>
    <row r="688" spans="1:7" ht="15">
      <c r="A688" s="84" t="s">
        <v>1336</v>
      </c>
      <c r="B688" s="84">
        <v>2</v>
      </c>
      <c r="C688" s="122">
        <v>0.019084850188786497</v>
      </c>
      <c r="D688" s="84" t="s">
        <v>1222</v>
      </c>
      <c r="E688" s="84" t="b">
        <v>0</v>
      </c>
      <c r="F688" s="84" t="b">
        <v>0</v>
      </c>
      <c r="G688" s="84" t="b">
        <v>0</v>
      </c>
    </row>
    <row r="689" spans="1:7" ht="15">
      <c r="A689" s="84" t="s">
        <v>1336</v>
      </c>
      <c r="B689" s="84">
        <v>6</v>
      </c>
      <c r="C689" s="122">
        <v>0.011871320835214465</v>
      </c>
      <c r="D689" s="84" t="s">
        <v>1223</v>
      </c>
      <c r="E689" s="84" t="b">
        <v>0</v>
      </c>
      <c r="F689" s="84" t="b">
        <v>0</v>
      </c>
      <c r="G689" s="84" t="b">
        <v>0</v>
      </c>
    </row>
    <row r="690" spans="1:7" ht="15">
      <c r="A690" s="84" t="s">
        <v>1393</v>
      </c>
      <c r="B690" s="84">
        <v>4</v>
      </c>
      <c r="C690" s="122">
        <v>0.007914213890142976</v>
      </c>
      <c r="D690" s="84" t="s">
        <v>1223</v>
      </c>
      <c r="E690" s="84" t="b">
        <v>0</v>
      </c>
      <c r="F690" s="84" t="b">
        <v>0</v>
      </c>
      <c r="G690" s="84" t="b">
        <v>0</v>
      </c>
    </row>
    <row r="691" spans="1:7" ht="15">
      <c r="A691" s="84" t="s">
        <v>1394</v>
      </c>
      <c r="B691" s="84">
        <v>4</v>
      </c>
      <c r="C691" s="122">
        <v>0.007914213890142976</v>
      </c>
      <c r="D691" s="84" t="s">
        <v>1223</v>
      </c>
      <c r="E691" s="84" t="b">
        <v>0</v>
      </c>
      <c r="F691" s="84" t="b">
        <v>0</v>
      </c>
      <c r="G691" s="84" t="b">
        <v>0</v>
      </c>
    </row>
    <row r="692" spans="1:7" ht="15">
      <c r="A692" s="84" t="s">
        <v>1395</v>
      </c>
      <c r="B692" s="84">
        <v>4</v>
      </c>
      <c r="C692" s="122">
        <v>0.007914213890142976</v>
      </c>
      <c r="D692" s="84" t="s">
        <v>1223</v>
      </c>
      <c r="E692" s="84" t="b">
        <v>0</v>
      </c>
      <c r="F692" s="84" t="b">
        <v>0</v>
      </c>
      <c r="G692" s="84" t="b">
        <v>0</v>
      </c>
    </row>
    <row r="693" spans="1:7" ht="15">
      <c r="A693" s="84" t="s">
        <v>1396</v>
      </c>
      <c r="B693" s="84">
        <v>3</v>
      </c>
      <c r="C693" s="122">
        <v>0</v>
      </c>
      <c r="D693" s="84" t="s">
        <v>1223</v>
      </c>
      <c r="E693" s="84" t="b">
        <v>0</v>
      </c>
      <c r="F693" s="84" t="b">
        <v>0</v>
      </c>
      <c r="G693" s="84" t="b">
        <v>0</v>
      </c>
    </row>
    <row r="694" spans="1:7" ht="15">
      <c r="A694" s="84" t="s">
        <v>1397</v>
      </c>
      <c r="B694" s="84">
        <v>3</v>
      </c>
      <c r="C694" s="122">
        <v>0</v>
      </c>
      <c r="D694" s="84" t="s">
        <v>1223</v>
      </c>
      <c r="E694" s="84" t="b">
        <v>0</v>
      </c>
      <c r="F694" s="84" t="b">
        <v>0</v>
      </c>
      <c r="G694" s="84" t="b">
        <v>0</v>
      </c>
    </row>
    <row r="695" spans="1:7" ht="15">
      <c r="A695" s="84" t="s">
        <v>1398</v>
      </c>
      <c r="B695" s="84">
        <v>3</v>
      </c>
      <c r="C695" s="122">
        <v>0</v>
      </c>
      <c r="D695" s="84" t="s">
        <v>1223</v>
      </c>
      <c r="E695" s="84" t="b">
        <v>0</v>
      </c>
      <c r="F695" s="84" t="b">
        <v>0</v>
      </c>
      <c r="G695" s="84" t="b">
        <v>0</v>
      </c>
    </row>
    <row r="696" spans="1:7" ht="15">
      <c r="A696" s="84" t="s">
        <v>1399</v>
      </c>
      <c r="B696" s="84">
        <v>3</v>
      </c>
      <c r="C696" s="122">
        <v>0</v>
      </c>
      <c r="D696" s="84" t="s">
        <v>1223</v>
      </c>
      <c r="E696" s="84" t="b">
        <v>0</v>
      </c>
      <c r="F696" s="84" t="b">
        <v>0</v>
      </c>
      <c r="G696" s="84" t="b">
        <v>0</v>
      </c>
    </row>
    <row r="697" spans="1:7" ht="15">
      <c r="A697" s="84" t="s">
        <v>268</v>
      </c>
      <c r="B697" s="84">
        <v>2</v>
      </c>
      <c r="C697" s="122">
        <v>0.003957106945071488</v>
      </c>
      <c r="D697" s="84" t="s">
        <v>1223</v>
      </c>
      <c r="E697" s="84" t="b">
        <v>0</v>
      </c>
      <c r="F697" s="84" t="b">
        <v>0</v>
      </c>
      <c r="G697" s="84" t="b">
        <v>0</v>
      </c>
    </row>
    <row r="698" spans="1:7" ht="15">
      <c r="A698" s="84" t="s">
        <v>1400</v>
      </c>
      <c r="B698" s="84">
        <v>2</v>
      </c>
      <c r="C698" s="122">
        <v>0.003957106945071488</v>
      </c>
      <c r="D698" s="84" t="s">
        <v>1223</v>
      </c>
      <c r="E698" s="84" t="b">
        <v>0</v>
      </c>
      <c r="F698" s="84" t="b">
        <v>0</v>
      </c>
      <c r="G698" s="84" t="b">
        <v>0</v>
      </c>
    </row>
    <row r="699" spans="1:7" ht="15">
      <c r="A699" s="84" t="s">
        <v>1880</v>
      </c>
      <c r="B699" s="84">
        <v>2</v>
      </c>
      <c r="C699" s="122">
        <v>0.003957106945071488</v>
      </c>
      <c r="D699" s="84" t="s">
        <v>1223</v>
      </c>
      <c r="E699" s="84" t="b">
        <v>0</v>
      </c>
      <c r="F699" s="84" t="b">
        <v>0</v>
      </c>
      <c r="G699" s="84" t="b">
        <v>0</v>
      </c>
    </row>
    <row r="700" spans="1:7" ht="15">
      <c r="A700" s="84" t="s">
        <v>1782</v>
      </c>
      <c r="B700" s="84">
        <v>2</v>
      </c>
      <c r="C700" s="122">
        <v>0.003957106945071488</v>
      </c>
      <c r="D700" s="84" t="s">
        <v>1223</v>
      </c>
      <c r="E700" s="84" t="b">
        <v>0</v>
      </c>
      <c r="F700" s="84" t="b">
        <v>0</v>
      </c>
      <c r="G700" s="84" t="b">
        <v>0</v>
      </c>
    </row>
    <row r="701" spans="1:7" ht="15">
      <c r="A701" s="84" t="s">
        <v>1881</v>
      </c>
      <c r="B701" s="84">
        <v>2</v>
      </c>
      <c r="C701" s="122">
        <v>0.003957106945071488</v>
      </c>
      <c r="D701" s="84" t="s">
        <v>1223</v>
      </c>
      <c r="E701" s="84" t="b">
        <v>0</v>
      </c>
      <c r="F701" s="84" t="b">
        <v>0</v>
      </c>
      <c r="G701" s="84" t="b">
        <v>0</v>
      </c>
    </row>
    <row r="702" spans="1:7" ht="15">
      <c r="A702" s="84" t="s">
        <v>1882</v>
      </c>
      <c r="B702" s="84">
        <v>2</v>
      </c>
      <c r="C702" s="122">
        <v>0.003957106945071488</v>
      </c>
      <c r="D702" s="84" t="s">
        <v>1223</v>
      </c>
      <c r="E702" s="84" t="b">
        <v>0</v>
      </c>
      <c r="F702" s="84" t="b">
        <v>0</v>
      </c>
      <c r="G702" s="84" t="b">
        <v>0</v>
      </c>
    </row>
    <row r="703" spans="1:7" ht="15">
      <c r="A703" s="84" t="s">
        <v>1883</v>
      </c>
      <c r="B703" s="84">
        <v>2</v>
      </c>
      <c r="C703" s="122">
        <v>0.003957106945071488</v>
      </c>
      <c r="D703" s="84" t="s">
        <v>1223</v>
      </c>
      <c r="E703" s="84" t="b">
        <v>0</v>
      </c>
      <c r="F703" s="84" t="b">
        <v>0</v>
      </c>
      <c r="G703" s="84" t="b">
        <v>0</v>
      </c>
    </row>
    <row r="704" spans="1:7" ht="15">
      <c r="A704" s="84" t="s">
        <v>1765</v>
      </c>
      <c r="B704" s="84">
        <v>2</v>
      </c>
      <c r="C704" s="122">
        <v>0.003957106945071488</v>
      </c>
      <c r="D704" s="84" t="s">
        <v>1223</v>
      </c>
      <c r="E704" s="84" t="b">
        <v>0</v>
      </c>
      <c r="F704" s="84" t="b">
        <v>0</v>
      </c>
      <c r="G704" s="84" t="b">
        <v>0</v>
      </c>
    </row>
    <row r="705" spans="1:7" ht="15">
      <c r="A705" s="84" t="s">
        <v>1884</v>
      </c>
      <c r="B705" s="84">
        <v>2</v>
      </c>
      <c r="C705" s="122">
        <v>0.003957106945071488</v>
      </c>
      <c r="D705" s="84" t="s">
        <v>1223</v>
      </c>
      <c r="E705" s="84" t="b">
        <v>0</v>
      </c>
      <c r="F705" s="84" t="b">
        <v>0</v>
      </c>
      <c r="G705" s="84" t="b">
        <v>0</v>
      </c>
    </row>
    <row r="706" spans="1:7" ht="15">
      <c r="A706" s="84" t="s">
        <v>1885</v>
      </c>
      <c r="B706" s="84">
        <v>2</v>
      </c>
      <c r="C706" s="122">
        <v>0.003957106945071488</v>
      </c>
      <c r="D706" s="84" t="s">
        <v>1223</v>
      </c>
      <c r="E706" s="84" t="b">
        <v>0</v>
      </c>
      <c r="F706" s="84" t="b">
        <v>0</v>
      </c>
      <c r="G706" s="84" t="b">
        <v>0</v>
      </c>
    </row>
    <row r="707" spans="1:7" ht="15">
      <c r="A707" s="84" t="s">
        <v>1886</v>
      </c>
      <c r="B707" s="84">
        <v>2</v>
      </c>
      <c r="C707" s="122">
        <v>0.003957106945071488</v>
      </c>
      <c r="D707" s="84" t="s">
        <v>1223</v>
      </c>
      <c r="E707" s="84" t="b">
        <v>0</v>
      </c>
      <c r="F707" s="84" t="b">
        <v>0</v>
      </c>
      <c r="G707" s="84" t="b">
        <v>0</v>
      </c>
    </row>
    <row r="708" spans="1:7" ht="15">
      <c r="A708" s="84" t="s">
        <v>1781</v>
      </c>
      <c r="B708" s="84">
        <v>2</v>
      </c>
      <c r="C708" s="122">
        <v>0.003957106945071488</v>
      </c>
      <c r="D708" s="84" t="s">
        <v>1223</v>
      </c>
      <c r="E708" s="84" t="b">
        <v>0</v>
      </c>
      <c r="F708" s="84" t="b">
        <v>0</v>
      </c>
      <c r="G708" s="84" t="b">
        <v>0</v>
      </c>
    </row>
    <row r="709" spans="1:7" ht="15">
      <c r="A709" s="84" t="s">
        <v>1753</v>
      </c>
      <c r="B709" s="84">
        <v>2</v>
      </c>
      <c r="C709" s="122">
        <v>0.003957106945071488</v>
      </c>
      <c r="D709" s="84" t="s">
        <v>1223</v>
      </c>
      <c r="E709" s="84" t="b">
        <v>0</v>
      </c>
      <c r="F709" s="84" t="b">
        <v>0</v>
      </c>
      <c r="G709" s="84" t="b">
        <v>0</v>
      </c>
    </row>
    <row r="710" spans="1:7" ht="15">
      <c r="A710" s="84" t="s">
        <v>1887</v>
      </c>
      <c r="B710" s="84">
        <v>2</v>
      </c>
      <c r="C710" s="122">
        <v>0.003957106945071488</v>
      </c>
      <c r="D710" s="84" t="s">
        <v>1223</v>
      </c>
      <c r="E710" s="84" t="b">
        <v>0</v>
      </c>
      <c r="F710" s="84" t="b">
        <v>0</v>
      </c>
      <c r="G710" s="84" t="b">
        <v>0</v>
      </c>
    </row>
    <row r="711" spans="1:7" ht="15">
      <c r="A711" s="84" t="s">
        <v>1888</v>
      </c>
      <c r="B711" s="84">
        <v>2</v>
      </c>
      <c r="C711" s="122">
        <v>0.003957106945071488</v>
      </c>
      <c r="D711" s="84" t="s">
        <v>1223</v>
      </c>
      <c r="E711" s="84" t="b">
        <v>0</v>
      </c>
      <c r="F711" s="84" t="b">
        <v>0</v>
      </c>
      <c r="G711" s="84" t="b">
        <v>0</v>
      </c>
    </row>
    <row r="712" spans="1:7" ht="15">
      <c r="A712" s="84" t="s">
        <v>1889</v>
      </c>
      <c r="B712" s="84">
        <v>2</v>
      </c>
      <c r="C712" s="122">
        <v>0.003957106945071488</v>
      </c>
      <c r="D712" s="84" t="s">
        <v>1223</v>
      </c>
      <c r="E712" s="84" t="b">
        <v>0</v>
      </c>
      <c r="F712" s="84" t="b">
        <v>0</v>
      </c>
      <c r="G712" s="84" t="b">
        <v>0</v>
      </c>
    </row>
    <row r="713" spans="1:7" ht="15">
      <c r="A713" s="84" t="s">
        <v>1890</v>
      </c>
      <c r="B713" s="84">
        <v>2</v>
      </c>
      <c r="C713" s="122">
        <v>0.003957106945071488</v>
      </c>
      <c r="D713" s="84" t="s">
        <v>1223</v>
      </c>
      <c r="E713" s="84" t="b">
        <v>0</v>
      </c>
      <c r="F713" s="84" t="b">
        <v>0</v>
      </c>
      <c r="G713" s="84" t="b">
        <v>0</v>
      </c>
    </row>
    <row r="714" spans="1:7" ht="15">
      <c r="A714" s="84" t="s">
        <v>1891</v>
      </c>
      <c r="B714" s="84">
        <v>2</v>
      </c>
      <c r="C714" s="122">
        <v>0.003957106945071488</v>
      </c>
      <c r="D714" s="84" t="s">
        <v>1223</v>
      </c>
      <c r="E714" s="84" t="b">
        <v>0</v>
      </c>
      <c r="F714" s="84" t="b">
        <v>0</v>
      </c>
      <c r="G714" s="84" t="b">
        <v>0</v>
      </c>
    </row>
    <row r="715" spans="1:7" ht="15">
      <c r="A715" s="84" t="s">
        <v>1892</v>
      </c>
      <c r="B715" s="84">
        <v>2</v>
      </c>
      <c r="C715" s="122">
        <v>0.003957106945071488</v>
      </c>
      <c r="D715" s="84" t="s">
        <v>1223</v>
      </c>
      <c r="E715" s="84" t="b">
        <v>0</v>
      </c>
      <c r="F715" s="84" t="b">
        <v>0</v>
      </c>
      <c r="G715" s="84" t="b">
        <v>0</v>
      </c>
    </row>
    <row r="716" spans="1:7" ht="15">
      <c r="A716" s="84" t="s">
        <v>1893</v>
      </c>
      <c r="B716" s="84">
        <v>2</v>
      </c>
      <c r="C716" s="122">
        <v>0.003957106945071488</v>
      </c>
      <c r="D716" s="84" t="s">
        <v>1223</v>
      </c>
      <c r="E716" s="84" t="b">
        <v>0</v>
      </c>
      <c r="F716" s="84" t="b">
        <v>0</v>
      </c>
      <c r="G716" s="84" t="b">
        <v>0</v>
      </c>
    </row>
    <row r="717" spans="1:7" ht="15">
      <c r="A717" s="84" t="s">
        <v>1894</v>
      </c>
      <c r="B717" s="84">
        <v>2</v>
      </c>
      <c r="C717" s="122">
        <v>0.003957106945071488</v>
      </c>
      <c r="D717" s="84" t="s">
        <v>1223</v>
      </c>
      <c r="E717" s="84" t="b">
        <v>0</v>
      </c>
      <c r="F717" s="84" t="b">
        <v>0</v>
      </c>
      <c r="G717" s="84" t="b">
        <v>0</v>
      </c>
    </row>
    <row r="718" spans="1:7" ht="15">
      <c r="A718" s="84" t="s">
        <v>1347</v>
      </c>
      <c r="B718" s="84">
        <v>2</v>
      </c>
      <c r="C718" s="122">
        <v>0.003957106945071488</v>
      </c>
      <c r="D718" s="84" t="s">
        <v>1223</v>
      </c>
      <c r="E718" s="84" t="b">
        <v>0</v>
      </c>
      <c r="F718" s="84" t="b">
        <v>0</v>
      </c>
      <c r="G718" s="84" t="b">
        <v>0</v>
      </c>
    </row>
    <row r="719" spans="1:7" ht="15">
      <c r="A719" s="84" t="s">
        <v>1350</v>
      </c>
      <c r="B719" s="84">
        <v>3</v>
      </c>
      <c r="C719" s="122">
        <v>0</v>
      </c>
      <c r="D719" s="84" t="s">
        <v>1224</v>
      </c>
      <c r="E719" s="84" t="b">
        <v>0</v>
      </c>
      <c r="F719" s="84" t="b">
        <v>0</v>
      </c>
      <c r="G719" s="84" t="b">
        <v>0</v>
      </c>
    </row>
    <row r="720" spans="1:7" ht="15">
      <c r="A720" s="84" t="s">
        <v>1402</v>
      </c>
      <c r="B720" s="84">
        <v>3</v>
      </c>
      <c r="C720" s="122">
        <v>0</v>
      </c>
      <c r="D720" s="84" t="s">
        <v>1224</v>
      </c>
      <c r="E720" s="84" t="b">
        <v>0</v>
      </c>
      <c r="F720" s="84" t="b">
        <v>0</v>
      </c>
      <c r="G720" s="84" t="b">
        <v>0</v>
      </c>
    </row>
    <row r="721" spans="1:7" ht="15">
      <c r="A721" s="84" t="s">
        <v>1403</v>
      </c>
      <c r="B721" s="84">
        <v>3</v>
      </c>
      <c r="C721" s="122">
        <v>0</v>
      </c>
      <c r="D721" s="84" t="s">
        <v>1224</v>
      </c>
      <c r="E721" s="84" t="b">
        <v>0</v>
      </c>
      <c r="F721" s="84" t="b">
        <v>0</v>
      </c>
      <c r="G721" s="84" t="b">
        <v>0</v>
      </c>
    </row>
    <row r="722" spans="1:7" ht="15">
      <c r="A722" s="84" t="s">
        <v>1404</v>
      </c>
      <c r="B722" s="84">
        <v>3</v>
      </c>
      <c r="C722" s="122">
        <v>0</v>
      </c>
      <c r="D722" s="84" t="s">
        <v>1224</v>
      </c>
      <c r="E722" s="84" t="b">
        <v>0</v>
      </c>
      <c r="F722" s="84" t="b">
        <v>0</v>
      </c>
      <c r="G722" s="84" t="b">
        <v>0</v>
      </c>
    </row>
    <row r="723" spans="1:7" ht="15">
      <c r="A723" s="84" t="s">
        <v>1405</v>
      </c>
      <c r="B723" s="84">
        <v>3</v>
      </c>
      <c r="C723" s="122">
        <v>0</v>
      </c>
      <c r="D723" s="84" t="s">
        <v>1224</v>
      </c>
      <c r="E723" s="84" t="b">
        <v>0</v>
      </c>
      <c r="F723" s="84" t="b">
        <v>0</v>
      </c>
      <c r="G723" s="84" t="b">
        <v>0</v>
      </c>
    </row>
    <row r="724" spans="1:7" ht="15">
      <c r="A724" s="84" t="s">
        <v>1406</v>
      </c>
      <c r="B724" s="84">
        <v>3</v>
      </c>
      <c r="C724" s="122">
        <v>0</v>
      </c>
      <c r="D724" s="84" t="s">
        <v>1224</v>
      </c>
      <c r="E724" s="84" t="b">
        <v>0</v>
      </c>
      <c r="F724" s="84" t="b">
        <v>0</v>
      </c>
      <c r="G724" s="84" t="b">
        <v>0</v>
      </c>
    </row>
    <row r="725" spans="1:7" ht="15">
      <c r="A725" s="84" t="s">
        <v>1407</v>
      </c>
      <c r="B725" s="84">
        <v>3</v>
      </c>
      <c r="C725" s="122">
        <v>0</v>
      </c>
      <c r="D725" s="84" t="s">
        <v>1224</v>
      </c>
      <c r="E725" s="84" t="b">
        <v>0</v>
      </c>
      <c r="F725" s="84" t="b">
        <v>0</v>
      </c>
      <c r="G725" s="84" t="b">
        <v>0</v>
      </c>
    </row>
    <row r="726" spans="1:7" ht="15">
      <c r="A726" s="84" t="s">
        <v>1408</v>
      </c>
      <c r="B726" s="84">
        <v>3</v>
      </c>
      <c r="C726" s="122">
        <v>0</v>
      </c>
      <c r="D726" s="84" t="s">
        <v>1224</v>
      </c>
      <c r="E726" s="84" t="b">
        <v>0</v>
      </c>
      <c r="F726" s="84" t="b">
        <v>0</v>
      </c>
      <c r="G726" s="84" t="b">
        <v>0</v>
      </c>
    </row>
    <row r="727" spans="1:7" ht="15">
      <c r="A727" s="84" t="s">
        <v>1409</v>
      </c>
      <c r="B727" s="84">
        <v>3</v>
      </c>
      <c r="C727" s="122">
        <v>0</v>
      </c>
      <c r="D727" s="84" t="s">
        <v>1224</v>
      </c>
      <c r="E727" s="84" t="b">
        <v>0</v>
      </c>
      <c r="F727" s="84" t="b">
        <v>0</v>
      </c>
      <c r="G727" s="84" t="b">
        <v>0</v>
      </c>
    </row>
    <row r="728" spans="1:7" ht="15">
      <c r="A728" s="84" t="s">
        <v>1410</v>
      </c>
      <c r="B728" s="84">
        <v>3</v>
      </c>
      <c r="C728" s="122">
        <v>0</v>
      </c>
      <c r="D728" s="84" t="s">
        <v>1224</v>
      </c>
      <c r="E728" s="84" t="b">
        <v>0</v>
      </c>
      <c r="F728" s="84" t="b">
        <v>0</v>
      </c>
      <c r="G728" s="84" t="b">
        <v>0</v>
      </c>
    </row>
    <row r="729" spans="1:7" ht="15">
      <c r="A729" s="84" t="s">
        <v>1338</v>
      </c>
      <c r="B729" s="84">
        <v>3</v>
      </c>
      <c r="C729" s="122">
        <v>0</v>
      </c>
      <c r="D729" s="84" t="s">
        <v>1224</v>
      </c>
      <c r="E729" s="84" t="b">
        <v>0</v>
      </c>
      <c r="F729" s="84" t="b">
        <v>0</v>
      </c>
      <c r="G729" s="84" t="b">
        <v>0</v>
      </c>
    </row>
    <row r="730" spans="1:7" ht="15">
      <c r="A730" s="84" t="s">
        <v>1763</v>
      </c>
      <c r="B730" s="84">
        <v>3</v>
      </c>
      <c r="C730" s="122">
        <v>0</v>
      </c>
      <c r="D730" s="84" t="s">
        <v>1224</v>
      </c>
      <c r="E730" s="84" t="b">
        <v>0</v>
      </c>
      <c r="F730" s="84" t="b">
        <v>0</v>
      </c>
      <c r="G730" s="84" t="b">
        <v>0</v>
      </c>
    </row>
    <row r="731" spans="1:7" ht="15">
      <c r="A731" s="84" t="s">
        <v>228</v>
      </c>
      <c r="B731" s="84">
        <v>2</v>
      </c>
      <c r="C731" s="122">
        <v>0.007043650362227249</v>
      </c>
      <c r="D731" s="84" t="s">
        <v>1224</v>
      </c>
      <c r="E731" s="84" t="b">
        <v>0</v>
      </c>
      <c r="F731" s="84" t="b">
        <v>0</v>
      </c>
      <c r="G731" s="84" t="b">
        <v>0</v>
      </c>
    </row>
    <row r="732" spans="1:7" ht="15">
      <c r="A732" s="84" t="s">
        <v>1850</v>
      </c>
      <c r="B732" s="84">
        <v>2</v>
      </c>
      <c r="C732" s="122">
        <v>0.007043650362227249</v>
      </c>
      <c r="D732" s="84" t="s">
        <v>1224</v>
      </c>
      <c r="E732" s="84" t="b">
        <v>0</v>
      </c>
      <c r="F732" s="84" t="b">
        <v>0</v>
      </c>
      <c r="G732" s="84" t="b">
        <v>0</v>
      </c>
    </row>
    <row r="733" spans="1:7" ht="15">
      <c r="A733" s="84" t="s">
        <v>1336</v>
      </c>
      <c r="B733" s="84">
        <v>8</v>
      </c>
      <c r="C733" s="122">
        <v>0</v>
      </c>
      <c r="D733" s="84" t="s">
        <v>1225</v>
      </c>
      <c r="E733" s="84" t="b">
        <v>0</v>
      </c>
      <c r="F733" s="84" t="b">
        <v>0</v>
      </c>
      <c r="G733" s="84" t="b">
        <v>0</v>
      </c>
    </row>
    <row r="734" spans="1:7" ht="15">
      <c r="A734" s="84" t="s">
        <v>1412</v>
      </c>
      <c r="B734" s="84">
        <v>2</v>
      </c>
      <c r="C734" s="122">
        <v>0</v>
      </c>
      <c r="D734" s="84" t="s">
        <v>1225</v>
      </c>
      <c r="E734" s="84" t="b">
        <v>0</v>
      </c>
      <c r="F734" s="84" t="b">
        <v>0</v>
      </c>
      <c r="G734" s="84" t="b">
        <v>0</v>
      </c>
    </row>
    <row r="735" spans="1:7" ht="15">
      <c r="A735" s="84" t="s">
        <v>1347</v>
      </c>
      <c r="B735" s="84">
        <v>2</v>
      </c>
      <c r="C735" s="122">
        <v>0</v>
      </c>
      <c r="D735" s="84" t="s">
        <v>1225</v>
      </c>
      <c r="E735" s="84" t="b">
        <v>0</v>
      </c>
      <c r="F735" s="84" t="b">
        <v>0</v>
      </c>
      <c r="G735" s="84" t="b">
        <v>0</v>
      </c>
    </row>
    <row r="736" spans="1:7" ht="15">
      <c r="A736" s="84" t="s">
        <v>1348</v>
      </c>
      <c r="B736" s="84">
        <v>2</v>
      </c>
      <c r="C736" s="122">
        <v>0</v>
      </c>
      <c r="D736" s="84" t="s">
        <v>1225</v>
      </c>
      <c r="E736" s="84" t="b">
        <v>0</v>
      </c>
      <c r="F736" s="84" t="b">
        <v>0</v>
      </c>
      <c r="G736" s="84" t="b">
        <v>0</v>
      </c>
    </row>
    <row r="737" spans="1:7" ht="15">
      <c r="A737" s="84" t="s">
        <v>1338</v>
      </c>
      <c r="B737" s="84">
        <v>2</v>
      </c>
      <c r="C737" s="122">
        <v>0</v>
      </c>
      <c r="D737" s="84" t="s">
        <v>1225</v>
      </c>
      <c r="E737" s="84" t="b">
        <v>0</v>
      </c>
      <c r="F737" s="84" t="b">
        <v>0</v>
      </c>
      <c r="G737" s="84" t="b">
        <v>0</v>
      </c>
    </row>
    <row r="738" spans="1:7" ht="15">
      <c r="A738" s="84" t="s">
        <v>1394</v>
      </c>
      <c r="B738" s="84">
        <v>2</v>
      </c>
      <c r="C738" s="122">
        <v>0</v>
      </c>
      <c r="D738" s="84" t="s">
        <v>1225</v>
      </c>
      <c r="E738" s="84" t="b">
        <v>0</v>
      </c>
      <c r="F738" s="84" t="b">
        <v>0</v>
      </c>
      <c r="G738" s="84" t="b">
        <v>0</v>
      </c>
    </row>
    <row r="739" spans="1:7" ht="15">
      <c r="A739" s="84" t="s">
        <v>1413</v>
      </c>
      <c r="B739" s="84">
        <v>2</v>
      </c>
      <c r="C739" s="122">
        <v>0</v>
      </c>
      <c r="D739" s="84" t="s">
        <v>1225</v>
      </c>
      <c r="E739" s="84" t="b">
        <v>0</v>
      </c>
      <c r="F739" s="84" t="b">
        <v>0</v>
      </c>
      <c r="G739" s="84" t="b">
        <v>0</v>
      </c>
    </row>
    <row r="740" spans="1:7" ht="15">
      <c r="A740" s="84" t="s">
        <v>1414</v>
      </c>
      <c r="B740" s="84">
        <v>2</v>
      </c>
      <c r="C740" s="122">
        <v>0</v>
      </c>
      <c r="D740" s="84" t="s">
        <v>1225</v>
      </c>
      <c r="E740" s="84" t="b">
        <v>0</v>
      </c>
      <c r="F740" s="84" t="b">
        <v>0</v>
      </c>
      <c r="G740" s="84" t="b">
        <v>0</v>
      </c>
    </row>
    <row r="741" spans="1:7" ht="15">
      <c r="A741" s="84" t="s">
        <v>1415</v>
      </c>
      <c r="B741" s="84">
        <v>2</v>
      </c>
      <c r="C741" s="122">
        <v>0</v>
      </c>
      <c r="D741" s="84" t="s">
        <v>1225</v>
      </c>
      <c r="E741" s="84" t="b">
        <v>0</v>
      </c>
      <c r="F741" s="84" t="b">
        <v>0</v>
      </c>
      <c r="G741" s="84" t="b">
        <v>0</v>
      </c>
    </row>
    <row r="742" spans="1:7" ht="15">
      <c r="A742" s="84" t="s">
        <v>1416</v>
      </c>
      <c r="B742" s="84">
        <v>2</v>
      </c>
      <c r="C742" s="122">
        <v>0</v>
      </c>
      <c r="D742" s="84" t="s">
        <v>1225</v>
      </c>
      <c r="E742" s="84" t="b">
        <v>0</v>
      </c>
      <c r="F742" s="84" t="b">
        <v>0</v>
      </c>
      <c r="G742" s="84" t="b">
        <v>0</v>
      </c>
    </row>
    <row r="743" spans="1:7" ht="15">
      <c r="A743" s="84" t="s">
        <v>1870</v>
      </c>
      <c r="B743" s="84">
        <v>2</v>
      </c>
      <c r="C743" s="122">
        <v>0</v>
      </c>
      <c r="D743" s="84" t="s">
        <v>1225</v>
      </c>
      <c r="E743" s="84" t="b">
        <v>0</v>
      </c>
      <c r="F743" s="84" t="b">
        <v>0</v>
      </c>
      <c r="G743" s="84" t="b">
        <v>0</v>
      </c>
    </row>
    <row r="744" spans="1:7" ht="15">
      <c r="A744" s="84" t="s">
        <v>1871</v>
      </c>
      <c r="B744" s="84">
        <v>2</v>
      </c>
      <c r="C744" s="122">
        <v>0</v>
      </c>
      <c r="D744" s="84" t="s">
        <v>1225</v>
      </c>
      <c r="E744" s="84" t="b">
        <v>0</v>
      </c>
      <c r="F744" s="84" t="b">
        <v>0</v>
      </c>
      <c r="G744" s="84" t="b">
        <v>0</v>
      </c>
    </row>
    <row r="745" spans="1:7" ht="15">
      <c r="A745" s="84" t="s">
        <v>1872</v>
      </c>
      <c r="B745" s="84">
        <v>2</v>
      </c>
      <c r="C745" s="122">
        <v>0</v>
      </c>
      <c r="D745" s="84" t="s">
        <v>1225</v>
      </c>
      <c r="E745" s="84" t="b">
        <v>0</v>
      </c>
      <c r="F745" s="84" t="b">
        <v>0</v>
      </c>
      <c r="G745" s="84" t="b">
        <v>0</v>
      </c>
    </row>
    <row r="746" spans="1:7" ht="15">
      <c r="A746" s="84" t="s">
        <v>1781</v>
      </c>
      <c r="B746" s="84">
        <v>2</v>
      </c>
      <c r="C746" s="122">
        <v>0</v>
      </c>
      <c r="D746" s="84" t="s">
        <v>1225</v>
      </c>
      <c r="E746" s="84" t="b">
        <v>0</v>
      </c>
      <c r="F746" s="84" t="b">
        <v>0</v>
      </c>
      <c r="G746" s="84" t="b">
        <v>0</v>
      </c>
    </row>
    <row r="747" spans="1:7" ht="15">
      <c r="A747" s="84" t="s">
        <v>1873</v>
      </c>
      <c r="B747" s="84">
        <v>2</v>
      </c>
      <c r="C747" s="122">
        <v>0</v>
      </c>
      <c r="D747" s="84" t="s">
        <v>1225</v>
      </c>
      <c r="E747" s="84" t="b">
        <v>0</v>
      </c>
      <c r="F747" s="84" t="b">
        <v>0</v>
      </c>
      <c r="G747" s="84" t="b">
        <v>0</v>
      </c>
    </row>
    <row r="748" spans="1:7" ht="15">
      <c r="A748" s="84" t="s">
        <v>1339</v>
      </c>
      <c r="B748" s="84">
        <v>2</v>
      </c>
      <c r="C748" s="122">
        <v>0</v>
      </c>
      <c r="D748" s="84" t="s">
        <v>1225</v>
      </c>
      <c r="E748" s="84" t="b">
        <v>0</v>
      </c>
      <c r="F748" s="84" t="b">
        <v>0</v>
      </c>
      <c r="G748" s="84" t="b">
        <v>0</v>
      </c>
    </row>
    <row r="749" spans="1:7" ht="15">
      <c r="A749" s="84" t="s">
        <v>1874</v>
      </c>
      <c r="B749" s="84">
        <v>2</v>
      </c>
      <c r="C749" s="122">
        <v>0</v>
      </c>
      <c r="D749" s="84" t="s">
        <v>1225</v>
      </c>
      <c r="E749" s="84" t="b">
        <v>0</v>
      </c>
      <c r="F749" s="84" t="b">
        <v>0</v>
      </c>
      <c r="G749" s="84" t="b">
        <v>0</v>
      </c>
    </row>
    <row r="750" spans="1:7" ht="15">
      <c r="A750" s="84" t="s">
        <v>1875</v>
      </c>
      <c r="B750" s="84">
        <v>2</v>
      </c>
      <c r="C750" s="122">
        <v>0</v>
      </c>
      <c r="D750" s="84" t="s">
        <v>1225</v>
      </c>
      <c r="E750" s="84" t="b">
        <v>0</v>
      </c>
      <c r="F750" s="84" t="b">
        <v>0</v>
      </c>
      <c r="G750" s="84" t="b">
        <v>0</v>
      </c>
    </row>
    <row r="751" spans="1:7" ht="15">
      <c r="A751" s="84" t="s">
        <v>1876</v>
      </c>
      <c r="B751" s="84">
        <v>2</v>
      </c>
      <c r="C751" s="122">
        <v>0</v>
      </c>
      <c r="D751" s="84" t="s">
        <v>1225</v>
      </c>
      <c r="E751" s="84" t="b">
        <v>0</v>
      </c>
      <c r="F751" s="84" t="b">
        <v>0</v>
      </c>
      <c r="G751" s="84" t="b">
        <v>0</v>
      </c>
    </row>
    <row r="752" spans="1:7" ht="15">
      <c r="A752" s="84" t="s">
        <v>1418</v>
      </c>
      <c r="B752" s="84">
        <v>4</v>
      </c>
      <c r="C752" s="122">
        <v>0</v>
      </c>
      <c r="D752" s="84" t="s">
        <v>1226</v>
      </c>
      <c r="E752" s="84" t="b">
        <v>0</v>
      </c>
      <c r="F752" s="84" t="b">
        <v>0</v>
      </c>
      <c r="G752" s="84" t="b">
        <v>0</v>
      </c>
    </row>
    <row r="753" spans="1:7" ht="15">
      <c r="A753" s="84" t="s">
        <v>1419</v>
      </c>
      <c r="B753" s="84">
        <v>2</v>
      </c>
      <c r="C753" s="122">
        <v>0</v>
      </c>
      <c r="D753" s="84" t="s">
        <v>1226</v>
      </c>
      <c r="E753" s="84" t="b">
        <v>0</v>
      </c>
      <c r="F753" s="84" t="b">
        <v>0</v>
      </c>
      <c r="G753" s="84" t="b">
        <v>0</v>
      </c>
    </row>
    <row r="754" spans="1:7" ht="15">
      <c r="A754" s="84" t="s">
        <v>1347</v>
      </c>
      <c r="B754" s="84">
        <v>2</v>
      </c>
      <c r="C754" s="122">
        <v>0</v>
      </c>
      <c r="D754" s="84" t="s">
        <v>1226</v>
      </c>
      <c r="E754" s="84" t="b">
        <v>0</v>
      </c>
      <c r="F754" s="84" t="b">
        <v>0</v>
      </c>
      <c r="G754" s="84" t="b">
        <v>0</v>
      </c>
    </row>
    <row r="755" spans="1:7" ht="15">
      <c r="A755" s="84" t="s">
        <v>1336</v>
      </c>
      <c r="B755" s="84">
        <v>2</v>
      </c>
      <c r="C755" s="122">
        <v>0</v>
      </c>
      <c r="D755" s="84" t="s">
        <v>1226</v>
      </c>
      <c r="E755" s="84" t="b">
        <v>0</v>
      </c>
      <c r="F755" s="84" t="b">
        <v>0</v>
      </c>
      <c r="G755" s="84" t="b">
        <v>0</v>
      </c>
    </row>
    <row r="756" spans="1:7" ht="15">
      <c r="A756" s="84" t="s">
        <v>1348</v>
      </c>
      <c r="B756" s="84">
        <v>2</v>
      </c>
      <c r="C756" s="122">
        <v>0</v>
      </c>
      <c r="D756" s="84" t="s">
        <v>1226</v>
      </c>
      <c r="E756" s="84" t="b">
        <v>0</v>
      </c>
      <c r="F756" s="84" t="b">
        <v>0</v>
      </c>
      <c r="G756" s="84" t="b">
        <v>0</v>
      </c>
    </row>
    <row r="757" spans="1:7" ht="15">
      <c r="A757" s="84" t="s">
        <v>1420</v>
      </c>
      <c r="B757" s="84">
        <v>2</v>
      </c>
      <c r="C757" s="122">
        <v>0</v>
      </c>
      <c r="D757" s="84" t="s">
        <v>1226</v>
      </c>
      <c r="E757" s="84" t="b">
        <v>0</v>
      </c>
      <c r="F757" s="84" t="b">
        <v>0</v>
      </c>
      <c r="G757" s="84" t="b">
        <v>0</v>
      </c>
    </row>
    <row r="758" spans="1:7" ht="15">
      <c r="A758" s="84" t="s">
        <v>1421</v>
      </c>
      <c r="B758" s="84">
        <v>2</v>
      </c>
      <c r="C758" s="122">
        <v>0</v>
      </c>
      <c r="D758" s="84" t="s">
        <v>1226</v>
      </c>
      <c r="E758" s="84" t="b">
        <v>0</v>
      </c>
      <c r="F758" s="84" t="b">
        <v>0</v>
      </c>
      <c r="G758" s="84" t="b">
        <v>0</v>
      </c>
    </row>
    <row r="759" spans="1:7" ht="15">
      <c r="A759" s="84" t="s">
        <v>1422</v>
      </c>
      <c r="B759" s="84">
        <v>2</v>
      </c>
      <c r="C759" s="122">
        <v>0</v>
      </c>
      <c r="D759" s="84" t="s">
        <v>1226</v>
      </c>
      <c r="E759" s="84" t="b">
        <v>0</v>
      </c>
      <c r="F759" s="84" t="b">
        <v>0</v>
      </c>
      <c r="G759" s="84" t="b">
        <v>0</v>
      </c>
    </row>
    <row r="760" spans="1:7" ht="15">
      <c r="A760" s="84" t="s">
        <v>1423</v>
      </c>
      <c r="B760" s="84">
        <v>2</v>
      </c>
      <c r="C760" s="122">
        <v>0</v>
      </c>
      <c r="D760" s="84" t="s">
        <v>1226</v>
      </c>
      <c r="E760" s="84" t="b">
        <v>0</v>
      </c>
      <c r="F760" s="84" t="b">
        <v>0</v>
      </c>
      <c r="G760" s="84" t="b">
        <v>0</v>
      </c>
    </row>
    <row r="761" spans="1:7" ht="15">
      <c r="A761" s="84" t="s">
        <v>1424</v>
      </c>
      <c r="B761" s="84">
        <v>2</v>
      </c>
      <c r="C761" s="122">
        <v>0</v>
      </c>
      <c r="D761" s="84" t="s">
        <v>1226</v>
      </c>
      <c r="E761" s="84" t="b">
        <v>0</v>
      </c>
      <c r="F761" s="84" t="b">
        <v>0</v>
      </c>
      <c r="G761" s="84" t="b">
        <v>0</v>
      </c>
    </row>
    <row r="762" spans="1:7" ht="15">
      <c r="A762" s="84" t="s">
        <v>1877</v>
      </c>
      <c r="B762" s="84">
        <v>2</v>
      </c>
      <c r="C762" s="122">
        <v>0</v>
      </c>
      <c r="D762" s="84" t="s">
        <v>1226</v>
      </c>
      <c r="E762" s="84" t="b">
        <v>0</v>
      </c>
      <c r="F762" s="84" t="b">
        <v>0</v>
      </c>
      <c r="G762" s="84" t="b">
        <v>0</v>
      </c>
    </row>
    <row r="763" spans="1:7" ht="15">
      <c r="A763" s="84" t="s">
        <v>1323</v>
      </c>
      <c r="B763" s="84">
        <v>2</v>
      </c>
      <c r="C763" s="122">
        <v>0</v>
      </c>
      <c r="D763" s="84" t="s">
        <v>1226</v>
      </c>
      <c r="E763" s="84" t="b">
        <v>0</v>
      </c>
      <c r="F763" s="84" t="b">
        <v>0</v>
      </c>
      <c r="G763" s="84" t="b">
        <v>0</v>
      </c>
    </row>
    <row r="764" spans="1:7" ht="15">
      <c r="A764" s="84" t="s">
        <v>1406</v>
      </c>
      <c r="B764" s="84">
        <v>2</v>
      </c>
      <c r="C764" s="122">
        <v>0</v>
      </c>
      <c r="D764" s="84" t="s">
        <v>1226</v>
      </c>
      <c r="E764" s="84" t="b">
        <v>0</v>
      </c>
      <c r="F764" s="84" t="b">
        <v>0</v>
      </c>
      <c r="G764" s="84" t="b">
        <v>0</v>
      </c>
    </row>
    <row r="765" spans="1:7" ht="15">
      <c r="A765" s="84" t="s">
        <v>1878</v>
      </c>
      <c r="B765" s="84">
        <v>2</v>
      </c>
      <c r="C765" s="122">
        <v>0</v>
      </c>
      <c r="D765" s="84" t="s">
        <v>1226</v>
      </c>
      <c r="E765" s="84" t="b">
        <v>0</v>
      </c>
      <c r="F765" s="84" t="b">
        <v>0</v>
      </c>
      <c r="G765" s="84" t="b">
        <v>0</v>
      </c>
    </row>
    <row r="766" spans="1:7" ht="15">
      <c r="A766" s="84" t="s">
        <v>1338</v>
      </c>
      <c r="B766" s="84">
        <v>2</v>
      </c>
      <c r="C766" s="122">
        <v>0</v>
      </c>
      <c r="D766" s="84" t="s">
        <v>1227</v>
      </c>
      <c r="E766" s="84" t="b">
        <v>0</v>
      </c>
      <c r="F766" s="84" t="b">
        <v>0</v>
      </c>
      <c r="G766" s="84" t="b">
        <v>0</v>
      </c>
    </row>
    <row r="767" spans="1:7" ht="15">
      <c r="A767" s="84" t="s">
        <v>1783</v>
      </c>
      <c r="B767" s="84">
        <v>2</v>
      </c>
      <c r="C767" s="122">
        <v>0</v>
      </c>
      <c r="D767" s="84" t="s">
        <v>1227</v>
      </c>
      <c r="E767" s="84" t="b">
        <v>0</v>
      </c>
      <c r="F767" s="84" t="b">
        <v>0</v>
      </c>
      <c r="G767" s="84" t="b">
        <v>0</v>
      </c>
    </row>
    <row r="768" spans="1:7" ht="15">
      <c r="A768" s="84" t="s">
        <v>1311</v>
      </c>
      <c r="B768" s="84">
        <v>2</v>
      </c>
      <c r="C768" s="122">
        <v>0</v>
      </c>
      <c r="D768" s="84" t="s">
        <v>1227</v>
      </c>
      <c r="E768" s="84" t="b">
        <v>0</v>
      </c>
      <c r="F768" s="84" t="b">
        <v>0</v>
      </c>
      <c r="G768" s="84" t="b">
        <v>0</v>
      </c>
    </row>
    <row r="769" spans="1:7" ht="15">
      <c r="A769" s="84" t="s">
        <v>1339</v>
      </c>
      <c r="B769" s="84">
        <v>2</v>
      </c>
      <c r="C769" s="122">
        <v>0</v>
      </c>
      <c r="D769" s="84" t="s">
        <v>1227</v>
      </c>
      <c r="E769" s="84" t="b">
        <v>0</v>
      </c>
      <c r="F769" s="84" t="b">
        <v>0</v>
      </c>
      <c r="G769" s="84" t="b">
        <v>0</v>
      </c>
    </row>
    <row r="770" spans="1:7" ht="15">
      <c r="A770" s="84" t="s">
        <v>1895</v>
      </c>
      <c r="B770" s="84">
        <v>2</v>
      </c>
      <c r="C770" s="122">
        <v>0</v>
      </c>
      <c r="D770" s="84" t="s">
        <v>1227</v>
      </c>
      <c r="E770" s="84" t="b">
        <v>0</v>
      </c>
      <c r="F770" s="84" t="b">
        <v>0</v>
      </c>
      <c r="G770" s="84" t="b">
        <v>0</v>
      </c>
    </row>
    <row r="771" spans="1:7" ht="15">
      <c r="A771" s="84" t="s">
        <v>1811</v>
      </c>
      <c r="B771" s="84">
        <v>2</v>
      </c>
      <c r="C771" s="122">
        <v>0</v>
      </c>
      <c r="D771" s="84" t="s">
        <v>1227</v>
      </c>
      <c r="E771" s="84" t="b">
        <v>0</v>
      </c>
      <c r="F771" s="84" t="b">
        <v>0</v>
      </c>
      <c r="G771" s="84" t="b">
        <v>0</v>
      </c>
    </row>
    <row r="772" spans="1:7" ht="15">
      <c r="A772" s="84" t="s">
        <v>1896</v>
      </c>
      <c r="B772" s="84">
        <v>2</v>
      </c>
      <c r="C772" s="122">
        <v>0</v>
      </c>
      <c r="D772" s="84" t="s">
        <v>1227</v>
      </c>
      <c r="E772" s="84" t="b">
        <v>0</v>
      </c>
      <c r="F772" s="84" t="b">
        <v>0</v>
      </c>
      <c r="G772" s="84" t="b">
        <v>0</v>
      </c>
    </row>
    <row r="773" spans="1:7" ht="15">
      <c r="A773" s="84" t="s">
        <v>1897</v>
      </c>
      <c r="B773" s="84">
        <v>2</v>
      </c>
      <c r="C773" s="122">
        <v>0</v>
      </c>
      <c r="D773" s="84" t="s">
        <v>1227</v>
      </c>
      <c r="E773" s="84" t="b">
        <v>0</v>
      </c>
      <c r="F773" s="84" t="b">
        <v>0</v>
      </c>
      <c r="G773" s="84" t="b">
        <v>0</v>
      </c>
    </row>
    <row r="774" spans="1:7" ht="15">
      <c r="A774" s="84" t="s">
        <v>1898</v>
      </c>
      <c r="B774" s="84">
        <v>2</v>
      </c>
      <c r="C774" s="122">
        <v>0</v>
      </c>
      <c r="D774" s="84" t="s">
        <v>1227</v>
      </c>
      <c r="E774" s="84" t="b">
        <v>0</v>
      </c>
      <c r="F774" s="84" t="b">
        <v>0</v>
      </c>
      <c r="G774" s="84" t="b">
        <v>0</v>
      </c>
    </row>
    <row r="775" spans="1:7" ht="15">
      <c r="A775" s="84" t="s">
        <v>1350</v>
      </c>
      <c r="B775" s="84">
        <v>2</v>
      </c>
      <c r="C775" s="122">
        <v>0</v>
      </c>
      <c r="D775" s="84" t="s">
        <v>1227</v>
      </c>
      <c r="E775" s="84" t="b">
        <v>0</v>
      </c>
      <c r="F775" s="84" t="b">
        <v>0</v>
      </c>
      <c r="G775" s="84" t="b">
        <v>0</v>
      </c>
    </row>
    <row r="776" spans="1:7" ht="15">
      <c r="A776" s="84" t="s">
        <v>1784</v>
      </c>
      <c r="B776" s="84">
        <v>2</v>
      </c>
      <c r="C776" s="122">
        <v>0</v>
      </c>
      <c r="D776" s="84" t="s">
        <v>1227</v>
      </c>
      <c r="E776" s="84" t="b">
        <v>0</v>
      </c>
      <c r="F776" s="84" t="b">
        <v>0</v>
      </c>
      <c r="G776" s="84" t="b">
        <v>0</v>
      </c>
    </row>
    <row r="777" spans="1:7" ht="15">
      <c r="A777" s="84" t="s">
        <v>1378</v>
      </c>
      <c r="B777" s="84">
        <v>2</v>
      </c>
      <c r="C777" s="122">
        <v>0</v>
      </c>
      <c r="D777" s="84" t="s">
        <v>1227</v>
      </c>
      <c r="E777" s="84" t="b">
        <v>0</v>
      </c>
      <c r="F777" s="84" t="b">
        <v>0</v>
      </c>
      <c r="G777" s="84" t="b">
        <v>0</v>
      </c>
    </row>
    <row r="778" spans="1:7" ht="15">
      <c r="A778" s="84" t="s">
        <v>1899</v>
      </c>
      <c r="B778" s="84">
        <v>2</v>
      </c>
      <c r="C778" s="122">
        <v>0</v>
      </c>
      <c r="D778" s="84" t="s">
        <v>1227</v>
      </c>
      <c r="E778" s="84" t="b">
        <v>0</v>
      </c>
      <c r="F778" s="84" t="b">
        <v>0</v>
      </c>
      <c r="G778" s="84" t="b">
        <v>0</v>
      </c>
    </row>
    <row r="779" spans="1:7" ht="15">
      <c r="A779" s="84" t="s">
        <v>1335</v>
      </c>
      <c r="B779" s="84">
        <v>2</v>
      </c>
      <c r="C779" s="122">
        <v>0</v>
      </c>
      <c r="D779" s="84" t="s">
        <v>1227</v>
      </c>
      <c r="E779" s="84" t="b">
        <v>0</v>
      </c>
      <c r="F779" s="84" t="b">
        <v>0</v>
      </c>
      <c r="G779" s="84" t="b">
        <v>0</v>
      </c>
    </row>
    <row r="780" spans="1:7" ht="15">
      <c r="A780" s="84" t="s">
        <v>1903</v>
      </c>
      <c r="B780" s="84">
        <v>2</v>
      </c>
      <c r="C780" s="122">
        <v>0</v>
      </c>
      <c r="D780" s="84" t="s">
        <v>1228</v>
      </c>
      <c r="E780" s="84" t="b">
        <v>0</v>
      </c>
      <c r="F780" s="84" t="b">
        <v>0</v>
      </c>
      <c r="G780" s="84" t="b">
        <v>0</v>
      </c>
    </row>
    <row r="781" spans="1:7" ht="15">
      <c r="A781" s="84" t="s">
        <v>1904</v>
      </c>
      <c r="B781" s="84">
        <v>2</v>
      </c>
      <c r="C781" s="122">
        <v>0</v>
      </c>
      <c r="D781" s="84" t="s">
        <v>1228</v>
      </c>
      <c r="E781" s="84" t="b">
        <v>0</v>
      </c>
      <c r="F781" s="84" t="b">
        <v>0</v>
      </c>
      <c r="G781" s="84" t="b">
        <v>0</v>
      </c>
    </row>
    <row r="782" spans="1:7" ht="15">
      <c r="A782" s="84" t="s">
        <v>1905</v>
      </c>
      <c r="B782" s="84">
        <v>2</v>
      </c>
      <c r="C782" s="122">
        <v>0</v>
      </c>
      <c r="D782" s="84" t="s">
        <v>1228</v>
      </c>
      <c r="E782" s="84" t="b">
        <v>0</v>
      </c>
      <c r="F782" s="84" t="b">
        <v>0</v>
      </c>
      <c r="G782" s="84" t="b">
        <v>0</v>
      </c>
    </row>
    <row r="783" spans="1:7" ht="15">
      <c r="A783" s="84" t="s">
        <v>1906</v>
      </c>
      <c r="B783" s="84">
        <v>2</v>
      </c>
      <c r="C783" s="122">
        <v>0</v>
      </c>
      <c r="D783" s="84" t="s">
        <v>1228</v>
      </c>
      <c r="E783" s="84" t="b">
        <v>0</v>
      </c>
      <c r="F783" s="84" t="b">
        <v>0</v>
      </c>
      <c r="G783" s="84" t="b">
        <v>0</v>
      </c>
    </row>
    <row r="784" spans="1:7" ht="15">
      <c r="A784" s="84" t="s">
        <v>1812</v>
      </c>
      <c r="B784" s="84">
        <v>2</v>
      </c>
      <c r="C784" s="122">
        <v>0</v>
      </c>
      <c r="D784" s="84" t="s">
        <v>1228</v>
      </c>
      <c r="E784" s="84" t="b">
        <v>0</v>
      </c>
      <c r="F784" s="84" t="b">
        <v>0</v>
      </c>
      <c r="G784" s="84" t="b">
        <v>0</v>
      </c>
    </row>
    <row r="785" spans="1:7" ht="15">
      <c r="A785" s="84" t="s">
        <v>1907</v>
      </c>
      <c r="B785" s="84">
        <v>2</v>
      </c>
      <c r="C785" s="122">
        <v>0</v>
      </c>
      <c r="D785" s="84" t="s">
        <v>1228</v>
      </c>
      <c r="E785" s="84" t="b">
        <v>0</v>
      </c>
      <c r="F785" s="84" t="b">
        <v>0</v>
      </c>
      <c r="G785" s="84" t="b">
        <v>0</v>
      </c>
    </row>
    <row r="786" spans="1:7" ht="15">
      <c r="A786" s="84" t="s">
        <v>1813</v>
      </c>
      <c r="B786" s="84">
        <v>2</v>
      </c>
      <c r="C786" s="122">
        <v>0</v>
      </c>
      <c r="D786" s="84" t="s">
        <v>1228</v>
      </c>
      <c r="E786" s="84" t="b">
        <v>0</v>
      </c>
      <c r="F786" s="84" t="b">
        <v>0</v>
      </c>
      <c r="G786" s="84" t="b">
        <v>0</v>
      </c>
    </row>
    <row r="787" spans="1:7" ht="15">
      <c r="A787" s="84" t="s">
        <v>1908</v>
      </c>
      <c r="B787" s="84">
        <v>2</v>
      </c>
      <c r="C787" s="122">
        <v>0</v>
      </c>
      <c r="D787" s="84" t="s">
        <v>1228</v>
      </c>
      <c r="E787" s="84" t="b">
        <v>0</v>
      </c>
      <c r="F787" s="84" t="b">
        <v>0</v>
      </c>
      <c r="G787" s="84" t="b">
        <v>0</v>
      </c>
    </row>
    <row r="788" spans="1:7" ht="15">
      <c r="A788" s="84" t="s">
        <v>1762</v>
      </c>
      <c r="B788" s="84">
        <v>2</v>
      </c>
      <c r="C788" s="122">
        <v>0</v>
      </c>
      <c r="D788" s="84" t="s">
        <v>1228</v>
      </c>
      <c r="E788" s="84" t="b">
        <v>0</v>
      </c>
      <c r="F788" s="84" t="b">
        <v>0</v>
      </c>
      <c r="G788" s="84" t="b">
        <v>0</v>
      </c>
    </row>
    <row r="789" spans="1:7" ht="15">
      <c r="A789" s="84" t="s">
        <v>1909</v>
      </c>
      <c r="B789" s="84">
        <v>2</v>
      </c>
      <c r="C789" s="122">
        <v>0</v>
      </c>
      <c r="D789" s="84" t="s">
        <v>1228</v>
      </c>
      <c r="E789" s="84" t="b">
        <v>0</v>
      </c>
      <c r="F789" s="84" t="b">
        <v>0</v>
      </c>
      <c r="G789" s="84" t="b">
        <v>0</v>
      </c>
    </row>
    <row r="790" spans="1:7" ht="15">
      <c r="A790" s="84" t="s">
        <v>1910</v>
      </c>
      <c r="B790" s="84">
        <v>2</v>
      </c>
      <c r="C790" s="122">
        <v>0</v>
      </c>
      <c r="D790" s="84" t="s">
        <v>1228</v>
      </c>
      <c r="E790" s="84" t="b">
        <v>0</v>
      </c>
      <c r="F790" s="84" t="b">
        <v>0</v>
      </c>
      <c r="G790" s="84" t="b">
        <v>0</v>
      </c>
    </row>
    <row r="791" spans="1:7" ht="15">
      <c r="A791" s="84" t="s">
        <v>1343</v>
      </c>
      <c r="B791" s="84">
        <v>2</v>
      </c>
      <c r="C791" s="122">
        <v>0</v>
      </c>
      <c r="D791" s="84" t="s">
        <v>1228</v>
      </c>
      <c r="E791" s="84" t="b">
        <v>0</v>
      </c>
      <c r="F791" s="84" t="b">
        <v>0</v>
      </c>
      <c r="G791" s="84" t="b">
        <v>0</v>
      </c>
    </row>
    <row r="792" spans="1:7" ht="15">
      <c r="A792" s="84" t="s">
        <v>1911</v>
      </c>
      <c r="B792" s="84">
        <v>2</v>
      </c>
      <c r="C792" s="122">
        <v>0</v>
      </c>
      <c r="D792" s="84" t="s">
        <v>1228</v>
      </c>
      <c r="E792" s="84" t="b">
        <v>0</v>
      </c>
      <c r="F792" s="84" t="b">
        <v>0</v>
      </c>
      <c r="G792" s="84" t="b">
        <v>0</v>
      </c>
    </row>
    <row r="793" spans="1:7" ht="15">
      <c r="A793" s="84" t="s">
        <v>1912</v>
      </c>
      <c r="B793" s="84">
        <v>2</v>
      </c>
      <c r="C793" s="122">
        <v>0</v>
      </c>
      <c r="D793" s="84" t="s">
        <v>1228</v>
      </c>
      <c r="E793" s="84" t="b">
        <v>0</v>
      </c>
      <c r="F793" s="84" t="b">
        <v>0</v>
      </c>
      <c r="G793" s="84" t="b">
        <v>0</v>
      </c>
    </row>
    <row r="794" spans="1:7" ht="15">
      <c r="A794" s="84" t="s">
        <v>1335</v>
      </c>
      <c r="B794" s="84">
        <v>2</v>
      </c>
      <c r="C794" s="122">
        <v>0</v>
      </c>
      <c r="D794" s="84" t="s">
        <v>1229</v>
      </c>
      <c r="E794" s="84" t="b">
        <v>0</v>
      </c>
      <c r="F794" s="84" t="b">
        <v>0</v>
      </c>
      <c r="G794" s="84" t="b">
        <v>0</v>
      </c>
    </row>
    <row r="795" spans="1:7" ht="15">
      <c r="A795" s="84" t="s">
        <v>1823</v>
      </c>
      <c r="B795" s="84">
        <v>3</v>
      </c>
      <c r="C795" s="122">
        <v>0.011239867599298802</v>
      </c>
      <c r="D795" s="84" t="s">
        <v>1230</v>
      </c>
      <c r="E795" s="84" t="b">
        <v>0</v>
      </c>
      <c r="F795" s="84" t="b">
        <v>0</v>
      </c>
      <c r="G795" s="84" t="b">
        <v>0</v>
      </c>
    </row>
    <row r="796" spans="1:7" ht="15">
      <c r="A796" s="84" t="s">
        <v>1926</v>
      </c>
      <c r="B796" s="84">
        <v>2</v>
      </c>
      <c r="C796" s="122">
        <v>0.0074932450661992014</v>
      </c>
      <c r="D796" s="84" t="s">
        <v>1230</v>
      </c>
      <c r="E796" s="84" t="b">
        <v>0</v>
      </c>
      <c r="F796" s="84" t="b">
        <v>0</v>
      </c>
      <c r="G796" s="84" t="b">
        <v>0</v>
      </c>
    </row>
    <row r="797" spans="1:7" ht="15">
      <c r="A797" s="84" t="s">
        <v>1927</v>
      </c>
      <c r="B797" s="84">
        <v>2</v>
      </c>
      <c r="C797" s="122">
        <v>0.0074932450661992014</v>
      </c>
      <c r="D797" s="84" t="s">
        <v>1230</v>
      </c>
      <c r="E797" s="84" t="b">
        <v>0</v>
      </c>
      <c r="F797" s="84" t="b">
        <v>0</v>
      </c>
      <c r="G797" s="84" t="b">
        <v>0</v>
      </c>
    </row>
    <row r="798" spans="1:7" ht="15">
      <c r="A798" s="84" t="s">
        <v>1928</v>
      </c>
      <c r="B798" s="84">
        <v>2</v>
      </c>
      <c r="C798" s="122">
        <v>0.0074932450661992014</v>
      </c>
      <c r="D798" s="84" t="s">
        <v>1230</v>
      </c>
      <c r="E798" s="84" t="b">
        <v>0</v>
      </c>
      <c r="F798" s="84" t="b">
        <v>0</v>
      </c>
      <c r="G798" s="84" t="b">
        <v>0</v>
      </c>
    </row>
    <row r="799" spans="1:7" ht="15">
      <c r="A799" s="84" t="s">
        <v>1929</v>
      </c>
      <c r="B799" s="84">
        <v>2</v>
      </c>
      <c r="C799" s="122">
        <v>0.0074932450661992014</v>
      </c>
      <c r="D799" s="84" t="s">
        <v>1230</v>
      </c>
      <c r="E799" s="84" t="b">
        <v>0</v>
      </c>
      <c r="F799" s="84" t="b">
        <v>0</v>
      </c>
      <c r="G799" s="84" t="b">
        <v>0</v>
      </c>
    </row>
    <row r="800" spans="1:7" ht="15">
      <c r="A800" s="84" t="s">
        <v>1930</v>
      </c>
      <c r="B800" s="84">
        <v>2</v>
      </c>
      <c r="C800" s="122">
        <v>0.0074932450661992014</v>
      </c>
      <c r="D800" s="84" t="s">
        <v>1230</v>
      </c>
      <c r="E800" s="84" t="b">
        <v>0</v>
      </c>
      <c r="F800" s="84" t="b">
        <v>0</v>
      </c>
      <c r="G800" s="84" t="b">
        <v>0</v>
      </c>
    </row>
    <row r="801" spans="1:7" ht="15">
      <c r="A801" s="84" t="s">
        <v>1931</v>
      </c>
      <c r="B801" s="84">
        <v>2</v>
      </c>
      <c r="C801" s="122">
        <v>0.0074932450661992014</v>
      </c>
      <c r="D801" s="84" t="s">
        <v>1230</v>
      </c>
      <c r="E801" s="84" t="b">
        <v>0</v>
      </c>
      <c r="F801" s="84" t="b">
        <v>0</v>
      </c>
      <c r="G801" s="84" t="b">
        <v>0</v>
      </c>
    </row>
    <row r="802" spans="1:7" ht="15">
      <c r="A802" s="84" t="s">
        <v>1932</v>
      </c>
      <c r="B802" s="84">
        <v>2</v>
      </c>
      <c r="C802" s="122">
        <v>0.0074932450661992014</v>
      </c>
      <c r="D802" s="84" t="s">
        <v>1230</v>
      </c>
      <c r="E802" s="84" t="b">
        <v>0</v>
      </c>
      <c r="F802" s="84" t="b">
        <v>0</v>
      </c>
      <c r="G802" s="84" t="b">
        <v>0</v>
      </c>
    </row>
    <row r="803" spans="1:7" ht="15">
      <c r="A803" s="84" t="s">
        <v>1933</v>
      </c>
      <c r="B803" s="84">
        <v>2</v>
      </c>
      <c r="C803" s="122">
        <v>0.0074932450661992014</v>
      </c>
      <c r="D803" s="84" t="s">
        <v>1230</v>
      </c>
      <c r="E803" s="84" t="b">
        <v>0</v>
      </c>
      <c r="F803" s="84" t="b">
        <v>0</v>
      </c>
      <c r="G803" s="84" t="b">
        <v>0</v>
      </c>
    </row>
    <row r="804" spans="1:7" ht="15">
      <c r="A804" s="84" t="s">
        <v>1934</v>
      </c>
      <c r="B804" s="84">
        <v>2</v>
      </c>
      <c r="C804" s="122">
        <v>0.0074932450661992014</v>
      </c>
      <c r="D804" s="84" t="s">
        <v>1230</v>
      </c>
      <c r="E804" s="84" t="b">
        <v>0</v>
      </c>
      <c r="F804" s="84" t="b">
        <v>0</v>
      </c>
      <c r="G804" s="84" t="b">
        <v>0</v>
      </c>
    </row>
    <row r="805" spans="1:7" ht="15">
      <c r="A805" s="84" t="s">
        <v>1935</v>
      </c>
      <c r="B805" s="84">
        <v>2</v>
      </c>
      <c r="C805" s="122">
        <v>0.0074932450661992014</v>
      </c>
      <c r="D805" s="84" t="s">
        <v>1230</v>
      </c>
      <c r="E805" s="84" t="b">
        <v>0</v>
      </c>
      <c r="F805" s="84" t="b">
        <v>0</v>
      </c>
      <c r="G805" s="84" t="b">
        <v>0</v>
      </c>
    </row>
    <row r="806" spans="1:7" ht="15">
      <c r="A806" s="84" t="s">
        <v>1936</v>
      </c>
      <c r="B806" s="84">
        <v>2</v>
      </c>
      <c r="C806" s="122">
        <v>0.0074932450661992014</v>
      </c>
      <c r="D806" s="84" t="s">
        <v>1230</v>
      </c>
      <c r="E806" s="84" t="b">
        <v>0</v>
      </c>
      <c r="F806" s="84" t="b">
        <v>0</v>
      </c>
      <c r="G806" s="84" t="b">
        <v>0</v>
      </c>
    </row>
    <row r="807" spans="1:7" ht="15">
      <c r="A807" s="84" t="s">
        <v>1937</v>
      </c>
      <c r="B807" s="84">
        <v>2</v>
      </c>
      <c r="C807" s="122">
        <v>0.0074932450661992014</v>
      </c>
      <c r="D807" s="84" t="s">
        <v>1230</v>
      </c>
      <c r="E807" s="84" t="b">
        <v>0</v>
      </c>
      <c r="F807" s="84" t="b">
        <v>0</v>
      </c>
      <c r="G807" s="84" t="b">
        <v>0</v>
      </c>
    </row>
    <row r="808" spans="1:7" ht="15">
      <c r="A808" s="84" t="s">
        <v>1938</v>
      </c>
      <c r="B808" s="84">
        <v>2</v>
      </c>
      <c r="C808" s="122">
        <v>0.0074932450661992014</v>
      </c>
      <c r="D808" s="84" t="s">
        <v>1230</v>
      </c>
      <c r="E808" s="84" t="b">
        <v>0</v>
      </c>
      <c r="F808" s="84" t="b">
        <v>0</v>
      </c>
      <c r="G808" s="84" t="b">
        <v>0</v>
      </c>
    </row>
    <row r="809" spans="1:7" ht="15">
      <c r="A809" s="84" t="s">
        <v>1939</v>
      </c>
      <c r="B809" s="84">
        <v>2</v>
      </c>
      <c r="C809" s="122">
        <v>0.0074932450661992014</v>
      </c>
      <c r="D809" s="84" t="s">
        <v>1230</v>
      </c>
      <c r="E809" s="84" t="b">
        <v>0</v>
      </c>
      <c r="F809" s="84" t="b">
        <v>0</v>
      </c>
      <c r="G809" s="84" t="b">
        <v>0</v>
      </c>
    </row>
    <row r="810" spans="1:7" ht="15">
      <c r="A810" s="84" t="s">
        <v>1940</v>
      </c>
      <c r="B810" s="84">
        <v>2</v>
      </c>
      <c r="C810" s="122">
        <v>0.0074932450661992014</v>
      </c>
      <c r="D810" s="84" t="s">
        <v>1230</v>
      </c>
      <c r="E810" s="84" t="b">
        <v>0</v>
      </c>
      <c r="F810" s="84" t="b">
        <v>0</v>
      </c>
      <c r="G810" s="84" t="b">
        <v>0</v>
      </c>
    </row>
    <row r="811" spans="1:7" ht="15">
      <c r="A811" s="84" t="s">
        <v>1941</v>
      </c>
      <c r="B811" s="84">
        <v>2</v>
      </c>
      <c r="C811" s="122">
        <v>0.0074932450661992014</v>
      </c>
      <c r="D811" s="84" t="s">
        <v>1230</v>
      </c>
      <c r="E811" s="84" t="b">
        <v>0</v>
      </c>
      <c r="F811" s="84" t="b">
        <v>0</v>
      </c>
      <c r="G811" s="84" t="b">
        <v>0</v>
      </c>
    </row>
    <row r="812" spans="1:7" ht="15">
      <c r="A812" s="84" t="s">
        <v>1942</v>
      </c>
      <c r="B812" s="84">
        <v>2</v>
      </c>
      <c r="C812" s="122">
        <v>0.0074932450661992014</v>
      </c>
      <c r="D812" s="84" t="s">
        <v>1230</v>
      </c>
      <c r="E812" s="84" t="b">
        <v>0</v>
      </c>
      <c r="F812" s="84" t="b">
        <v>0</v>
      </c>
      <c r="G812" s="84" t="b">
        <v>0</v>
      </c>
    </row>
    <row r="813" spans="1:7" ht="15">
      <c r="A813" s="84" t="s">
        <v>1353</v>
      </c>
      <c r="B813" s="84">
        <v>2</v>
      </c>
      <c r="C813" s="122">
        <v>0.0074932450661992014</v>
      </c>
      <c r="D813" s="84" t="s">
        <v>1230</v>
      </c>
      <c r="E813" s="84" t="b">
        <v>0</v>
      </c>
      <c r="F813" s="84" t="b">
        <v>0</v>
      </c>
      <c r="G813" s="84" t="b">
        <v>0</v>
      </c>
    </row>
    <row r="814" spans="1:7" ht="15">
      <c r="A814" s="84" t="s">
        <v>1335</v>
      </c>
      <c r="B814" s="84">
        <v>2</v>
      </c>
      <c r="C814" s="122">
        <v>0.0074932450661992014</v>
      </c>
      <c r="D814" s="84" t="s">
        <v>1230</v>
      </c>
      <c r="E814" s="84" t="b">
        <v>0</v>
      </c>
      <c r="F814" s="84" t="b">
        <v>0</v>
      </c>
      <c r="G814" s="84" t="b">
        <v>0</v>
      </c>
    </row>
    <row r="815" spans="1:7" ht="15">
      <c r="A815" s="84" t="s">
        <v>1335</v>
      </c>
      <c r="B815" s="84">
        <v>2</v>
      </c>
      <c r="C815" s="122">
        <v>0</v>
      </c>
      <c r="D815" s="84" t="s">
        <v>1231</v>
      </c>
      <c r="E815" s="84" t="b">
        <v>0</v>
      </c>
      <c r="F815" s="84" t="b">
        <v>0</v>
      </c>
      <c r="G815" s="84" t="b">
        <v>0</v>
      </c>
    </row>
    <row r="816" spans="1:7" ht="15">
      <c r="A816" s="84" t="s">
        <v>1771</v>
      </c>
      <c r="B816" s="84">
        <v>3</v>
      </c>
      <c r="C816" s="122">
        <v>0.018814374728998825</v>
      </c>
      <c r="D816" s="84" t="s">
        <v>1232</v>
      </c>
      <c r="E816" s="84" t="b">
        <v>0</v>
      </c>
      <c r="F816" s="84" t="b">
        <v>0</v>
      </c>
      <c r="G816" s="84" t="b">
        <v>0</v>
      </c>
    </row>
    <row r="817" spans="1:7" ht="15">
      <c r="A817" s="84" t="s">
        <v>1772</v>
      </c>
      <c r="B817" s="84">
        <v>3</v>
      </c>
      <c r="C817" s="122">
        <v>0.018814374728998825</v>
      </c>
      <c r="D817" s="84" t="s">
        <v>1232</v>
      </c>
      <c r="E817" s="84" t="b">
        <v>0</v>
      </c>
      <c r="F817" s="84" t="b">
        <v>0</v>
      </c>
      <c r="G817" s="84" t="b">
        <v>0</v>
      </c>
    </row>
    <row r="818" spans="1:7" ht="15">
      <c r="A818" s="84" t="s">
        <v>1773</v>
      </c>
      <c r="B818" s="84">
        <v>3</v>
      </c>
      <c r="C818" s="122">
        <v>0.018814374728998825</v>
      </c>
      <c r="D818" s="84" t="s">
        <v>1232</v>
      </c>
      <c r="E818" s="84" t="b">
        <v>0</v>
      </c>
      <c r="F818" s="84" t="b">
        <v>0</v>
      </c>
      <c r="G818" s="84" t="b">
        <v>0</v>
      </c>
    </row>
    <row r="819" spans="1:7" ht="15">
      <c r="A819" s="84" t="s">
        <v>1770</v>
      </c>
      <c r="B819" s="84">
        <v>2</v>
      </c>
      <c r="C819" s="122">
        <v>0</v>
      </c>
      <c r="D819" s="84" t="s">
        <v>1232</v>
      </c>
      <c r="E819" s="84" t="b">
        <v>0</v>
      </c>
      <c r="F819" s="84" t="b">
        <v>0</v>
      </c>
      <c r="G819" s="84" t="b">
        <v>0</v>
      </c>
    </row>
    <row r="820" spans="1:7" ht="15">
      <c r="A820" s="84" t="s">
        <v>2041</v>
      </c>
      <c r="B820" s="84">
        <v>2</v>
      </c>
      <c r="C820" s="122">
        <v>0</v>
      </c>
      <c r="D820" s="84" t="s">
        <v>1232</v>
      </c>
      <c r="E820" s="84" t="b">
        <v>0</v>
      </c>
      <c r="F820" s="84" t="b">
        <v>0</v>
      </c>
      <c r="G820" s="84" t="b">
        <v>0</v>
      </c>
    </row>
    <row r="821" spans="1:7" ht="15">
      <c r="A821" s="84" t="s">
        <v>1767</v>
      </c>
      <c r="B821" s="84">
        <v>2</v>
      </c>
      <c r="C821" s="122">
        <v>0</v>
      </c>
      <c r="D821" s="84" t="s">
        <v>1232</v>
      </c>
      <c r="E821" s="84" t="b">
        <v>0</v>
      </c>
      <c r="F821" s="84" t="b">
        <v>0</v>
      </c>
      <c r="G821" s="84" t="b">
        <v>0</v>
      </c>
    </row>
    <row r="822" spans="1:7" ht="15">
      <c r="A822" s="84" t="s">
        <v>1789</v>
      </c>
      <c r="B822" s="84">
        <v>2</v>
      </c>
      <c r="C822" s="122">
        <v>0</v>
      </c>
      <c r="D822" s="84" t="s">
        <v>1232</v>
      </c>
      <c r="E822" s="84" t="b">
        <v>0</v>
      </c>
      <c r="F822" s="84" t="b">
        <v>0</v>
      </c>
      <c r="G822" s="84" t="b">
        <v>0</v>
      </c>
    </row>
    <row r="823" spans="1:7" ht="15">
      <c r="A823" s="84" t="s">
        <v>1790</v>
      </c>
      <c r="B823" s="84">
        <v>2</v>
      </c>
      <c r="C823" s="122">
        <v>0</v>
      </c>
      <c r="D823" s="84" t="s">
        <v>1232</v>
      </c>
      <c r="E823" s="84" t="b">
        <v>0</v>
      </c>
      <c r="F823" s="84" t="b">
        <v>0</v>
      </c>
      <c r="G823" s="84" t="b">
        <v>0</v>
      </c>
    </row>
    <row r="824" spans="1:7" ht="15">
      <c r="A824" s="84" t="s">
        <v>1791</v>
      </c>
      <c r="B824" s="84">
        <v>2</v>
      </c>
      <c r="C824" s="122">
        <v>0</v>
      </c>
      <c r="D824" s="84" t="s">
        <v>1232</v>
      </c>
      <c r="E824" s="84" t="b">
        <v>0</v>
      </c>
      <c r="F824" s="84" t="b">
        <v>0</v>
      </c>
      <c r="G824" s="84" t="b">
        <v>0</v>
      </c>
    </row>
    <row r="825" spans="1:7" ht="15">
      <c r="A825" s="84" t="s">
        <v>1792</v>
      </c>
      <c r="B825" s="84">
        <v>2</v>
      </c>
      <c r="C825" s="122">
        <v>0</v>
      </c>
      <c r="D825" s="84" t="s">
        <v>1232</v>
      </c>
      <c r="E825" s="84" t="b">
        <v>0</v>
      </c>
      <c r="F825" s="84" t="b">
        <v>0</v>
      </c>
      <c r="G825" s="84" t="b">
        <v>0</v>
      </c>
    </row>
    <row r="826" spans="1:7" ht="15">
      <c r="A826" s="84" t="s">
        <v>1793</v>
      </c>
      <c r="B826" s="84">
        <v>2</v>
      </c>
      <c r="C826" s="122">
        <v>0</v>
      </c>
      <c r="D826" s="84" t="s">
        <v>1232</v>
      </c>
      <c r="E826" s="84" t="b">
        <v>0</v>
      </c>
      <c r="F826" s="84" t="b">
        <v>0</v>
      </c>
      <c r="G826" s="84" t="b">
        <v>0</v>
      </c>
    </row>
    <row r="827" spans="1:7" ht="15">
      <c r="A827" s="84" t="s">
        <v>1794</v>
      </c>
      <c r="B827" s="84">
        <v>2</v>
      </c>
      <c r="C827" s="122">
        <v>0</v>
      </c>
      <c r="D827" s="84" t="s">
        <v>1232</v>
      </c>
      <c r="E827" s="84" t="b">
        <v>0</v>
      </c>
      <c r="F827" s="84" t="b">
        <v>0</v>
      </c>
      <c r="G827" s="84" t="b">
        <v>0</v>
      </c>
    </row>
    <row r="828" spans="1:7" ht="15">
      <c r="A828" s="84" t="s">
        <v>1795</v>
      </c>
      <c r="B828" s="84">
        <v>2</v>
      </c>
      <c r="C828" s="122">
        <v>0</v>
      </c>
      <c r="D828" s="84" t="s">
        <v>1232</v>
      </c>
      <c r="E828" s="84" t="b">
        <v>0</v>
      </c>
      <c r="F828" s="84" t="b">
        <v>0</v>
      </c>
      <c r="G828" s="84" t="b">
        <v>0</v>
      </c>
    </row>
    <row r="829" spans="1:7" ht="15">
      <c r="A829" s="84" t="s">
        <v>1796</v>
      </c>
      <c r="B829" s="84">
        <v>2</v>
      </c>
      <c r="C829" s="122">
        <v>0</v>
      </c>
      <c r="D829" s="84" t="s">
        <v>1232</v>
      </c>
      <c r="E829" s="84" t="b">
        <v>0</v>
      </c>
      <c r="F829" s="84" t="b">
        <v>0</v>
      </c>
      <c r="G829" s="84" t="b">
        <v>0</v>
      </c>
    </row>
    <row r="830" spans="1:7" ht="15">
      <c r="A830" s="84" t="s">
        <v>1797</v>
      </c>
      <c r="B830" s="84">
        <v>2</v>
      </c>
      <c r="C830" s="122">
        <v>0</v>
      </c>
      <c r="D830" s="84" t="s">
        <v>1232</v>
      </c>
      <c r="E830" s="84" t="b">
        <v>0</v>
      </c>
      <c r="F830" s="84" t="b">
        <v>0</v>
      </c>
      <c r="G830" s="84" t="b">
        <v>0</v>
      </c>
    </row>
    <row r="831" spans="1:7" ht="15">
      <c r="A831" s="84" t="s">
        <v>1798</v>
      </c>
      <c r="B831" s="84">
        <v>2</v>
      </c>
      <c r="C831" s="122">
        <v>0</v>
      </c>
      <c r="D831" s="84" t="s">
        <v>1232</v>
      </c>
      <c r="E831" s="84" t="b">
        <v>0</v>
      </c>
      <c r="F831" s="84" t="b">
        <v>0</v>
      </c>
      <c r="G831" s="84" t="b">
        <v>0</v>
      </c>
    </row>
    <row r="832" spans="1:7" ht="15">
      <c r="A832" s="84" t="s">
        <v>1830</v>
      </c>
      <c r="B832" s="84">
        <v>2</v>
      </c>
      <c r="C832" s="122">
        <v>0</v>
      </c>
      <c r="D832" s="84" t="s">
        <v>1232</v>
      </c>
      <c r="E832" s="84" t="b">
        <v>0</v>
      </c>
      <c r="F832" s="84" t="b">
        <v>0</v>
      </c>
      <c r="G832" s="84" t="b">
        <v>0</v>
      </c>
    </row>
    <row r="833" spans="1:7" ht="15">
      <c r="A833" s="84" t="s">
        <v>1831</v>
      </c>
      <c r="B833" s="84">
        <v>2</v>
      </c>
      <c r="C833" s="122">
        <v>0.012542916485999216</v>
      </c>
      <c r="D833" s="84" t="s">
        <v>1232</v>
      </c>
      <c r="E833" s="84" t="b">
        <v>0</v>
      </c>
      <c r="F833" s="84" t="b">
        <v>0</v>
      </c>
      <c r="G833" s="84" t="b">
        <v>0</v>
      </c>
    </row>
    <row r="834" spans="1:7" ht="15">
      <c r="A834" s="84" t="s">
        <v>1832</v>
      </c>
      <c r="B834" s="84">
        <v>2</v>
      </c>
      <c r="C834" s="122">
        <v>0.012542916485999216</v>
      </c>
      <c r="D834" s="84" t="s">
        <v>1232</v>
      </c>
      <c r="E834" s="84" t="b">
        <v>0</v>
      </c>
      <c r="F834" s="84" t="b">
        <v>0</v>
      </c>
      <c r="G834" s="84" t="b">
        <v>0</v>
      </c>
    </row>
    <row r="835" spans="1:7" ht="15">
      <c r="A835" s="84" t="s">
        <v>1833</v>
      </c>
      <c r="B835" s="84">
        <v>2</v>
      </c>
      <c r="C835" s="122">
        <v>0.012542916485999216</v>
      </c>
      <c r="D835" s="84" t="s">
        <v>1232</v>
      </c>
      <c r="E835" s="84" t="b">
        <v>0</v>
      </c>
      <c r="F835" s="84" t="b">
        <v>0</v>
      </c>
      <c r="G835" s="84" t="b">
        <v>0</v>
      </c>
    </row>
    <row r="836" spans="1:7" ht="15">
      <c r="A836" s="84" t="s">
        <v>1834</v>
      </c>
      <c r="B836" s="84">
        <v>2</v>
      </c>
      <c r="C836" s="122">
        <v>0.012542916485999216</v>
      </c>
      <c r="D836" s="84" t="s">
        <v>1232</v>
      </c>
      <c r="E836" s="84" t="b">
        <v>0</v>
      </c>
      <c r="F836" s="84" t="b">
        <v>0</v>
      </c>
      <c r="G836" s="84" t="b">
        <v>0</v>
      </c>
    </row>
    <row r="837" spans="1:7" ht="15">
      <c r="A837" s="84" t="s">
        <v>1350</v>
      </c>
      <c r="B837" s="84">
        <v>2</v>
      </c>
      <c r="C837" s="122">
        <v>0</v>
      </c>
      <c r="D837" s="84" t="s">
        <v>1233</v>
      </c>
      <c r="E837" s="84" t="b">
        <v>0</v>
      </c>
      <c r="F837" s="84" t="b">
        <v>0</v>
      </c>
      <c r="G837" s="84" t="b">
        <v>0</v>
      </c>
    </row>
    <row r="838" spans="1:7" ht="15">
      <c r="A838" s="84" t="s">
        <v>1402</v>
      </c>
      <c r="B838" s="84">
        <v>2</v>
      </c>
      <c r="C838" s="122">
        <v>0</v>
      </c>
      <c r="D838" s="84" t="s">
        <v>1233</v>
      </c>
      <c r="E838" s="84" t="b">
        <v>0</v>
      </c>
      <c r="F838" s="84" t="b">
        <v>0</v>
      </c>
      <c r="G838" s="84" t="b">
        <v>0</v>
      </c>
    </row>
    <row r="839" spans="1:7" ht="15">
      <c r="A839" s="84" t="s">
        <v>1403</v>
      </c>
      <c r="B839" s="84">
        <v>2</v>
      </c>
      <c r="C839" s="122">
        <v>0</v>
      </c>
      <c r="D839" s="84" t="s">
        <v>1233</v>
      </c>
      <c r="E839" s="84" t="b">
        <v>0</v>
      </c>
      <c r="F839" s="84" t="b">
        <v>0</v>
      </c>
      <c r="G839" s="84" t="b">
        <v>0</v>
      </c>
    </row>
    <row r="840" spans="1:7" ht="15">
      <c r="A840" s="84" t="s">
        <v>1404</v>
      </c>
      <c r="B840" s="84">
        <v>2</v>
      </c>
      <c r="C840" s="122">
        <v>0</v>
      </c>
      <c r="D840" s="84" t="s">
        <v>1233</v>
      </c>
      <c r="E840" s="84" t="b">
        <v>0</v>
      </c>
      <c r="F840" s="84" t="b">
        <v>0</v>
      </c>
      <c r="G840" s="84" t="b">
        <v>0</v>
      </c>
    </row>
    <row r="841" spans="1:7" ht="15">
      <c r="A841" s="84" t="s">
        <v>1405</v>
      </c>
      <c r="B841" s="84">
        <v>2</v>
      </c>
      <c r="C841" s="122">
        <v>0</v>
      </c>
      <c r="D841" s="84" t="s">
        <v>1233</v>
      </c>
      <c r="E841" s="84" t="b">
        <v>0</v>
      </c>
      <c r="F841" s="84" t="b">
        <v>0</v>
      </c>
      <c r="G841" s="84" t="b">
        <v>0</v>
      </c>
    </row>
    <row r="842" spans="1:7" ht="15">
      <c r="A842" s="84" t="s">
        <v>1406</v>
      </c>
      <c r="B842" s="84">
        <v>2</v>
      </c>
      <c r="C842" s="122">
        <v>0</v>
      </c>
      <c r="D842" s="84" t="s">
        <v>1233</v>
      </c>
      <c r="E842" s="84" t="b">
        <v>0</v>
      </c>
      <c r="F842" s="84" t="b">
        <v>0</v>
      </c>
      <c r="G842" s="84" t="b">
        <v>0</v>
      </c>
    </row>
    <row r="843" spans="1:7" ht="15">
      <c r="A843" s="84" t="s">
        <v>1407</v>
      </c>
      <c r="B843" s="84">
        <v>2</v>
      </c>
      <c r="C843" s="122">
        <v>0</v>
      </c>
      <c r="D843" s="84" t="s">
        <v>1233</v>
      </c>
      <c r="E843" s="84" t="b">
        <v>0</v>
      </c>
      <c r="F843" s="84" t="b">
        <v>0</v>
      </c>
      <c r="G843" s="84" t="b">
        <v>0</v>
      </c>
    </row>
    <row r="844" spans="1:7" ht="15">
      <c r="A844" s="84" t="s">
        <v>1408</v>
      </c>
      <c r="B844" s="84">
        <v>2</v>
      </c>
      <c r="C844" s="122">
        <v>0</v>
      </c>
      <c r="D844" s="84" t="s">
        <v>1233</v>
      </c>
      <c r="E844" s="84" t="b">
        <v>0</v>
      </c>
      <c r="F844" s="84" t="b">
        <v>0</v>
      </c>
      <c r="G844" s="84" t="b">
        <v>0</v>
      </c>
    </row>
    <row r="845" spans="1:7" ht="15">
      <c r="A845" s="84" t="s">
        <v>1409</v>
      </c>
      <c r="B845" s="84">
        <v>2</v>
      </c>
      <c r="C845" s="122">
        <v>0</v>
      </c>
      <c r="D845" s="84" t="s">
        <v>1233</v>
      </c>
      <c r="E845" s="84" t="b">
        <v>0</v>
      </c>
      <c r="F845" s="84" t="b">
        <v>0</v>
      </c>
      <c r="G845" s="84" t="b">
        <v>0</v>
      </c>
    </row>
    <row r="846" spans="1:7" ht="15">
      <c r="A846" s="84" t="s">
        <v>1410</v>
      </c>
      <c r="B846" s="84">
        <v>2</v>
      </c>
      <c r="C846" s="122">
        <v>0</v>
      </c>
      <c r="D846" s="84" t="s">
        <v>1233</v>
      </c>
      <c r="E846" s="84" t="b">
        <v>0</v>
      </c>
      <c r="F846" s="84" t="b">
        <v>0</v>
      </c>
      <c r="G846" s="84" t="b">
        <v>0</v>
      </c>
    </row>
    <row r="847" spans="1:7" ht="15">
      <c r="A847" s="84" t="s">
        <v>1338</v>
      </c>
      <c r="B847" s="84">
        <v>2</v>
      </c>
      <c r="C847" s="122">
        <v>0</v>
      </c>
      <c r="D847" s="84" t="s">
        <v>1233</v>
      </c>
      <c r="E847" s="84" t="b">
        <v>0</v>
      </c>
      <c r="F847" s="84" t="b">
        <v>0</v>
      </c>
      <c r="G847" s="84" t="b">
        <v>0</v>
      </c>
    </row>
    <row r="848" spans="1:7" ht="15">
      <c r="A848" s="84" t="s">
        <v>1763</v>
      </c>
      <c r="B848" s="84">
        <v>2</v>
      </c>
      <c r="C848" s="122">
        <v>0</v>
      </c>
      <c r="D848" s="84" t="s">
        <v>1233</v>
      </c>
      <c r="E848" s="84" t="b">
        <v>0</v>
      </c>
      <c r="F848" s="84" t="b">
        <v>0</v>
      </c>
      <c r="G84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2055</v>
      </c>
      <c r="B1" s="13" t="s">
        <v>2056</v>
      </c>
      <c r="C1" s="13" t="s">
        <v>2049</v>
      </c>
      <c r="D1" s="13" t="s">
        <v>2050</v>
      </c>
      <c r="E1" s="13" t="s">
        <v>2057</v>
      </c>
      <c r="F1" s="13" t="s">
        <v>144</v>
      </c>
      <c r="G1" s="13" t="s">
        <v>2058</v>
      </c>
      <c r="H1" s="13" t="s">
        <v>2059</v>
      </c>
      <c r="I1" s="13" t="s">
        <v>2060</v>
      </c>
      <c r="J1" s="13" t="s">
        <v>2061</v>
      </c>
      <c r="K1" s="13" t="s">
        <v>2062</v>
      </c>
      <c r="L1" s="13" t="s">
        <v>2063</v>
      </c>
    </row>
    <row r="2" spans="1:12" ht="15">
      <c r="A2" s="84" t="s">
        <v>1336</v>
      </c>
      <c r="B2" s="84" t="s">
        <v>1348</v>
      </c>
      <c r="C2" s="84">
        <v>12</v>
      </c>
      <c r="D2" s="122">
        <v>0.006382732085083634</v>
      </c>
      <c r="E2" s="122">
        <v>1.7192243310708837</v>
      </c>
      <c r="F2" s="84" t="s">
        <v>2051</v>
      </c>
      <c r="G2" s="84" t="b">
        <v>0</v>
      </c>
      <c r="H2" s="84" t="b">
        <v>0</v>
      </c>
      <c r="I2" s="84" t="b">
        <v>0</v>
      </c>
      <c r="J2" s="84" t="b">
        <v>0</v>
      </c>
      <c r="K2" s="84" t="b">
        <v>0</v>
      </c>
      <c r="L2" s="84" t="b">
        <v>0</v>
      </c>
    </row>
    <row r="3" spans="1:12" ht="15">
      <c r="A3" s="84" t="s">
        <v>1355</v>
      </c>
      <c r="B3" s="84" t="s">
        <v>1356</v>
      </c>
      <c r="C3" s="84">
        <v>11</v>
      </c>
      <c r="D3" s="122">
        <v>0.006356347731034852</v>
      </c>
      <c r="E3" s="122">
        <v>2.1314047788575317</v>
      </c>
      <c r="F3" s="84" t="s">
        <v>2051</v>
      </c>
      <c r="G3" s="84" t="b">
        <v>0</v>
      </c>
      <c r="H3" s="84" t="b">
        <v>0</v>
      </c>
      <c r="I3" s="84" t="b">
        <v>0</v>
      </c>
      <c r="J3" s="84" t="b">
        <v>0</v>
      </c>
      <c r="K3" s="84" t="b">
        <v>0</v>
      </c>
      <c r="L3" s="84" t="b">
        <v>0</v>
      </c>
    </row>
    <row r="4" spans="1:12" ht="15">
      <c r="A4" s="84" t="s">
        <v>1356</v>
      </c>
      <c r="B4" s="84" t="s">
        <v>1339</v>
      </c>
      <c r="C4" s="84">
        <v>10</v>
      </c>
      <c r="D4" s="122">
        <v>0.005778497937304411</v>
      </c>
      <c r="E4" s="122">
        <v>1.9009558574792578</v>
      </c>
      <c r="F4" s="84" t="s">
        <v>2051</v>
      </c>
      <c r="G4" s="84" t="b">
        <v>0</v>
      </c>
      <c r="H4" s="84" t="b">
        <v>0</v>
      </c>
      <c r="I4" s="84" t="b">
        <v>0</v>
      </c>
      <c r="J4" s="84" t="b">
        <v>0</v>
      </c>
      <c r="K4" s="84" t="b">
        <v>0</v>
      </c>
      <c r="L4" s="84" t="b">
        <v>0</v>
      </c>
    </row>
    <row r="5" spans="1:12" ht="15">
      <c r="A5" s="84" t="s">
        <v>1339</v>
      </c>
      <c r="B5" s="84" t="s">
        <v>1357</v>
      </c>
      <c r="C5" s="84">
        <v>10</v>
      </c>
      <c r="D5" s="122">
        <v>0.005778497937304411</v>
      </c>
      <c r="E5" s="122">
        <v>1.9009558574792578</v>
      </c>
      <c r="F5" s="84" t="s">
        <v>2051</v>
      </c>
      <c r="G5" s="84" t="b">
        <v>0</v>
      </c>
      <c r="H5" s="84" t="b">
        <v>0</v>
      </c>
      <c r="I5" s="84" t="b">
        <v>0</v>
      </c>
      <c r="J5" s="84" t="b">
        <v>0</v>
      </c>
      <c r="K5" s="84" t="b">
        <v>0</v>
      </c>
      <c r="L5" s="84" t="b">
        <v>0</v>
      </c>
    </row>
    <row r="6" spans="1:12" ht="15">
      <c r="A6" s="84" t="s">
        <v>1358</v>
      </c>
      <c r="B6" s="84" t="s">
        <v>1359</v>
      </c>
      <c r="C6" s="84">
        <v>10</v>
      </c>
      <c r="D6" s="122">
        <v>0.005778497937304411</v>
      </c>
      <c r="E6" s="122">
        <v>2.1278006545887065</v>
      </c>
      <c r="F6" s="84" t="s">
        <v>2051</v>
      </c>
      <c r="G6" s="84" t="b">
        <v>0</v>
      </c>
      <c r="H6" s="84" t="b">
        <v>0</v>
      </c>
      <c r="I6" s="84" t="b">
        <v>0</v>
      </c>
      <c r="J6" s="84" t="b">
        <v>0</v>
      </c>
      <c r="K6" s="84" t="b">
        <v>0</v>
      </c>
      <c r="L6" s="84" t="b">
        <v>0</v>
      </c>
    </row>
    <row r="7" spans="1:12" ht="15">
      <c r="A7" s="84" t="s">
        <v>1347</v>
      </c>
      <c r="B7" s="84" t="s">
        <v>1336</v>
      </c>
      <c r="C7" s="84">
        <v>9</v>
      </c>
      <c r="D7" s="122">
        <v>0.005439659992120735</v>
      </c>
      <c r="E7" s="122">
        <v>1.7192243310708837</v>
      </c>
      <c r="F7" s="84" t="s">
        <v>2051</v>
      </c>
      <c r="G7" s="84" t="b">
        <v>0</v>
      </c>
      <c r="H7" s="84" t="b">
        <v>0</v>
      </c>
      <c r="I7" s="84" t="b">
        <v>0</v>
      </c>
      <c r="J7" s="84" t="b">
        <v>0</v>
      </c>
      <c r="K7" s="84" t="b">
        <v>0</v>
      </c>
      <c r="L7" s="84" t="b">
        <v>0</v>
      </c>
    </row>
    <row r="8" spans="1:12" ht="15">
      <c r="A8" s="84" t="s">
        <v>281</v>
      </c>
      <c r="B8" s="84" t="s">
        <v>1355</v>
      </c>
      <c r="C8" s="84">
        <v>9</v>
      </c>
      <c r="D8" s="122">
        <v>0.005439659992120735</v>
      </c>
      <c r="E8" s="122">
        <v>2.2105860249051563</v>
      </c>
      <c r="F8" s="84" t="s">
        <v>2051</v>
      </c>
      <c r="G8" s="84" t="b">
        <v>0</v>
      </c>
      <c r="H8" s="84" t="b">
        <v>0</v>
      </c>
      <c r="I8" s="84" t="b">
        <v>0</v>
      </c>
      <c r="J8" s="84" t="b">
        <v>0</v>
      </c>
      <c r="K8" s="84" t="b">
        <v>0</v>
      </c>
      <c r="L8" s="84" t="b">
        <v>0</v>
      </c>
    </row>
    <row r="9" spans="1:12" ht="15">
      <c r="A9" s="84" t="s">
        <v>1336</v>
      </c>
      <c r="B9" s="84" t="s">
        <v>1336</v>
      </c>
      <c r="C9" s="84">
        <v>8</v>
      </c>
      <c r="D9" s="122">
        <v>0.005652856386367528</v>
      </c>
      <c r="E9" s="122">
        <v>1.1309526242285546</v>
      </c>
      <c r="F9" s="84" t="s">
        <v>2051</v>
      </c>
      <c r="G9" s="84" t="b">
        <v>0</v>
      </c>
      <c r="H9" s="84" t="b">
        <v>0</v>
      </c>
      <c r="I9" s="84" t="b">
        <v>0</v>
      </c>
      <c r="J9" s="84" t="b">
        <v>0</v>
      </c>
      <c r="K9" s="84" t="b">
        <v>0</v>
      </c>
      <c r="L9" s="84" t="b">
        <v>0</v>
      </c>
    </row>
    <row r="10" spans="1:12" ht="15">
      <c r="A10" s="84" t="s">
        <v>1357</v>
      </c>
      <c r="B10" s="84" t="s">
        <v>1362</v>
      </c>
      <c r="C10" s="84">
        <v>7</v>
      </c>
      <c r="D10" s="122">
        <v>0.0046742658630778006</v>
      </c>
      <c r="E10" s="122">
        <v>2.09664267259832</v>
      </c>
      <c r="F10" s="84" t="s">
        <v>2051</v>
      </c>
      <c r="G10" s="84" t="b">
        <v>0</v>
      </c>
      <c r="H10" s="84" t="b">
        <v>0</v>
      </c>
      <c r="I10" s="84" t="b">
        <v>0</v>
      </c>
      <c r="J10" s="84" t="b">
        <v>0</v>
      </c>
      <c r="K10" s="84" t="b">
        <v>0</v>
      </c>
      <c r="L10" s="84" t="b">
        <v>0</v>
      </c>
    </row>
    <row r="11" spans="1:12" ht="15">
      <c r="A11" s="84" t="s">
        <v>1362</v>
      </c>
      <c r="B11" s="84" t="s">
        <v>1756</v>
      </c>
      <c r="C11" s="84">
        <v>7</v>
      </c>
      <c r="D11" s="122">
        <v>0.0046742658630778006</v>
      </c>
      <c r="E11" s="122">
        <v>2.3654879848909</v>
      </c>
      <c r="F11" s="84" t="s">
        <v>2051</v>
      </c>
      <c r="G11" s="84" t="b">
        <v>0</v>
      </c>
      <c r="H11" s="84" t="b">
        <v>0</v>
      </c>
      <c r="I11" s="84" t="b">
        <v>0</v>
      </c>
      <c r="J11" s="84" t="b">
        <v>0</v>
      </c>
      <c r="K11" s="84" t="b">
        <v>0</v>
      </c>
      <c r="L11" s="84" t="b">
        <v>0</v>
      </c>
    </row>
    <row r="12" spans="1:12" ht="15">
      <c r="A12" s="84" t="s">
        <v>1756</v>
      </c>
      <c r="B12" s="84" t="s">
        <v>1358</v>
      </c>
      <c r="C12" s="84">
        <v>7</v>
      </c>
      <c r="D12" s="122">
        <v>0.0046742658630778006</v>
      </c>
      <c r="E12" s="122">
        <v>2.1691933397469314</v>
      </c>
      <c r="F12" s="84" t="s">
        <v>2051</v>
      </c>
      <c r="G12" s="84" t="b">
        <v>0</v>
      </c>
      <c r="H12" s="84" t="b">
        <v>0</v>
      </c>
      <c r="I12" s="84" t="b">
        <v>0</v>
      </c>
      <c r="J12" s="84" t="b">
        <v>0</v>
      </c>
      <c r="K12" s="84" t="b">
        <v>0</v>
      </c>
      <c r="L12" s="84" t="b">
        <v>0</v>
      </c>
    </row>
    <row r="13" spans="1:12" ht="15">
      <c r="A13" s="84" t="s">
        <v>1359</v>
      </c>
      <c r="B13" s="84" t="s">
        <v>1757</v>
      </c>
      <c r="C13" s="84">
        <v>7</v>
      </c>
      <c r="D13" s="122">
        <v>0.0046742658630778006</v>
      </c>
      <c r="E13" s="122">
        <v>2.1691933397469314</v>
      </c>
      <c r="F13" s="84" t="s">
        <v>2051</v>
      </c>
      <c r="G13" s="84" t="b">
        <v>0</v>
      </c>
      <c r="H13" s="84" t="b">
        <v>0</v>
      </c>
      <c r="I13" s="84" t="b">
        <v>0</v>
      </c>
      <c r="J13" s="84" t="b">
        <v>0</v>
      </c>
      <c r="K13" s="84" t="b">
        <v>0</v>
      </c>
      <c r="L13" s="84" t="b">
        <v>0</v>
      </c>
    </row>
    <row r="14" spans="1:12" ht="15">
      <c r="A14" s="84" t="s">
        <v>1757</v>
      </c>
      <c r="B14" s="84" t="s">
        <v>1758</v>
      </c>
      <c r="C14" s="84">
        <v>7</v>
      </c>
      <c r="D14" s="122">
        <v>0.0046742658630778006</v>
      </c>
      <c r="E14" s="122">
        <v>2.3654879848909</v>
      </c>
      <c r="F14" s="84" t="s">
        <v>2051</v>
      </c>
      <c r="G14" s="84" t="b">
        <v>0</v>
      </c>
      <c r="H14" s="84" t="b">
        <v>0</v>
      </c>
      <c r="I14" s="84" t="b">
        <v>0</v>
      </c>
      <c r="J14" s="84" t="b">
        <v>0</v>
      </c>
      <c r="K14" s="84" t="b">
        <v>0</v>
      </c>
      <c r="L14" s="84" t="b">
        <v>0</v>
      </c>
    </row>
    <row r="15" spans="1:12" ht="15">
      <c r="A15" s="84" t="s">
        <v>1758</v>
      </c>
      <c r="B15" s="84" t="s">
        <v>1360</v>
      </c>
      <c r="C15" s="84">
        <v>7</v>
      </c>
      <c r="D15" s="122">
        <v>0.0046742658630778006</v>
      </c>
      <c r="E15" s="122">
        <v>2.2105860249051563</v>
      </c>
      <c r="F15" s="84" t="s">
        <v>2051</v>
      </c>
      <c r="G15" s="84" t="b">
        <v>0</v>
      </c>
      <c r="H15" s="84" t="b">
        <v>0</v>
      </c>
      <c r="I15" s="84" t="b">
        <v>0</v>
      </c>
      <c r="J15" s="84" t="b">
        <v>0</v>
      </c>
      <c r="K15" s="84" t="b">
        <v>0</v>
      </c>
      <c r="L15" s="84" t="b">
        <v>0</v>
      </c>
    </row>
    <row r="16" spans="1:12" ht="15">
      <c r="A16" s="84" t="s">
        <v>1360</v>
      </c>
      <c r="B16" s="84" t="s">
        <v>1759</v>
      </c>
      <c r="C16" s="84">
        <v>7</v>
      </c>
      <c r="D16" s="122">
        <v>0.0046742658630778006</v>
      </c>
      <c r="E16" s="122">
        <v>2.2105860249051563</v>
      </c>
      <c r="F16" s="84" t="s">
        <v>2051</v>
      </c>
      <c r="G16" s="84" t="b">
        <v>0</v>
      </c>
      <c r="H16" s="84" t="b">
        <v>0</v>
      </c>
      <c r="I16" s="84" t="b">
        <v>0</v>
      </c>
      <c r="J16" s="84" t="b">
        <v>0</v>
      </c>
      <c r="K16" s="84" t="b">
        <v>0</v>
      </c>
      <c r="L16" s="84" t="b">
        <v>0</v>
      </c>
    </row>
    <row r="17" spans="1:12" ht="15">
      <c r="A17" s="84" t="s">
        <v>1759</v>
      </c>
      <c r="B17" s="84" t="s">
        <v>1361</v>
      </c>
      <c r="C17" s="84">
        <v>7</v>
      </c>
      <c r="D17" s="122">
        <v>0.0046742658630778006</v>
      </c>
      <c r="E17" s="122">
        <v>2.2105860249051563</v>
      </c>
      <c r="F17" s="84" t="s">
        <v>2051</v>
      </c>
      <c r="G17" s="84" t="b">
        <v>0</v>
      </c>
      <c r="H17" s="84" t="b">
        <v>0</v>
      </c>
      <c r="I17" s="84" t="b">
        <v>0</v>
      </c>
      <c r="J17" s="84" t="b">
        <v>0</v>
      </c>
      <c r="K17" s="84" t="b">
        <v>0</v>
      </c>
      <c r="L17" s="84" t="b">
        <v>0</v>
      </c>
    </row>
    <row r="18" spans="1:12" ht="15">
      <c r="A18" s="84" t="s">
        <v>1361</v>
      </c>
      <c r="B18" s="84" t="s">
        <v>1754</v>
      </c>
      <c r="C18" s="84">
        <v>7</v>
      </c>
      <c r="D18" s="122">
        <v>0.0046742658630778006</v>
      </c>
      <c r="E18" s="122">
        <v>2.15259407792747</v>
      </c>
      <c r="F18" s="84" t="s">
        <v>2051</v>
      </c>
      <c r="G18" s="84" t="b">
        <v>0</v>
      </c>
      <c r="H18" s="84" t="b">
        <v>0</v>
      </c>
      <c r="I18" s="84" t="b">
        <v>0</v>
      </c>
      <c r="J18" s="84" t="b">
        <v>0</v>
      </c>
      <c r="K18" s="84" t="b">
        <v>0</v>
      </c>
      <c r="L18" s="84" t="b">
        <v>0</v>
      </c>
    </row>
    <row r="19" spans="1:12" ht="15">
      <c r="A19" s="84" t="s">
        <v>1754</v>
      </c>
      <c r="B19" s="84" t="s">
        <v>1760</v>
      </c>
      <c r="C19" s="84">
        <v>7</v>
      </c>
      <c r="D19" s="122">
        <v>0.0046742658630778006</v>
      </c>
      <c r="E19" s="122">
        <v>2.307496037913213</v>
      </c>
      <c r="F19" s="84" t="s">
        <v>2051</v>
      </c>
      <c r="G19" s="84" t="b">
        <v>0</v>
      </c>
      <c r="H19" s="84" t="b">
        <v>0</v>
      </c>
      <c r="I19" s="84" t="b">
        <v>0</v>
      </c>
      <c r="J19" s="84" t="b">
        <v>0</v>
      </c>
      <c r="K19" s="84" t="b">
        <v>0</v>
      </c>
      <c r="L19" s="84" t="b">
        <v>0</v>
      </c>
    </row>
    <row r="20" spans="1:12" ht="15">
      <c r="A20" s="84" t="s">
        <v>1760</v>
      </c>
      <c r="B20" s="84" t="s">
        <v>1761</v>
      </c>
      <c r="C20" s="84">
        <v>7</v>
      </c>
      <c r="D20" s="122">
        <v>0.0046742658630778006</v>
      </c>
      <c r="E20" s="122">
        <v>2.3654879848909</v>
      </c>
      <c r="F20" s="84" t="s">
        <v>2051</v>
      </c>
      <c r="G20" s="84" t="b">
        <v>0</v>
      </c>
      <c r="H20" s="84" t="b">
        <v>0</v>
      </c>
      <c r="I20" s="84" t="b">
        <v>0</v>
      </c>
      <c r="J20" s="84" t="b">
        <v>0</v>
      </c>
      <c r="K20" s="84" t="b">
        <v>0</v>
      </c>
      <c r="L20" s="84" t="b">
        <v>0</v>
      </c>
    </row>
    <row r="21" spans="1:12" ht="15">
      <c r="A21" s="84" t="s">
        <v>1350</v>
      </c>
      <c r="B21" s="84" t="s">
        <v>1402</v>
      </c>
      <c r="C21" s="84">
        <v>6</v>
      </c>
      <c r="D21" s="122">
        <v>0.004239642289775645</v>
      </c>
      <c r="E21" s="122">
        <v>2.0064660422492318</v>
      </c>
      <c r="F21" s="84" t="s">
        <v>2051</v>
      </c>
      <c r="G21" s="84" t="b">
        <v>0</v>
      </c>
      <c r="H21" s="84" t="b">
        <v>0</v>
      </c>
      <c r="I21" s="84" t="b">
        <v>0</v>
      </c>
      <c r="J21" s="84" t="b">
        <v>0</v>
      </c>
      <c r="K21" s="84" t="b">
        <v>0</v>
      </c>
      <c r="L21" s="84" t="b">
        <v>0</v>
      </c>
    </row>
    <row r="22" spans="1:12" ht="15">
      <c r="A22" s="84" t="s">
        <v>1402</v>
      </c>
      <c r="B22" s="84" t="s">
        <v>1403</v>
      </c>
      <c r="C22" s="84">
        <v>6</v>
      </c>
      <c r="D22" s="122">
        <v>0.004239642289775645</v>
      </c>
      <c r="E22" s="122">
        <v>2.432434774521513</v>
      </c>
      <c r="F22" s="84" t="s">
        <v>2051</v>
      </c>
      <c r="G22" s="84" t="b">
        <v>0</v>
      </c>
      <c r="H22" s="84" t="b">
        <v>0</v>
      </c>
      <c r="I22" s="84" t="b">
        <v>0</v>
      </c>
      <c r="J22" s="84" t="b">
        <v>0</v>
      </c>
      <c r="K22" s="84" t="b">
        <v>0</v>
      </c>
      <c r="L22" s="84" t="b">
        <v>0</v>
      </c>
    </row>
    <row r="23" spans="1:12" ht="15">
      <c r="A23" s="84" t="s">
        <v>1403</v>
      </c>
      <c r="B23" s="84" t="s">
        <v>1404</v>
      </c>
      <c r="C23" s="84">
        <v>6</v>
      </c>
      <c r="D23" s="122">
        <v>0.004239642289775645</v>
      </c>
      <c r="E23" s="122">
        <v>2.432434774521513</v>
      </c>
      <c r="F23" s="84" t="s">
        <v>2051</v>
      </c>
      <c r="G23" s="84" t="b">
        <v>0</v>
      </c>
      <c r="H23" s="84" t="b">
        <v>0</v>
      </c>
      <c r="I23" s="84" t="b">
        <v>0</v>
      </c>
      <c r="J23" s="84" t="b">
        <v>0</v>
      </c>
      <c r="K23" s="84" t="b">
        <v>0</v>
      </c>
      <c r="L23" s="84" t="b">
        <v>0</v>
      </c>
    </row>
    <row r="24" spans="1:12" ht="15">
      <c r="A24" s="84" t="s">
        <v>1404</v>
      </c>
      <c r="B24" s="84" t="s">
        <v>1405</v>
      </c>
      <c r="C24" s="84">
        <v>6</v>
      </c>
      <c r="D24" s="122">
        <v>0.004239642289775645</v>
      </c>
      <c r="E24" s="122">
        <v>2.432434774521513</v>
      </c>
      <c r="F24" s="84" t="s">
        <v>2051</v>
      </c>
      <c r="G24" s="84" t="b">
        <v>0</v>
      </c>
      <c r="H24" s="84" t="b">
        <v>0</v>
      </c>
      <c r="I24" s="84" t="b">
        <v>0</v>
      </c>
      <c r="J24" s="84" t="b">
        <v>0</v>
      </c>
      <c r="K24" s="84" t="b">
        <v>0</v>
      </c>
      <c r="L24" s="84" t="b">
        <v>0</v>
      </c>
    </row>
    <row r="25" spans="1:12" ht="15">
      <c r="A25" s="84" t="s">
        <v>1405</v>
      </c>
      <c r="B25" s="84" t="s">
        <v>1406</v>
      </c>
      <c r="C25" s="84">
        <v>6</v>
      </c>
      <c r="D25" s="122">
        <v>0.004239642289775645</v>
      </c>
      <c r="E25" s="122">
        <v>2.307496037913213</v>
      </c>
      <c r="F25" s="84" t="s">
        <v>2051</v>
      </c>
      <c r="G25" s="84" t="b">
        <v>0</v>
      </c>
      <c r="H25" s="84" t="b">
        <v>0</v>
      </c>
      <c r="I25" s="84" t="b">
        <v>0</v>
      </c>
      <c r="J25" s="84" t="b">
        <v>0</v>
      </c>
      <c r="K25" s="84" t="b">
        <v>0</v>
      </c>
      <c r="L25" s="84" t="b">
        <v>0</v>
      </c>
    </row>
    <row r="26" spans="1:12" ht="15">
      <c r="A26" s="84" t="s">
        <v>1406</v>
      </c>
      <c r="B26" s="84" t="s">
        <v>1407</v>
      </c>
      <c r="C26" s="84">
        <v>6</v>
      </c>
      <c r="D26" s="122">
        <v>0.004239642289775645</v>
      </c>
      <c r="E26" s="122">
        <v>2.307496037913213</v>
      </c>
      <c r="F26" s="84" t="s">
        <v>2051</v>
      </c>
      <c r="G26" s="84" t="b">
        <v>0</v>
      </c>
      <c r="H26" s="84" t="b">
        <v>0</v>
      </c>
      <c r="I26" s="84" t="b">
        <v>0</v>
      </c>
      <c r="J26" s="84" t="b">
        <v>0</v>
      </c>
      <c r="K26" s="84" t="b">
        <v>0</v>
      </c>
      <c r="L26" s="84" t="b">
        <v>0</v>
      </c>
    </row>
    <row r="27" spans="1:12" ht="15">
      <c r="A27" s="84" t="s">
        <v>1407</v>
      </c>
      <c r="B27" s="84" t="s">
        <v>1408</v>
      </c>
      <c r="C27" s="84">
        <v>6</v>
      </c>
      <c r="D27" s="122">
        <v>0.004239642289775645</v>
      </c>
      <c r="E27" s="122">
        <v>2.432434774521513</v>
      </c>
      <c r="F27" s="84" t="s">
        <v>2051</v>
      </c>
      <c r="G27" s="84" t="b">
        <v>0</v>
      </c>
      <c r="H27" s="84" t="b">
        <v>0</v>
      </c>
      <c r="I27" s="84" t="b">
        <v>0</v>
      </c>
      <c r="J27" s="84" t="b">
        <v>0</v>
      </c>
      <c r="K27" s="84" t="b">
        <v>0</v>
      </c>
      <c r="L27" s="84" t="b">
        <v>0</v>
      </c>
    </row>
    <row r="28" spans="1:12" ht="15">
      <c r="A28" s="84" t="s">
        <v>1408</v>
      </c>
      <c r="B28" s="84" t="s">
        <v>1409</v>
      </c>
      <c r="C28" s="84">
        <v>6</v>
      </c>
      <c r="D28" s="122">
        <v>0.004239642289775645</v>
      </c>
      <c r="E28" s="122">
        <v>2.432434774521513</v>
      </c>
      <c r="F28" s="84" t="s">
        <v>2051</v>
      </c>
      <c r="G28" s="84" t="b">
        <v>0</v>
      </c>
      <c r="H28" s="84" t="b">
        <v>0</v>
      </c>
      <c r="I28" s="84" t="b">
        <v>0</v>
      </c>
      <c r="J28" s="84" t="b">
        <v>0</v>
      </c>
      <c r="K28" s="84" t="b">
        <v>0</v>
      </c>
      <c r="L28" s="84" t="b">
        <v>0</v>
      </c>
    </row>
    <row r="29" spans="1:12" ht="15">
      <c r="A29" s="84" t="s">
        <v>1409</v>
      </c>
      <c r="B29" s="84" t="s">
        <v>1410</v>
      </c>
      <c r="C29" s="84">
        <v>6</v>
      </c>
      <c r="D29" s="122">
        <v>0.004239642289775645</v>
      </c>
      <c r="E29" s="122">
        <v>2.432434774521513</v>
      </c>
      <c r="F29" s="84" t="s">
        <v>2051</v>
      </c>
      <c r="G29" s="84" t="b">
        <v>0</v>
      </c>
      <c r="H29" s="84" t="b">
        <v>0</v>
      </c>
      <c r="I29" s="84" t="b">
        <v>0</v>
      </c>
      <c r="J29" s="84" t="b">
        <v>0</v>
      </c>
      <c r="K29" s="84" t="b">
        <v>0</v>
      </c>
      <c r="L29" s="84" t="b">
        <v>0</v>
      </c>
    </row>
    <row r="30" spans="1:12" ht="15">
      <c r="A30" s="84" t="s">
        <v>1410</v>
      </c>
      <c r="B30" s="84" t="s">
        <v>1338</v>
      </c>
      <c r="C30" s="84">
        <v>6</v>
      </c>
      <c r="D30" s="122">
        <v>0.004239642289775645</v>
      </c>
      <c r="E30" s="122">
        <v>2.0344947658494754</v>
      </c>
      <c r="F30" s="84" t="s">
        <v>2051</v>
      </c>
      <c r="G30" s="84" t="b">
        <v>0</v>
      </c>
      <c r="H30" s="84" t="b">
        <v>0</v>
      </c>
      <c r="I30" s="84" t="b">
        <v>0</v>
      </c>
      <c r="J30" s="84" t="b">
        <v>0</v>
      </c>
      <c r="K30" s="84" t="b">
        <v>0</v>
      </c>
      <c r="L30" s="84" t="b">
        <v>0</v>
      </c>
    </row>
    <row r="31" spans="1:12" ht="15">
      <c r="A31" s="84" t="s">
        <v>1338</v>
      </c>
      <c r="B31" s="84" t="s">
        <v>1763</v>
      </c>
      <c r="C31" s="84">
        <v>6</v>
      </c>
      <c r="D31" s="122">
        <v>0.004239642289775645</v>
      </c>
      <c r="E31" s="122">
        <v>1.9553135198018505</v>
      </c>
      <c r="F31" s="84" t="s">
        <v>2051</v>
      </c>
      <c r="G31" s="84" t="b">
        <v>0</v>
      </c>
      <c r="H31" s="84" t="b">
        <v>0</v>
      </c>
      <c r="I31" s="84" t="b">
        <v>0</v>
      </c>
      <c r="J31" s="84" t="b">
        <v>0</v>
      </c>
      <c r="K31" s="84" t="b">
        <v>0</v>
      </c>
      <c r="L31" s="84" t="b">
        <v>0</v>
      </c>
    </row>
    <row r="32" spans="1:12" ht="15">
      <c r="A32" s="84" t="s">
        <v>1372</v>
      </c>
      <c r="B32" s="84" t="s">
        <v>1377</v>
      </c>
      <c r="C32" s="84">
        <v>5</v>
      </c>
      <c r="D32" s="122">
        <v>0.0037628125080137295</v>
      </c>
      <c r="E32" s="122">
        <v>2.177162269418207</v>
      </c>
      <c r="F32" s="84" t="s">
        <v>2051</v>
      </c>
      <c r="G32" s="84" t="b">
        <v>0</v>
      </c>
      <c r="H32" s="84" t="b">
        <v>0</v>
      </c>
      <c r="I32" s="84" t="b">
        <v>0</v>
      </c>
      <c r="J32" s="84" t="b">
        <v>0</v>
      </c>
      <c r="K32" s="84" t="b">
        <v>0</v>
      </c>
      <c r="L32" s="84" t="b">
        <v>0</v>
      </c>
    </row>
    <row r="33" spans="1:12" ht="15">
      <c r="A33" s="84" t="s">
        <v>1771</v>
      </c>
      <c r="B33" s="84" t="s">
        <v>1772</v>
      </c>
      <c r="C33" s="84">
        <v>5</v>
      </c>
      <c r="D33" s="122">
        <v>0.00491760069336497</v>
      </c>
      <c r="E33" s="122">
        <v>2.5116160205691376</v>
      </c>
      <c r="F33" s="84" t="s">
        <v>2051</v>
      </c>
      <c r="G33" s="84" t="b">
        <v>0</v>
      </c>
      <c r="H33" s="84" t="b">
        <v>0</v>
      </c>
      <c r="I33" s="84" t="b">
        <v>0</v>
      </c>
      <c r="J33" s="84" t="b">
        <v>0</v>
      </c>
      <c r="K33" s="84" t="b">
        <v>0</v>
      </c>
      <c r="L33" s="84" t="b">
        <v>0</v>
      </c>
    </row>
    <row r="34" spans="1:12" ht="15">
      <c r="A34" s="84" t="s">
        <v>1772</v>
      </c>
      <c r="B34" s="84" t="s">
        <v>1773</v>
      </c>
      <c r="C34" s="84">
        <v>5</v>
      </c>
      <c r="D34" s="122">
        <v>0.00491760069336497</v>
      </c>
      <c r="E34" s="122">
        <v>2.5116160205691376</v>
      </c>
      <c r="F34" s="84" t="s">
        <v>2051</v>
      </c>
      <c r="G34" s="84" t="b">
        <v>0</v>
      </c>
      <c r="H34" s="84" t="b">
        <v>0</v>
      </c>
      <c r="I34" s="84" t="b">
        <v>0</v>
      </c>
      <c r="J34" s="84" t="b">
        <v>0</v>
      </c>
      <c r="K34" s="84" t="b">
        <v>0</v>
      </c>
      <c r="L34" s="84" t="b">
        <v>0</v>
      </c>
    </row>
    <row r="35" spans="1:12" ht="15">
      <c r="A35" s="84" t="s">
        <v>1775</v>
      </c>
      <c r="B35" s="84" t="s">
        <v>1776</v>
      </c>
      <c r="C35" s="84">
        <v>4</v>
      </c>
      <c r="D35" s="122">
        <v>0.0032352297232027573</v>
      </c>
      <c r="E35" s="122">
        <v>2.6085260335771943</v>
      </c>
      <c r="F35" s="84" t="s">
        <v>2051</v>
      </c>
      <c r="G35" s="84" t="b">
        <v>0</v>
      </c>
      <c r="H35" s="84" t="b">
        <v>0</v>
      </c>
      <c r="I35" s="84" t="b">
        <v>0</v>
      </c>
      <c r="J35" s="84" t="b">
        <v>0</v>
      </c>
      <c r="K35" s="84" t="b">
        <v>0</v>
      </c>
      <c r="L35" s="84" t="b">
        <v>0</v>
      </c>
    </row>
    <row r="36" spans="1:12" ht="15">
      <c r="A36" s="84" t="s">
        <v>1336</v>
      </c>
      <c r="B36" s="84" t="s">
        <v>1764</v>
      </c>
      <c r="C36" s="84">
        <v>4</v>
      </c>
      <c r="D36" s="122">
        <v>0.0032352297232027573</v>
      </c>
      <c r="E36" s="122">
        <v>1.6223143180628274</v>
      </c>
      <c r="F36" s="84" t="s">
        <v>2051</v>
      </c>
      <c r="G36" s="84" t="b">
        <v>0</v>
      </c>
      <c r="H36" s="84" t="b">
        <v>0</v>
      </c>
      <c r="I36" s="84" t="b">
        <v>0</v>
      </c>
      <c r="J36" s="84" t="b">
        <v>0</v>
      </c>
      <c r="K36" s="84" t="b">
        <v>0</v>
      </c>
      <c r="L36" s="84" t="b">
        <v>0</v>
      </c>
    </row>
    <row r="37" spans="1:12" ht="15">
      <c r="A37" s="84" t="s">
        <v>1777</v>
      </c>
      <c r="B37" s="84" t="s">
        <v>1778</v>
      </c>
      <c r="C37" s="84">
        <v>4</v>
      </c>
      <c r="D37" s="122">
        <v>0.0032352297232027573</v>
      </c>
      <c r="E37" s="122">
        <v>2.6085260335771943</v>
      </c>
      <c r="F37" s="84" t="s">
        <v>2051</v>
      </c>
      <c r="G37" s="84" t="b">
        <v>0</v>
      </c>
      <c r="H37" s="84" t="b">
        <v>0</v>
      </c>
      <c r="I37" s="84" t="b">
        <v>0</v>
      </c>
      <c r="J37" s="84" t="b">
        <v>0</v>
      </c>
      <c r="K37" s="84" t="b">
        <v>0</v>
      </c>
      <c r="L37" s="84" t="b">
        <v>0</v>
      </c>
    </row>
    <row r="38" spans="1:12" ht="15">
      <c r="A38" s="84" t="s">
        <v>1370</v>
      </c>
      <c r="B38" s="84" t="s">
        <v>1336</v>
      </c>
      <c r="C38" s="84">
        <v>4</v>
      </c>
      <c r="D38" s="122">
        <v>0.0032352297232027573</v>
      </c>
      <c r="E38" s="122">
        <v>1.7192243310708837</v>
      </c>
      <c r="F38" s="84" t="s">
        <v>2051</v>
      </c>
      <c r="G38" s="84" t="b">
        <v>0</v>
      </c>
      <c r="H38" s="84" t="b">
        <v>0</v>
      </c>
      <c r="I38" s="84" t="b">
        <v>0</v>
      </c>
      <c r="J38" s="84" t="b">
        <v>0</v>
      </c>
      <c r="K38" s="84" t="b">
        <v>0</v>
      </c>
      <c r="L38" s="84" t="b">
        <v>0</v>
      </c>
    </row>
    <row r="39" spans="1:12" ht="15">
      <c r="A39" s="84" t="s">
        <v>1336</v>
      </c>
      <c r="B39" s="84" t="s">
        <v>1395</v>
      </c>
      <c r="C39" s="84">
        <v>4</v>
      </c>
      <c r="D39" s="122">
        <v>0.003934080554691976</v>
      </c>
      <c r="E39" s="122">
        <v>1.7192243310708837</v>
      </c>
      <c r="F39" s="84" t="s">
        <v>2051</v>
      </c>
      <c r="G39" s="84" t="b">
        <v>0</v>
      </c>
      <c r="H39" s="84" t="b">
        <v>0</v>
      </c>
      <c r="I39" s="84" t="b">
        <v>0</v>
      </c>
      <c r="J39" s="84" t="b">
        <v>0</v>
      </c>
      <c r="K39" s="84" t="b">
        <v>0</v>
      </c>
      <c r="L39" s="84" t="b">
        <v>0</v>
      </c>
    </row>
    <row r="40" spans="1:12" ht="15">
      <c r="A40" s="84" t="s">
        <v>1348</v>
      </c>
      <c r="B40" s="84" t="s">
        <v>1419</v>
      </c>
      <c r="C40" s="84">
        <v>4</v>
      </c>
      <c r="D40" s="122">
        <v>0.0032352297232027573</v>
      </c>
      <c r="E40" s="122">
        <v>2.1136760118971</v>
      </c>
      <c r="F40" s="84" t="s">
        <v>2051</v>
      </c>
      <c r="G40" s="84" t="b">
        <v>0</v>
      </c>
      <c r="H40" s="84" t="b">
        <v>0</v>
      </c>
      <c r="I40" s="84" t="b">
        <v>0</v>
      </c>
      <c r="J40" s="84" t="b">
        <v>0</v>
      </c>
      <c r="K40" s="84" t="b">
        <v>0</v>
      </c>
      <c r="L40" s="84" t="b">
        <v>0</v>
      </c>
    </row>
    <row r="41" spans="1:12" ht="15">
      <c r="A41" s="84" t="s">
        <v>1338</v>
      </c>
      <c r="B41" s="84" t="s">
        <v>1783</v>
      </c>
      <c r="C41" s="84">
        <v>4</v>
      </c>
      <c r="D41" s="122">
        <v>0.0032352297232027573</v>
      </c>
      <c r="E41" s="122">
        <v>1.9553135198018503</v>
      </c>
      <c r="F41" s="84" t="s">
        <v>2051</v>
      </c>
      <c r="G41" s="84" t="b">
        <v>0</v>
      </c>
      <c r="H41" s="84" t="b">
        <v>0</v>
      </c>
      <c r="I41" s="84" t="b">
        <v>0</v>
      </c>
      <c r="J41" s="84" t="b">
        <v>0</v>
      </c>
      <c r="K41" s="84" t="b">
        <v>0</v>
      </c>
      <c r="L41" s="84" t="b">
        <v>0</v>
      </c>
    </row>
    <row r="42" spans="1:12" ht="15">
      <c r="A42" s="84" t="s">
        <v>1350</v>
      </c>
      <c r="B42" s="84" t="s">
        <v>1784</v>
      </c>
      <c r="C42" s="84">
        <v>4</v>
      </c>
      <c r="D42" s="122">
        <v>0.0032352297232027573</v>
      </c>
      <c r="E42" s="122">
        <v>2.0064660422492318</v>
      </c>
      <c r="F42" s="84" t="s">
        <v>2051</v>
      </c>
      <c r="G42" s="84" t="b">
        <v>0</v>
      </c>
      <c r="H42" s="84" t="b">
        <v>0</v>
      </c>
      <c r="I42" s="84" t="b">
        <v>0</v>
      </c>
      <c r="J42" s="84" t="b">
        <v>0</v>
      </c>
      <c r="K42" s="84" t="b">
        <v>0</v>
      </c>
      <c r="L42" s="84" t="b">
        <v>0</v>
      </c>
    </row>
    <row r="43" spans="1:12" ht="15">
      <c r="A43" s="84" t="s">
        <v>1373</v>
      </c>
      <c r="B43" s="84" t="s">
        <v>1374</v>
      </c>
      <c r="C43" s="84">
        <v>4</v>
      </c>
      <c r="D43" s="122">
        <v>0.003934080554691976</v>
      </c>
      <c r="E43" s="122">
        <v>2.6085260335771943</v>
      </c>
      <c r="F43" s="84" t="s">
        <v>2051</v>
      </c>
      <c r="G43" s="84" t="b">
        <v>0</v>
      </c>
      <c r="H43" s="84" t="b">
        <v>0</v>
      </c>
      <c r="I43" s="84" t="b">
        <v>0</v>
      </c>
      <c r="J43" s="84" t="b">
        <v>0</v>
      </c>
      <c r="K43" s="84" t="b">
        <v>0</v>
      </c>
      <c r="L43" s="84" t="b">
        <v>0</v>
      </c>
    </row>
    <row r="44" spans="1:12" ht="15">
      <c r="A44" s="84" t="s">
        <v>1374</v>
      </c>
      <c r="B44" s="84" t="s">
        <v>1375</v>
      </c>
      <c r="C44" s="84">
        <v>4</v>
      </c>
      <c r="D44" s="122">
        <v>0.003934080554691976</v>
      </c>
      <c r="E44" s="122">
        <v>2.6085260335771943</v>
      </c>
      <c r="F44" s="84" t="s">
        <v>2051</v>
      </c>
      <c r="G44" s="84" t="b">
        <v>0</v>
      </c>
      <c r="H44" s="84" t="b">
        <v>0</v>
      </c>
      <c r="I44" s="84" t="b">
        <v>0</v>
      </c>
      <c r="J44" s="84" t="b">
        <v>0</v>
      </c>
      <c r="K44" s="84" t="b">
        <v>0</v>
      </c>
      <c r="L44" s="84" t="b">
        <v>0</v>
      </c>
    </row>
    <row r="45" spans="1:12" ht="15">
      <c r="A45" s="84" t="s">
        <v>1350</v>
      </c>
      <c r="B45" s="84" t="s">
        <v>1786</v>
      </c>
      <c r="C45" s="84">
        <v>4</v>
      </c>
      <c r="D45" s="122">
        <v>0.0032352297232027573</v>
      </c>
      <c r="E45" s="122">
        <v>2.0064660422492318</v>
      </c>
      <c r="F45" s="84" t="s">
        <v>2051</v>
      </c>
      <c r="G45" s="84" t="b">
        <v>0</v>
      </c>
      <c r="H45" s="84" t="b">
        <v>0</v>
      </c>
      <c r="I45" s="84" t="b">
        <v>0</v>
      </c>
      <c r="J45" s="84" t="b">
        <v>0</v>
      </c>
      <c r="K45" s="84" t="b">
        <v>0</v>
      </c>
      <c r="L45" s="84" t="b">
        <v>0</v>
      </c>
    </row>
    <row r="46" spans="1:12" ht="15">
      <c r="A46" s="84" t="s">
        <v>1787</v>
      </c>
      <c r="B46" s="84" t="s">
        <v>1769</v>
      </c>
      <c r="C46" s="84">
        <v>4</v>
      </c>
      <c r="D46" s="122">
        <v>0.003934080554691976</v>
      </c>
      <c r="E46" s="122">
        <v>2.5116160205691376</v>
      </c>
      <c r="F46" s="84" t="s">
        <v>2051</v>
      </c>
      <c r="G46" s="84" t="b">
        <v>0</v>
      </c>
      <c r="H46" s="84" t="b">
        <v>0</v>
      </c>
      <c r="I46" s="84" t="b">
        <v>0</v>
      </c>
      <c r="J46" s="84" t="b">
        <v>0</v>
      </c>
      <c r="K46" s="84" t="b">
        <v>0</v>
      </c>
      <c r="L46" s="84" t="b">
        <v>0</v>
      </c>
    </row>
    <row r="47" spans="1:12" ht="15">
      <c r="A47" s="84" t="s">
        <v>1767</v>
      </c>
      <c r="B47" s="84" t="s">
        <v>1789</v>
      </c>
      <c r="C47" s="84">
        <v>4</v>
      </c>
      <c r="D47" s="122">
        <v>0.0032352297232027573</v>
      </c>
      <c r="E47" s="122">
        <v>2.5116160205691376</v>
      </c>
      <c r="F47" s="84" t="s">
        <v>2051</v>
      </c>
      <c r="G47" s="84" t="b">
        <v>0</v>
      </c>
      <c r="H47" s="84" t="b">
        <v>0</v>
      </c>
      <c r="I47" s="84" t="b">
        <v>0</v>
      </c>
      <c r="J47" s="84" t="b">
        <v>0</v>
      </c>
      <c r="K47" s="84" t="b">
        <v>0</v>
      </c>
      <c r="L47" s="84" t="b">
        <v>0</v>
      </c>
    </row>
    <row r="48" spans="1:12" ht="15">
      <c r="A48" s="84" t="s">
        <v>1789</v>
      </c>
      <c r="B48" s="84" t="s">
        <v>1790</v>
      </c>
      <c r="C48" s="84">
        <v>4</v>
      </c>
      <c r="D48" s="122">
        <v>0.0032352297232027573</v>
      </c>
      <c r="E48" s="122">
        <v>2.6085260335771943</v>
      </c>
      <c r="F48" s="84" t="s">
        <v>2051</v>
      </c>
      <c r="G48" s="84" t="b">
        <v>0</v>
      </c>
      <c r="H48" s="84" t="b">
        <v>0</v>
      </c>
      <c r="I48" s="84" t="b">
        <v>0</v>
      </c>
      <c r="J48" s="84" t="b">
        <v>0</v>
      </c>
      <c r="K48" s="84" t="b">
        <v>0</v>
      </c>
      <c r="L48" s="84" t="b">
        <v>0</v>
      </c>
    </row>
    <row r="49" spans="1:12" ht="15">
      <c r="A49" s="84" t="s">
        <v>1790</v>
      </c>
      <c r="B49" s="84" t="s">
        <v>1791</v>
      </c>
      <c r="C49" s="84">
        <v>4</v>
      </c>
      <c r="D49" s="122">
        <v>0.0032352297232027573</v>
      </c>
      <c r="E49" s="122">
        <v>2.6085260335771943</v>
      </c>
      <c r="F49" s="84" t="s">
        <v>2051</v>
      </c>
      <c r="G49" s="84" t="b">
        <v>0</v>
      </c>
      <c r="H49" s="84" t="b">
        <v>0</v>
      </c>
      <c r="I49" s="84" t="b">
        <v>0</v>
      </c>
      <c r="J49" s="84" t="b">
        <v>0</v>
      </c>
      <c r="K49" s="84" t="b">
        <v>0</v>
      </c>
      <c r="L49" s="84" t="b">
        <v>0</v>
      </c>
    </row>
    <row r="50" spans="1:12" ht="15">
      <c r="A50" s="84" t="s">
        <v>1791</v>
      </c>
      <c r="B50" s="84" t="s">
        <v>1792</v>
      </c>
      <c r="C50" s="84">
        <v>4</v>
      </c>
      <c r="D50" s="122">
        <v>0.0032352297232027573</v>
      </c>
      <c r="E50" s="122">
        <v>2.6085260335771943</v>
      </c>
      <c r="F50" s="84" t="s">
        <v>2051</v>
      </c>
      <c r="G50" s="84" t="b">
        <v>0</v>
      </c>
      <c r="H50" s="84" t="b">
        <v>0</v>
      </c>
      <c r="I50" s="84" t="b">
        <v>0</v>
      </c>
      <c r="J50" s="84" t="b">
        <v>0</v>
      </c>
      <c r="K50" s="84" t="b">
        <v>0</v>
      </c>
      <c r="L50" s="84" t="b">
        <v>0</v>
      </c>
    </row>
    <row r="51" spans="1:12" ht="15">
      <c r="A51" s="84" t="s">
        <v>1792</v>
      </c>
      <c r="B51" s="84" t="s">
        <v>1793</v>
      </c>
      <c r="C51" s="84">
        <v>4</v>
      </c>
      <c r="D51" s="122">
        <v>0.0032352297232027573</v>
      </c>
      <c r="E51" s="122">
        <v>2.6085260335771943</v>
      </c>
      <c r="F51" s="84" t="s">
        <v>2051</v>
      </c>
      <c r="G51" s="84" t="b">
        <v>0</v>
      </c>
      <c r="H51" s="84" t="b">
        <v>0</v>
      </c>
      <c r="I51" s="84" t="b">
        <v>0</v>
      </c>
      <c r="J51" s="84" t="b">
        <v>0</v>
      </c>
      <c r="K51" s="84" t="b">
        <v>0</v>
      </c>
      <c r="L51" s="84" t="b">
        <v>0</v>
      </c>
    </row>
    <row r="52" spans="1:12" ht="15">
      <c r="A52" s="84" t="s">
        <v>1793</v>
      </c>
      <c r="B52" s="84" t="s">
        <v>1794</v>
      </c>
      <c r="C52" s="84">
        <v>4</v>
      </c>
      <c r="D52" s="122">
        <v>0.0032352297232027573</v>
      </c>
      <c r="E52" s="122">
        <v>2.6085260335771943</v>
      </c>
      <c r="F52" s="84" t="s">
        <v>2051</v>
      </c>
      <c r="G52" s="84" t="b">
        <v>0</v>
      </c>
      <c r="H52" s="84" t="b">
        <v>0</v>
      </c>
      <c r="I52" s="84" t="b">
        <v>0</v>
      </c>
      <c r="J52" s="84" t="b">
        <v>0</v>
      </c>
      <c r="K52" s="84" t="b">
        <v>0</v>
      </c>
      <c r="L52" s="84" t="b">
        <v>0</v>
      </c>
    </row>
    <row r="53" spans="1:12" ht="15">
      <c r="A53" s="84" t="s">
        <v>1794</v>
      </c>
      <c r="B53" s="84" t="s">
        <v>1795</v>
      </c>
      <c r="C53" s="84">
        <v>4</v>
      </c>
      <c r="D53" s="122">
        <v>0.0032352297232027573</v>
      </c>
      <c r="E53" s="122">
        <v>2.6085260335771943</v>
      </c>
      <c r="F53" s="84" t="s">
        <v>2051</v>
      </c>
      <c r="G53" s="84" t="b">
        <v>0</v>
      </c>
      <c r="H53" s="84" t="b">
        <v>0</v>
      </c>
      <c r="I53" s="84" t="b">
        <v>0</v>
      </c>
      <c r="J53" s="84" t="b">
        <v>0</v>
      </c>
      <c r="K53" s="84" t="b">
        <v>0</v>
      </c>
      <c r="L53" s="84" t="b">
        <v>0</v>
      </c>
    </row>
    <row r="54" spans="1:12" ht="15">
      <c r="A54" s="84" t="s">
        <v>1795</v>
      </c>
      <c r="B54" s="84" t="s">
        <v>1796</v>
      </c>
      <c r="C54" s="84">
        <v>4</v>
      </c>
      <c r="D54" s="122">
        <v>0.0032352297232027573</v>
      </c>
      <c r="E54" s="122">
        <v>2.6085260335771943</v>
      </c>
      <c r="F54" s="84" t="s">
        <v>2051</v>
      </c>
      <c r="G54" s="84" t="b">
        <v>0</v>
      </c>
      <c r="H54" s="84" t="b">
        <v>0</v>
      </c>
      <c r="I54" s="84" t="b">
        <v>0</v>
      </c>
      <c r="J54" s="84" t="b">
        <v>0</v>
      </c>
      <c r="K54" s="84" t="b">
        <v>0</v>
      </c>
      <c r="L54" s="84" t="b">
        <v>0</v>
      </c>
    </row>
    <row r="55" spans="1:12" ht="15">
      <c r="A55" s="84" t="s">
        <v>1796</v>
      </c>
      <c r="B55" s="84" t="s">
        <v>1797</v>
      </c>
      <c r="C55" s="84">
        <v>4</v>
      </c>
      <c r="D55" s="122">
        <v>0.0032352297232027573</v>
      </c>
      <c r="E55" s="122">
        <v>2.6085260335771943</v>
      </c>
      <c r="F55" s="84" t="s">
        <v>2051</v>
      </c>
      <c r="G55" s="84" t="b">
        <v>0</v>
      </c>
      <c r="H55" s="84" t="b">
        <v>0</v>
      </c>
      <c r="I55" s="84" t="b">
        <v>0</v>
      </c>
      <c r="J55" s="84" t="b">
        <v>0</v>
      </c>
      <c r="K55" s="84" t="b">
        <v>0</v>
      </c>
      <c r="L55" s="84" t="b">
        <v>0</v>
      </c>
    </row>
    <row r="56" spans="1:12" ht="15">
      <c r="A56" s="84" t="s">
        <v>1797</v>
      </c>
      <c r="B56" s="84" t="s">
        <v>1798</v>
      </c>
      <c r="C56" s="84">
        <v>4</v>
      </c>
      <c r="D56" s="122">
        <v>0.0032352297232027573</v>
      </c>
      <c r="E56" s="122">
        <v>2.6085260335771943</v>
      </c>
      <c r="F56" s="84" t="s">
        <v>2051</v>
      </c>
      <c r="G56" s="84" t="b">
        <v>0</v>
      </c>
      <c r="H56" s="84" t="b">
        <v>0</v>
      </c>
      <c r="I56" s="84" t="b">
        <v>0</v>
      </c>
      <c r="J56" s="84" t="b">
        <v>0</v>
      </c>
      <c r="K56" s="84" t="b">
        <v>0</v>
      </c>
      <c r="L56" s="84" t="b">
        <v>0</v>
      </c>
    </row>
    <row r="57" spans="1:12" ht="15">
      <c r="A57" s="84" t="s">
        <v>1801</v>
      </c>
      <c r="B57" s="84" t="s">
        <v>1345</v>
      </c>
      <c r="C57" s="84">
        <v>4</v>
      </c>
      <c r="D57" s="122">
        <v>0.003934080554691976</v>
      </c>
      <c r="E57" s="122">
        <v>2.2563435154658316</v>
      </c>
      <c r="F57" s="84" t="s">
        <v>2051</v>
      </c>
      <c r="G57" s="84" t="b">
        <v>0</v>
      </c>
      <c r="H57" s="84" t="b">
        <v>0</v>
      </c>
      <c r="I57" s="84" t="b">
        <v>0</v>
      </c>
      <c r="J57" s="84" t="b">
        <v>0</v>
      </c>
      <c r="K57" s="84" t="b">
        <v>0</v>
      </c>
      <c r="L57" s="84" t="b">
        <v>0</v>
      </c>
    </row>
    <row r="58" spans="1:12" ht="15">
      <c r="A58" s="84" t="s">
        <v>1357</v>
      </c>
      <c r="B58" s="84" t="s">
        <v>1775</v>
      </c>
      <c r="C58" s="84">
        <v>3</v>
      </c>
      <c r="D58" s="122">
        <v>0.0026439592685047375</v>
      </c>
      <c r="E58" s="122">
        <v>1.9717039359900197</v>
      </c>
      <c r="F58" s="84" t="s">
        <v>2051</v>
      </c>
      <c r="G58" s="84" t="b">
        <v>0</v>
      </c>
      <c r="H58" s="84" t="b">
        <v>0</v>
      </c>
      <c r="I58" s="84" t="b">
        <v>0</v>
      </c>
      <c r="J58" s="84" t="b">
        <v>0</v>
      </c>
      <c r="K58" s="84" t="b">
        <v>0</v>
      </c>
      <c r="L58" s="84" t="b">
        <v>0</v>
      </c>
    </row>
    <row r="59" spans="1:12" ht="15">
      <c r="A59" s="84" t="s">
        <v>1776</v>
      </c>
      <c r="B59" s="84" t="s">
        <v>1336</v>
      </c>
      <c r="C59" s="84">
        <v>3</v>
      </c>
      <c r="D59" s="122">
        <v>0.0026439592685047375</v>
      </c>
      <c r="E59" s="122">
        <v>1.5942855944625838</v>
      </c>
      <c r="F59" s="84" t="s">
        <v>2051</v>
      </c>
      <c r="G59" s="84" t="b">
        <v>0</v>
      </c>
      <c r="H59" s="84" t="b">
        <v>0</v>
      </c>
      <c r="I59" s="84" t="b">
        <v>0</v>
      </c>
      <c r="J59" s="84" t="b">
        <v>0</v>
      </c>
      <c r="K59" s="84" t="b">
        <v>0</v>
      </c>
      <c r="L59" s="84" t="b">
        <v>0</v>
      </c>
    </row>
    <row r="60" spans="1:12" ht="15">
      <c r="A60" s="84" t="s">
        <v>1764</v>
      </c>
      <c r="B60" s="84" t="s">
        <v>1804</v>
      </c>
      <c r="C60" s="84">
        <v>3</v>
      </c>
      <c r="D60" s="122">
        <v>0.0026439592685047375</v>
      </c>
      <c r="E60" s="122">
        <v>2.5116160205691376</v>
      </c>
      <c r="F60" s="84" t="s">
        <v>2051</v>
      </c>
      <c r="G60" s="84" t="b">
        <v>0</v>
      </c>
      <c r="H60" s="84" t="b">
        <v>0</v>
      </c>
      <c r="I60" s="84" t="b">
        <v>0</v>
      </c>
      <c r="J60" s="84" t="b">
        <v>0</v>
      </c>
      <c r="K60" s="84" t="b">
        <v>0</v>
      </c>
      <c r="L60" s="84" t="b">
        <v>0</v>
      </c>
    </row>
    <row r="61" spans="1:12" ht="15">
      <c r="A61" s="84" t="s">
        <v>1804</v>
      </c>
      <c r="B61" s="84" t="s">
        <v>1358</v>
      </c>
      <c r="C61" s="84">
        <v>3</v>
      </c>
      <c r="D61" s="122">
        <v>0.0026439592685047375</v>
      </c>
      <c r="E61" s="122">
        <v>2.1691933397469314</v>
      </c>
      <c r="F61" s="84" t="s">
        <v>2051</v>
      </c>
      <c r="G61" s="84" t="b">
        <v>0</v>
      </c>
      <c r="H61" s="84" t="b">
        <v>0</v>
      </c>
      <c r="I61" s="84" t="b">
        <v>0</v>
      </c>
      <c r="J61" s="84" t="b">
        <v>0</v>
      </c>
      <c r="K61" s="84" t="b">
        <v>0</v>
      </c>
      <c r="L61" s="84" t="b">
        <v>0</v>
      </c>
    </row>
    <row r="62" spans="1:12" ht="15">
      <c r="A62" s="84" t="s">
        <v>1359</v>
      </c>
      <c r="B62" s="84" t="s">
        <v>1777</v>
      </c>
      <c r="C62" s="84">
        <v>3</v>
      </c>
      <c r="D62" s="122">
        <v>0.0026439592685047375</v>
      </c>
      <c r="E62" s="122">
        <v>2.0442546031386315</v>
      </c>
      <c r="F62" s="84" t="s">
        <v>2051</v>
      </c>
      <c r="G62" s="84" t="b">
        <v>0</v>
      </c>
      <c r="H62" s="84" t="b">
        <v>0</v>
      </c>
      <c r="I62" s="84" t="b">
        <v>0</v>
      </c>
      <c r="J62" s="84" t="b">
        <v>0</v>
      </c>
      <c r="K62" s="84" t="b">
        <v>0</v>
      </c>
      <c r="L62" s="84" t="b">
        <v>0</v>
      </c>
    </row>
    <row r="63" spans="1:12" ht="15">
      <c r="A63" s="84" t="s">
        <v>1778</v>
      </c>
      <c r="B63" s="84" t="s">
        <v>1805</v>
      </c>
      <c r="C63" s="84">
        <v>3</v>
      </c>
      <c r="D63" s="122">
        <v>0.0026439592685047375</v>
      </c>
      <c r="E63" s="122">
        <v>2.6085260335771943</v>
      </c>
      <c r="F63" s="84" t="s">
        <v>2051</v>
      </c>
      <c r="G63" s="84" t="b">
        <v>0</v>
      </c>
      <c r="H63" s="84" t="b">
        <v>0</v>
      </c>
      <c r="I63" s="84" t="b">
        <v>0</v>
      </c>
      <c r="J63" s="84" t="b">
        <v>0</v>
      </c>
      <c r="K63" s="84" t="b">
        <v>0</v>
      </c>
      <c r="L63" s="84" t="b">
        <v>0</v>
      </c>
    </row>
    <row r="64" spans="1:12" ht="15">
      <c r="A64" s="84" t="s">
        <v>1805</v>
      </c>
      <c r="B64" s="84" t="s">
        <v>1806</v>
      </c>
      <c r="C64" s="84">
        <v>3</v>
      </c>
      <c r="D64" s="122">
        <v>0.0026439592685047375</v>
      </c>
      <c r="E64" s="122">
        <v>2.733464770185494</v>
      </c>
      <c r="F64" s="84" t="s">
        <v>2051</v>
      </c>
      <c r="G64" s="84" t="b">
        <v>0</v>
      </c>
      <c r="H64" s="84" t="b">
        <v>0</v>
      </c>
      <c r="I64" s="84" t="b">
        <v>0</v>
      </c>
      <c r="J64" s="84" t="b">
        <v>0</v>
      </c>
      <c r="K64" s="84" t="b">
        <v>0</v>
      </c>
      <c r="L64" s="84" t="b">
        <v>0</v>
      </c>
    </row>
    <row r="65" spans="1:12" ht="15">
      <c r="A65" s="84" t="s">
        <v>1806</v>
      </c>
      <c r="B65" s="84" t="s">
        <v>1765</v>
      </c>
      <c r="C65" s="84">
        <v>3</v>
      </c>
      <c r="D65" s="122">
        <v>0.0026439592685047375</v>
      </c>
      <c r="E65" s="122">
        <v>2.5116160205691376</v>
      </c>
      <c r="F65" s="84" t="s">
        <v>2051</v>
      </c>
      <c r="G65" s="84" t="b">
        <v>0</v>
      </c>
      <c r="H65" s="84" t="b">
        <v>0</v>
      </c>
      <c r="I65" s="84" t="b">
        <v>0</v>
      </c>
      <c r="J65" s="84" t="b">
        <v>0</v>
      </c>
      <c r="K65" s="84" t="b">
        <v>0</v>
      </c>
      <c r="L65" s="84" t="b">
        <v>0</v>
      </c>
    </row>
    <row r="66" spans="1:12" ht="15">
      <c r="A66" s="84" t="s">
        <v>1765</v>
      </c>
      <c r="B66" s="84" t="s">
        <v>1360</v>
      </c>
      <c r="C66" s="84">
        <v>3</v>
      </c>
      <c r="D66" s="122">
        <v>0.0026439592685047375</v>
      </c>
      <c r="E66" s="122">
        <v>1.9887372752888002</v>
      </c>
      <c r="F66" s="84" t="s">
        <v>2051</v>
      </c>
      <c r="G66" s="84" t="b">
        <v>0</v>
      </c>
      <c r="H66" s="84" t="b">
        <v>0</v>
      </c>
      <c r="I66" s="84" t="b">
        <v>0</v>
      </c>
      <c r="J66" s="84" t="b">
        <v>0</v>
      </c>
      <c r="K66" s="84" t="b">
        <v>0</v>
      </c>
      <c r="L66" s="84" t="b">
        <v>0</v>
      </c>
    </row>
    <row r="67" spans="1:12" ht="15">
      <c r="A67" s="84" t="s">
        <v>1360</v>
      </c>
      <c r="B67" s="84" t="s">
        <v>1807</v>
      </c>
      <c r="C67" s="84">
        <v>3</v>
      </c>
      <c r="D67" s="122">
        <v>0.0026439592685047375</v>
      </c>
      <c r="E67" s="122">
        <v>2.2105860249051563</v>
      </c>
      <c r="F67" s="84" t="s">
        <v>2051</v>
      </c>
      <c r="G67" s="84" t="b">
        <v>0</v>
      </c>
      <c r="H67" s="84" t="b">
        <v>0</v>
      </c>
      <c r="I67" s="84" t="b">
        <v>0</v>
      </c>
      <c r="J67" s="84" t="b">
        <v>0</v>
      </c>
      <c r="K67" s="84" t="b">
        <v>0</v>
      </c>
      <c r="L67" s="84" t="b">
        <v>0</v>
      </c>
    </row>
    <row r="68" spans="1:12" ht="15">
      <c r="A68" s="84" t="s">
        <v>1807</v>
      </c>
      <c r="B68" s="84" t="s">
        <v>1766</v>
      </c>
      <c r="C68" s="84">
        <v>3</v>
      </c>
      <c r="D68" s="122">
        <v>0.0026439592685047375</v>
      </c>
      <c r="E68" s="122">
        <v>2.5116160205691376</v>
      </c>
      <c r="F68" s="84" t="s">
        <v>2051</v>
      </c>
      <c r="G68" s="84" t="b">
        <v>0</v>
      </c>
      <c r="H68" s="84" t="b">
        <v>0</v>
      </c>
      <c r="I68" s="84" t="b">
        <v>0</v>
      </c>
      <c r="J68" s="84" t="b">
        <v>0</v>
      </c>
      <c r="K68" s="84" t="b">
        <v>0</v>
      </c>
      <c r="L68" s="84" t="b">
        <v>0</v>
      </c>
    </row>
    <row r="69" spans="1:12" ht="15">
      <c r="A69" s="84" t="s">
        <v>1766</v>
      </c>
      <c r="B69" s="84" t="s">
        <v>1779</v>
      </c>
      <c r="C69" s="84">
        <v>3</v>
      </c>
      <c r="D69" s="122">
        <v>0.0026439592685047375</v>
      </c>
      <c r="E69" s="122">
        <v>2.3866772839608377</v>
      </c>
      <c r="F69" s="84" t="s">
        <v>2051</v>
      </c>
      <c r="G69" s="84" t="b">
        <v>0</v>
      </c>
      <c r="H69" s="84" t="b">
        <v>0</v>
      </c>
      <c r="I69" s="84" t="b">
        <v>0</v>
      </c>
      <c r="J69" s="84" t="b">
        <v>0</v>
      </c>
      <c r="K69" s="84" t="b">
        <v>0</v>
      </c>
      <c r="L69" s="84" t="b">
        <v>0</v>
      </c>
    </row>
    <row r="70" spans="1:12" ht="15">
      <c r="A70" s="84" t="s">
        <v>1779</v>
      </c>
      <c r="B70" s="84" t="s">
        <v>1808</v>
      </c>
      <c r="C70" s="84">
        <v>3</v>
      </c>
      <c r="D70" s="122">
        <v>0.0026439592685047375</v>
      </c>
      <c r="E70" s="122">
        <v>2.6085260335771943</v>
      </c>
      <c r="F70" s="84" t="s">
        <v>2051</v>
      </c>
      <c r="G70" s="84" t="b">
        <v>0</v>
      </c>
      <c r="H70" s="84" t="b">
        <v>0</v>
      </c>
      <c r="I70" s="84" t="b">
        <v>0</v>
      </c>
      <c r="J70" s="84" t="b">
        <v>0</v>
      </c>
      <c r="K70" s="84" t="b">
        <v>0</v>
      </c>
      <c r="L70" s="84" t="b">
        <v>0</v>
      </c>
    </row>
    <row r="71" spans="1:12" ht="15">
      <c r="A71" s="84" t="s">
        <v>1808</v>
      </c>
      <c r="B71" s="84" t="s">
        <v>1809</v>
      </c>
      <c r="C71" s="84">
        <v>3</v>
      </c>
      <c r="D71" s="122">
        <v>0.0026439592685047375</v>
      </c>
      <c r="E71" s="122">
        <v>2.733464770185494</v>
      </c>
      <c r="F71" s="84" t="s">
        <v>2051</v>
      </c>
      <c r="G71" s="84" t="b">
        <v>0</v>
      </c>
      <c r="H71" s="84" t="b">
        <v>0</v>
      </c>
      <c r="I71" s="84" t="b">
        <v>0</v>
      </c>
      <c r="J71" s="84" t="b">
        <v>0</v>
      </c>
      <c r="K71" s="84" t="b">
        <v>0</v>
      </c>
      <c r="L71" s="84" t="b">
        <v>0</v>
      </c>
    </row>
    <row r="72" spans="1:12" ht="15">
      <c r="A72" s="84" t="s">
        <v>1809</v>
      </c>
      <c r="B72" s="84" t="s">
        <v>1810</v>
      </c>
      <c r="C72" s="84">
        <v>3</v>
      </c>
      <c r="D72" s="122">
        <v>0.0026439592685047375</v>
      </c>
      <c r="E72" s="122">
        <v>2.733464770185494</v>
      </c>
      <c r="F72" s="84" t="s">
        <v>2051</v>
      </c>
      <c r="G72" s="84" t="b">
        <v>0</v>
      </c>
      <c r="H72" s="84" t="b">
        <v>0</v>
      </c>
      <c r="I72" s="84" t="b">
        <v>0</v>
      </c>
      <c r="J72" s="84" t="b">
        <v>0</v>
      </c>
      <c r="K72" s="84" t="b">
        <v>0</v>
      </c>
      <c r="L72" s="84" t="b">
        <v>0</v>
      </c>
    </row>
    <row r="73" spans="1:12" ht="15">
      <c r="A73" s="84" t="s">
        <v>1810</v>
      </c>
      <c r="B73" s="84" t="s">
        <v>1780</v>
      </c>
      <c r="C73" s="84">
        <v>3</v>
      </c>
      <c r="D73" s="122">
        <v>0.0026439592685047375</v>
      </c>
      <c r="E73" s="122">
        <v>2.6085260335771943</v>
      </c>
      <c r="F73" s="84" t="s">
        <v>2051</v>
      </c>
      <c r="G73" s="84" t="b">
        <v>0</v>
      </c>
      <c r="H73" s="84" t="b">
        <v>0</v>
      </c>
      <c r="I73" s="84" t="b">
        <v>0</v>
      </c>
      <c r="J73" s="84" t="b">
        <v>0</v>
      </c>
      <c r="K73" s="84" t="b">
        <v>0</v>
      </c>
      <c r="L73" s="84" t="b">
        <v>0</v>
      </c>
    </row>
    <row r="74" spans="1:12" ht="15">
      <c r="A74" s="84" t="s">
        <v>1780</v>
      </c>
      <c r="B74" s="84" t="s">
        <v>1753</v>
      </c>
      <c r="C74" s="84">
        <v>3</v>
      </c>
      <c r="D74" s="122">
        <v>0.0026439592685047375</v>
      </c>
      <c r="E74" s="122">
        <v>2.182557301304913</v>
      </c>
      <c r="F74" s="84" t="s">
        <v>2051</v>
      </c>
      <c r="G74" s="84" t="b">
        <v>0</v>
      </c>
      <c r="H74" s="84" t="b">
        <v>0</v>
      </c>
      <c r="I74" s="84" t="b">
        <v>0</v>
      </c>
      <c r="J74" s="84" t="b">
        <v>0</v>
      </c>
      <c r="K74" s="84" t="b">
        <v>0</v>
      </c>
      <c r="L74" s="84" t="b">
        <v>0</v>
      </c>
    </row>
    <row r="75" spans="1:12" ht="15">
      <c r="A75" s="84" t="s">
        <v>1384</v>
      </c>
      <c r="B75" s="84" t="s">
        <v>710</v>
      </c>
      <c r="C75" s="84">
        <v>3</v>
      </c>
      <c r="D75" s="122">
        <v>0.0026439592685047375</v>
      </c>
      <c r="E75" s="122">
        <v>2.733464770185494</v>
      </c>
      <c r="F75" s="84" t="s">
        <v>2051</v>
      </c>
      <c r="G75" s="84" t="b">
        <v>0</v>
      </c>
      <c r="H75" s="84" t="b">
        <v>0</v>
      </c>
      <c r="I75" s="84" t="b">
        <v>0</v>
      </c>
      <c r="J75" s="84" t="b">
        <v>0</v>
      </c>
      <c r="K75" s="84" t="b">
        <v>0</v>
      </c>
      <c r="L75" s="84" t="b">
        <v>0</v>
      </c>
    </row>
    <row r="76" spans="1:12" ht="15">
      <c r="A76" s="84" t="s">
        <v>710</v>
      </c>
      <c r="B76" s="84" t="s">
        <v>1385</v>
      </c>
      <c r="C76" s="84">
        <v>3</v>
      </c>
      <c r="D76" s="122">
        <v>0.0026439592685047375</v>
      </c>
      <c r="E76" s="122">
        <v>2.733464770185494</v>
      </c>
      <c r="F76" s="84" t="s">
        <v>2051</v>
      </c>
      <c r="G76" s="84" t="b">
        <v>0</v>
      </c>
      <c r="H76" s="84" t="b">
        <v>0</v>
      </c>
      <c r="I76" s="84" t="b">
        <v>0</v>
      </c>
      <c r="J76" s="84" t="b">
        <v>0</v>
      </c>
      <c r="K76" s="84" t="b">
        <v>1</v>
      </c>
      <c r="L76" s="84" t="b">
        <v>0</v>
      </c>
    </row>
    <row r="77" spans="1:12" ht="15">
      <c r="A77" s="84" t="s">
        <v>1385</v>
      </c>
      <c r="B77" s="84" t="s">
        <v>1386</v>
      </c>
      <c r="C77" s="84">
        <v>3</v>
      </c>
      <c r="D77" s="122">
        <v>0.0026439592685047375</v>
      </c>
      <c r="E77" s="122">
        <v>2.733464770185494</v>
      </c>
      <c r="F77" s="84" t="s">
        <v>2051</v>
      </c>
      <c r="G77" s="84" t="b">
        <v>0</v>
      </c>
      <c r="H77" s="84" t="b">
        <v>1</v>
      </c>
      <c r="I77" s="84" t="b">
        <v>0</v>
      </c>
      <c r="J77" s="84" t="b">
        <v>0</v>
      </c>
      <c r="K77" s="84" t="b">
        <v>0</v>
      </c>
      <c r="L77" s="84" t="b">
        <v>0</v>
      </c>
    </row>
    <row r="78" spans="1:12" ht="15">
      <c r="A78" s="84" t="s">
        <v>1386</v>
      </c>
      <c r="B78" s="84" t="s">
        <v>1387</v>
      </c>
      <c r="C78" s="84">
        <v>3</v>
      </c>
      <c r="D78" s="122">
        <v>0.0026439592685047375</v>
      </c>
      <c r="E78" s="122">
        <v>2.733464770185494</v>
      </c>
      <c r="F78" s="84" t="s">
        <v>2051</v>
      </c>
      <c r="G78" s="84" t="b">
        <v>0</v>
      </c>
      <c r="H78" s="84" t="b">
        <v>0</v>
      </c>
      <c r="I78" s="84" t="b">
        <v>0</v>
      </c>
      <c r="J78" s="84" t="b">
        <v>0</v>
      </c>
      <c r="K78" s="84" t="b">
        <v>0</v>
      </c>
      <c r="L78" s="84" t="b">
        <v>0</v>
      </c>
    </row>
    <row r="79" spans="1:12" ht="15">
      <c r="A79" s="84" t="s">
        <v>1387</v>
      </c>
      <c r="B79" s="84" t="s">
        <v>1388</v>
      </c>
      <c r="C79" s="84">
        <v>3</v>
      </c>
      <c r="D79" s="122">
        <v>0.0026439592685047375</v>
      </c>
      <c r="E79" s="122">
        <v>2.733464770185494</v>
      </c>
      <c r="F79" s="84" t="s">
        <v>2051</v>
      </c>
      <c r="G79" s="84" t="b">
        <v>0</v>
      </c>
      <c r="H79" s="84" t="b">
        <v>0</v>
      </c>
      <c r="I79" s="84" t="b">
        <v>0</v>
      </c>
      <c r="J79" s="84" t="b">
        <v>0</v>
      </c>
      <c r="K79" s="84" t="b">
        <v>0</v>
      </c>
      <c r="L79" s="84" t="b">
        <v>0</v>
      </c>
    </row>
    <row r="80" spans="1:12" ht="15">
      <c r="A80" s="84" t="s">
        <v>1388</v>
      </c>
      <c r="B80" s="84" t="s">
        <v>1389</v>
      </c>
      <c r="C80" s="84">
        <v>3</v>
      </c>
      <c r="D80" s="122">
        <v>0.0026439592685047375</v>
      </c>
      <c r="E80" s="122">
        <v>2.733464770185494</v>
      </c>
      <c r="F80" s="84" t="s">
        <v>2051</v>
      </c>
      <c r="G80" s="84" t="b">
        <v>0</v>
      </c>
      <c r="H80" s="84" t="b">
        <v>0</v>
      </c>
      <c r="I80" s="84" t="b">
        <v>0</v>
      </c>
      <c r="J80" s="84" t="b">
        <v>0</v>
      </c>
      <c r="K80" s="84" t="b">
        <v>0</v>
      </c>
      <c r="L80" s="84" t="b">
        <v>0</v>
      </c>
    </row>
    <row r="81" spans="1:12" ht="15">
      <c r="A81" s="84" t="s">
        <v>1389</v>
      </c>
      <c r="B81" s="84" t="s">
        <v>1383</v>
      </c>
      <c r="C81" s="84">
        <v>3</v>
      </c>
      <c r="D81" s="122">
        <v>0.0026439592685047375</v>
      </c>
      <c r="E81" s="122">
        <v>2.6085260335771943</v>
      </c>
      <c r="F81" s="84" t="s">
        <v>2051</v>
      </c>
      <c r="G81" s="84" t="b">
        <v>0</v>
      </c>
      <c r="H81" s="84" t="b">
        <v>0</v>
      </c>
      <c r="I81" s="84" t="b">
        <v>0</v>
      </c>
      <c r="J81" s="84" t="b">
        <v>0</v>
      </c>
      <c r="K81" s="84" t="b">
        <v>1</v>
      </c>
      <c r="L81" s="84" t="b">
        <v>0</v>
      </c>
    </row>
    <row r="82" spans="1:12" ht="15">
      <c r="A82" s="84" t="s">
        <v>1383</v>
      </c>
      <c r="B82" s="84" t="s">
        <v>1390</v>
      </c>
      <c r="C82" s="84">
        <v>3</v>
      </c>
      <c r="D82" s="122">
        <v>0.0026439592685047375</v>
      </c>
      <c r="E82" s="122">
        <v>2.6085260335771943</v>
      </c>
      <c r="F82" s="84" t="s">
        <v>2051</v>
      </c>
      <c r="G82" s="84" t="b">
        <v>0</v>
      </c>
      <c r="H82" s="84" t="b">
        <v>1</v>
      </c>
      <c r="I82" s="84" t="b">
        <v>0</v>
      </c>
      <c r="J82" s="84" t="b">
        <v>0</v>
      </c>
      <c r="K82" s="84" t="b">
        <v>0</v>
      </c>
      <c r="L82" s="84" t="b">
        <v>0</v>
      </c>
    </row>
    <row r="83" spans="1:12" ht="15">
      <c r="A83" s="84" t="s">
        <v>1390</v>
      </c>
      <c r="B83" s="84" t="s">
        <v>1391</v>
      </c>
      <c r="C83" s="84">
        <v>3</v>
      </c>
      <c r="D83" s="122">
        <v>0.0026439592685047375</v>
      </c>
      <c r="E83" s="122">
        <v>2.733464770185494</v>
      </c>
      <c r="F83" s="84" t="s">
        <v>2051</v>
      </c>
      <c r="G83" s="84" t="b">
        <v>0</v>
      </c>
      <c r="H83" s="84" t="b">
        <v>0</v>
      </c>
      <c r="I83" s="84" t="b">
        <v>0</v>
      </c>
      <c r="J83" s="84" t="b">
        <v>0</v>
      </c>
      <c r="K83" s="84" t="b">
        <v>0</v>
      </c>
      <c r="L83" s="84" t="b">
        <v>0</v>
      </c>
    </row>
    <row r="84" spans="1:12" ht="15">
      <c r="A84" s="84" t="s">
        <v>1396</v>
      </c>
      <c r="B84" s="84" t="s">
        <v>1397</v>
      </c>
      <c r="C84" s="84">
        <v>3</v>
      </c>
      <c r="D84" s="122">
        <v>0.0026439592685047375</v>
      </c>
      <c r="E84" s="122">
        <v>2.733464770185494</v>
      </c>
      <c r="F84" s="84" t="s">
        <v>2051</v>
      </c>
      <c r="G84" s="84" t="b">
        <v>0</v>
      </c>
      <c r="H84" s="84" t="b">
        <v>0</v>
      </c>
      <c r="I84" s="84" t="b">
        <v>0</v>
      </c>
      <c r="J84" s="84" t="b">
        <v>0</v>
      </c>
      <c r="K84" s="84" t="b">
        <v>0</v>
      </c>
      <c r="L84" s="84" t="b">
        <v>0</v>
      </c>
    </row>
    <row r="85" spans="1:12" ht="15">
      <c r="A85" s="84" t="s">
        <v>1364</v>
      </c>
      <c r="B85" s="84" t="s">
        <v>284</v>
      </c>
      <c r="C85" s="84">
        <v>3</v>
      </c>
      <c r="D85" s="122">
        <v>0.0026439592685047375</v>
      </c>
      <c r="E85" s="122">
        <v>2.733464770185494</v>
      </c>
      <c r="F85" s="84" t="s">
        <v>2051</v>
      </c>
      <c r="G85" s="84" t="b">
        <v>0</v>
      </c>
      <c r="H85" s="84" t="b">
        <v>0</v>
      </c>
      <c r="I85" s="84" t="b">
        <v>0</v>
      </c>
      <c r="J85" s="84" t="b">
        <v>0</v>
      </c>
      <c r="K85" s="84" t="b">
        <v>0</v>
      </c>
      <c r="L85" s="84" t="b">
        <v>0</v>
      </c>
    </row>
    <row r="86" spans="1:12" ht="15">
      <c r="A86" s="84" t="s">
        <v>284</v>
      </c>
      <c r="B86" s="84" t="s">
        <v>1365</v>
      </c>
      <c r="C86" s="84">
        <v>3</v>
      </c>
      <c r="D86" s="122">
        <v>0.0026439592685047375</v>
      </c>
      <c r="E86" s="122">
        <v>2.733464770185494</v>
      </c>
      <c r="F86" s="84" t="s">
        <v>2051</v>
      </c>
      <c r="G86" s="84" t="b">
        <v>0</v>
      </c>
      <c r="H86" s="84" t="b">
        <v>0</v>
      </c>
      <c r="I86" s="84" t="b">
        <v>0</v>
      </c>
      <c r="J86" s="84" t="b">
        <v>0</v>
      </c>
      <c r="K86" s="84" t="b">
        <v>0</v>
      </c>
      <c r="L86" s="84" t="b">
        <v>0</v>
      </c>
    </row>
    <row r="87" spans="1:12" ht="15">
      <c r="A87" s="84" t="s">
        <v>1365</v>
      </c>
      <c r="B87" s="84" t="s">
        <v>1366</v>
      </c>
      <c r="C87" s="84">
        <v>3</v>
      </c>
      <c r="D87" s="122">
        <v>0.0026439592685047375</v>
      </c>
      <c r="E87" s="122">
        <v>2.733464770185494</v>
      </c>
      <c r="F87" s="84" t="s">
        <v>2051</v>
      </c>
      <c r="G87" s="84" t="b">
        <v>0</v>
      </c>
      <c r="H87" s="84" t="b">
        <v>0</v>
      </c>
      <c r="I87" s="84" t="b">
        <v>0</v>
      </c>
      <c r="J87" s="84" t="b">
        <v>0</v>
      </c>
      <c r="K87" s="84" t="b">
        <v>0</v>
      </c>
      <c r="L87" s="84" t="b">
        <v>0</v>
      </c>
    </row>
    <row r="88" spans="1:12" ht="15">
      <c r="A88" s="84" t="s">
        <v>1366</v>
      </c>
      <c r="B88" s="84" t="s">
        <v>1367</v>
      </c>
      <c r="C88" s="84">
        <v>3</v>
      </c>
      <c r="D88" s="122">
        <v>0.0026439592685047375</v>
      </c>
      <c r="E88" s="122">
        <v>2.733464770185494</v>
      </c>
      <c r="F88" s="84" t="s">
        <v>2051</v>
      </c>
      <c r="G88" s="84" t="b">
        <v>0</v>
      </c>
      <c r="H88" s="84" t="b">
        <v>0</v>
      </c>
      <c r="I88" s="84" t="b">
        <v>0</v>
      </c>
      <c r="J88" s="84" t="b">
        <v>0</v>
      </c>
      <c r="K88" s="84" t="b">
        <v>0</v>
      </c>
      <c r="L88" s="84" t="b">
        <v>0</v>
      </c>
    </row>
    <row r="89" spans="1:12" ht="15">
      <c r="A89" s="84" t="s">
        <v>1367</v>
      </c>
      <c r="B89" s="84" t="s">
        <v>1368</v>
      </c>
      <c r="C89" s="84">
        <v>3</v>
      </c>
      <c r="D89" s="122">
        <v>0.0026439592685047375</v>
      </c>
      <c r="E89" s="122">
        <v>2.733464770185494</v>
      </c>
      <c r="F89" s="84" t="s">
        <v>2051</v>
      </c>
      <c r="G89" s="84" t="b">
        <v>0</v>
      </c>
      <c r="H89" s="84" t="b">
        <v>0</v>
      </c>
      <c r="I89" s="84" t="b">
        <v>0</v>
      </c>
      <c r="J89" s="84" t="b">
        <v>0</v>
      </c>
      <c r="K89" s="84" t="b">
        <v>0</v>
      </c>
      <c r="L89" s="84" t="b">
        <v>0</v>
      </c>
    </row>
    <row r="90" spans="1:12" ht="15">
      <c r="A90" s="84" t="s">
        <v>1368</v>
      </c>
      <c r="B90" s="84" t="s">
        <v>1369</v>
      </c>
      <c r="C90" s="84">
        <v>3</v>
      </c>
      <c r="D90" s="122">
        <v>0.0026439592685047375</v>
      </c>
      <c r="E90" s="122">
        <v>2.733464770185494</v>
      </c>
      <c r="F90" s="84" t="s">
        <v>2051</v>
      </c>
      <c r="G90" s="84" t="b">
        <v>0</v>
      </c>
      <c r="H90" s="84" t="b">
        <v>0</v>
      </c>
      <c r="I90" s="84" t="b">
        <v>0</v>
      </c>
      <c r="J90" s="84" t="b">
        <v>0</v>
      </c>
      <c r="K90" s="84" t="b">
        <v>0</v>
      </c>
      <c r="L90" s="84" t="b">
        <v>0</v>
      </c>
    </row>
    <row r="91" spans="1:12" ht="15">
      <c r="A91" s="84" t="s">
        <v>1375</v>
      </c>
      <c r="B91" s="84" t="s">
        <v>1379</v>
      </c>
      <c r="C91" s="84">
        <v>3</v>
      </c>
      <c r="D91" s="122">
        <v>0.002950560416018982</v>
      </c>
      <c r="E91" s="122">
        <v>2.6085260335771943</v>
      </c>
      <c r="F91" s="84" t="s">
        <v>2051</v>
      </c>
      <c r="G91" s="84" t="b">
        <v>0</v>
      </c>
      <c r="H91" s="84" t="b">
        <v>0</v>
      </c>
      <c r="I91" s="84" t="b">
        <v>0</v>
      </c>
      <c r="J91" s="84" t="b">
        <v>0</v>
      </c>
      <c r="K91" s="84" t="b">
        <v>0</v>
      </c>
      <c r="L91" s="84" t="b">
        <v>0</v>
      </c>
    </row>
    <row r="92" spans="1:12" ht="15">
      <c r="A92" s="84" t="s">
        <v>1380</v>
      </c>
      <c r="B92" s="84" t="s">
        <v>1381</v>
      </c>
      <c r="C92" s="84">
        <v>3</v>
      </c>
      <c r="D92" s="122">
        <v>0.0026439592685047375</v>
      </c>
      <c r="E92" s="122">
        <v>2.733464770185494</v>
      </c>
      <c r="F92" s="84" t="s">
        <v>2051</v>
      </c>
      <c r="G92" s="84" t="b">
        <v>0</v>
      </c>
      <c r="H92" s="84" t="b">
        <v>0</v>
      </c>
      <c r="I92" s="84" t="b">
        <v>0</v>
      </c>
      <c r="J92" s="84" t="b">
        <v>0</v>
      </c>
      <c r="K92" s="84" t="b">
        <v>0</v>
      </c>
      <c r="L92" s="84" t="b">
        <v>0</v>
      </c>
    </row>
    <row r="93" spans="1:12" ht="15">
      <c r="A93" s="84" t="s">
        <v>1381</v>
      </c>
      <c r="B93" s="84" t="s">
        <v>1816</v>
      </c>
      <c r="C93" s="84">
        <v>3</v>
      </c>
      <c r="D93" s="122">
        <v>0.0026439592685047375</v>
      </c>
      <c r="E93" s="122">
        <v>2.733464770185494</v>
      </c>
      <c r="F93" s="84" t="s">
        <v>2051</v>
      </c>
      <c r="G93" s="84" t="b">
        <v>0</v>
      </c>
      <c r="H93" s="84" t="b">
        <v>0</v>
      </c>
      <c r="I93" s="84" t="b">
        <v>0</v>
      </c>
      <c r="J93" s="84" t="b">
        <v>0</v>
      </c>
      <c r="K93" s="84" t="b">
        <v>0</v>
      </c>
      <c r="L93" s="84" t="b">
        <v>0</v>
      </c>
    </row>
    <row r="94" spans="1:12" ht="15">
      <c r="A94" s="84" t="s">
        <v>1816</v>
      </c>
      <c r="B94" s="84" t="s">
        <v>1817</v>
      </c>
      <c r="C94" s="84">
        <v>3</v>
      </c>
      <c r="D94" s="122">
        <v>0.0026439592685047375</v>
      </c>
      <c r="E94" s="122">
        <v>2.733464770185494</v>
      </c>
      <c r="F94" s="84" t="s">
        <v>2051</v>
      </c>
      <c r="G94" s="84" t="b">
        <v>0</v>
      </c>
      <c r="H94" s="84" t="b">
        <v>0</v>
      </c>
      <c r="I94" s="84" t="b">
        <v>0</v>
      </c>
      <c r="J94" s="84" t="b">
        <v>0</v>
      </c>
      <c r="K94" s="84" t="b">
        <v>0</v>
      </c>
      <c r="L94" s="84" t="b">
        <v>0</v>
      </c>
    </row>
    <row r="95" spans="1:12" ht="15">
      <c r="A95" s="84" t="s">
        <v>1817</v>
      </c>
      <c r="B95" s="84" t="s">
        <v>1350</v>
      </c>
      <c r="C95" s="84">
        <v>3</v>
      </c>
      <c r="D95" s="122">
        <v>0.0026439592685047375</v>
      </c>
      <c r="E95" s="122">
        <v>2.1314047788575317</v>
      </c>
      <c r="F95" s="84" t="s">
        <v>2051</v>
      </c>
      <c r="G95" s="84" t="b">
        <v>0</v>
      </c>
      <c r="H95" s="84" t="b">
        <v>0</v>
      </c>
      <c r="I95" s="84" t="b">
        <v>0</v>
      </c>
      <c r="J95" s="84" t="b">
        <v>0</v>
      </c>
      <c r="K95" s="84" t="b">
        <v>0</v>
      </c>
      <c r="L95" s="84" t="b">
        <v>0</v>
      </c>
    </row>
    <row r="96" spans="1:12" ht="15">
      <c r="A96" s="84" t="s">
        <v>1786</v>
      </c>
      <c r="B96" s="84" t="s">
        <v>1818</v>
      </c>
      <c r="C96" s="84">
        <v>3</v>
      </c>
      <c r="D96" s="122">
        <v>0.0026439592685047375</v>
      </c>
      <c r="E96" s="122">
        <v>2.6085260335771943</v>
      </c>
      <c r="F96" s="84" t="s">
        <v>2051</v>
      </c>
      <c r="G96" s="84" t="b">
        <v>0</v>
      </c>
      <c r="H96" s="84" t="b">
        <v>0</v>
      </c>
      <c r="I96" s="84" t="b">
        <v>0</v>
      </c>
      <c r="J96" s="84" t="b">
        <v>0</v>
      </c>
      <c r="K96" s="84" t="b">
        <v>0</v>
      </c>
      <c r="L96" s="84" t="b">
        <v>0</v>
      </c>
    </row>
    <row r="97" spans="1:12" ht="15">
      <c r="A97" s="84" t="s">
        <v>1818</v>
      </c>
      <c r="B97" s="84" t="s">
        <v>1337</v>
      </c>
      <c r="C97" s="84">
        <v>3</v>
      </c>
      <c r="D97" s="122">
        <v>0.0026439592685047375</v>
      </c>
      <c r="E97" s="122">
        <v>1.9553135198018505</v>
      </c>
      <c r="F97" s="84" t="s">
        <v>2051</v>
      </c>
      <c r="G97" s="84" t="b">
        <v>0</v>
      </c>
      <c r="H97" s="84" t="b">
        <v>0</v>
      </c>
      <c r="I97" s="84" t="b">
        <v>0</v>
      </c>
      <c r="J97" s="84" t="b">
        <v>0</v>
      </c>
      <c r="K97" s="84" t="b">
        <v>0</v>
      </c>
      <c r="L97" s="84" t="b">
        <v>0</v>
      </c>
    </row>
    <row r="98" spans="1:12" ht="15">
      <c r="A98" s="84" t="s">
        <v>1337</v>
      </c>
      <c r="B98" s="84" t="s">
        <v>1376</v>
      </c>
      <c r="C98" s="84">
        <v>3</v>
      </c>
      <c r="D98" s="122">
        <v>0.0026439592685047375</v>
      </c>
      <c r="E98" s="122">
        <v>1.7334647701854942</v>
      </c>
      <c r="F98" s="84" t="s">
        <v>2051</v>
      </c>
      <c r="G98" s="84" t="b">
        <v>0</v>
      </c>
      <c r="H98" s="84" t="b">
        <v>0</v>
      </c>
      <c r="I98" s="84" t="b">
        <v>0</v>
      </c>
      <c r="J98" s="84" t="b">
        <v>0</v>
      </c>
      <c r="K98" s="84" t="b">
        <v>0</v>
      </c>
      <c r="L98" s="84" t="b">
        <v>0</v>
      </c>
    </row>
    <row r="99" spans="1:12" ht="15">
      <c r="A99" s="84" t="s">
        <v>1376</v>
      </c>
      <c r="B99" s="84" t="s">
        <v>1819</v>
      </c>
      <c r="C99" s="84">
        <v>3</v>
      </c>
      <c r="D99" s="122">
        <v>0.0026439592685047375</v>
      </c>
      <c r="E99" s="122">
        <v>2.5116160205691376</v>
      </c>
      <c r="F99" s="84" t="s">
        <v>2051</v>
      </c>
      <c r="G99" s="84" t="b">
        <v>0</v>
      </c>
      <c r="H99" s="84" t="b">
        <v>0</v>
      </c>
      <c r="I99" s="84" t="b">
        <v>0</v>
      </c>
      <c r="J99" s="84" t="b">
        <v>0</v>
      </c>
      <c r="K99" s="84" t="b">
        <v>0</v>
      </c>
      <c r="L99" s="84" t="b">
        <v>0</v>
      </c>
    </row>
    <row r="100" spans="1:12" ht="15">
      <c r="A100" s="84" t="s">
        <v>1819</v>
      </c>
      <c r="B100" s="84" t="s">
        <v>1343</v>
      </c>
      <c r="C100" s="84">
        <v>3</v>
      </c>
      <c r="D100" s="122">
        <v>0.0026439592685047375</v>
      </c>
      <c r="E100" s="122">
        <v>2.09664267259832</v>
      </c>
      <c r="F100" s="84" t="s">
        <v>2051</v>
      </c>
      <c r="G100" s="84" t="b">
        <v>0</v>
      </c>
      <c r="H100" s="84" t="b">
        <v>0</v>
      </c>
      <c r="I100" s="84" t="b">
        <v>0</v>
      </c>
      <c r="J100" s="84" t="b">
        <v>0</v>
      </c>
      <c r="K100" s="84" t="b">
        <v>0</v>
      </c>
      <c r="L100" s="84" t="b">
        <v>0</v>
      </c>
    </row>
    <row r="101" spans="1:12" ht="15">
      <c r="A101" s="84" t="s">
        <v>1343</v>
      </c>
      <c r="B101" s="84" t="s">
        <v>1820</v>
      </c>
      <c r="C101" s="84">
        <v>3</v>
      </c>
      <c r="D101" s="122">
        <v>0.0026439592685047375</v>
      </c>
      <c r="E101" s="122">
        <v>2.0344947658494754</v>
      </c>
      <c r="F101" s="84" t="s">
        <v>2051</v>
      </c>
      <c r="G101" s="84" t="b">
        <v>0</v>
      </c>
      <c r="H101" s="84" t="b">
        <v>0</v>
      </c>
      <c r="I101" s="84" t="b">
        <v>0</v>
      </c>
      <c r="J101" s="84" t="b">
        <v>0</v>
      </c>
      <c r="K101" s="84" t="b">
        <v>0</v>
      </c>
      <c r="L101" s="84" t="b">
        <v>0</v>
      </c>
    </row>
    <row r="102" spans="1:12" ht="15">
      <c r="A102" s="84" t="s">
        <v>1820</v>
      </c>
      <c r="B102" s="84" t="s">
        <v>1821</v>
      </c>
      <c r="C102" s="84">
        <v>3</v>
      </c>
      <c r="D102" s="122">
        <v>0.0026439592685047375</v>
      </c>
      <c r="E102" s="122">
        <v>2.733464770185494</v>
      </c>
      <c r="F102" s="84" t="s">
        <v>2051</v>
      </c>
      <c r="G102" s="84" t="b">
        <v>0</v>
      </c>
      <c r="H102" s="84" t="b">
        <v>0</v>
      </c>
      <c r="I102" s="84" t="b">
        <v>0</v>
      </c>
      <c r="J102" s="84" t="b">
        <v>0</v>
      </c>
      <c r="K102" s="84" t="b">
        <v>0</v>
      </c>
      <c r="L102" s="84" t="b">
        <v>0</v>
      </c>
    </row>
    <row r="103" spans="1:12" ht="15">
      <c r="A103" s="84" t="s">
        <v>1821</v>
      </c>
      <c r="B103" s="84" t="s">
        <v>1822</v>
      </c>
      <c r="C103" s="84">
        <v>3</v>
      </c>
      <c r="D103" s="122">
        <v>0.0026439592685047375</v>
      </c>
      <c r="E103" s="122">
        <v>2.733464770185494</v>
      </c>
      <c r="F103" s="84" t="s">
        <v>2051</v>
      </c>
      <c r="G103" s="84" t="b">
        <v>0</v>
      </c>
      <c r="H103" s="84" t="b">
        <v>0</v>
      </c>
      <c r="I103" s="84" t="b">
        <v>0</v>
      </c>
      <c r="J103" s="84" t="b">
        <v>0</v>
      </c>
      <c r="K103" s="84" t="b">
        <v>0</v>
      </c>
      <c r="L103" s="84" t="b">
        <v>0</v>
      </c>
    </row>
    <row r="104" spans="1:12" ht="15">
      <c r="A104" s="84" t="s">
        <v>1822</v>
      </c>
      <c r="B104" s="84" t="s">
        <v>1372</v>
      </c>
      <c r="C104" s="84">
        <v>3</v>
      </c>
      <c r="D104" s="122">
        <v>0.0026439592685047375</v>
      </c>
      <c r="E104" s="122">
        <v>2.307496037913213</v>
      </c>
      <c r="F104" s="84" t="s">
        <v>2051</v>
      </c>
      <c r="G104" s="84" t="b">
        <v>0</v>
      </c>
      <c r="H104" s="84" t="b">
        <v>0</v>
      </c>
      <c r="I104" s="84" t="b">
        <v>0</v>
      </c>
      <c r="J104" s="84" t="b">
        <v>0</v>
      </c>
      <c r="K104" s="84" t="b">
        <v>0</v>
      </c>
      <c r="L104" s="84" t="b">
        <v>0</v>
      </c>
    </row>
    <row r="105" spans="1:12" ht="15">
      <c r="A105" s="84" t="s">
        <v>1353</v>
      </c>
      <c r="B105" s="84" t="s">
        <v>1335</v>
      </c>
      <c r="C105" s="84">
        <v>3</v>
      </c>
      <c r="D105" s="122">
        <v>0.0026439592685047375</v>
      </c>
      <c r="E105" s="122">
        <v>1.2661033527549879</v>
      </c>
      <c r="F105" s="84" t="s">
        <v>2051</v>
      </c>
      <c r="G105" s="84" t="b">
        <v>0</v>
      </c>
      <c r="H105" s="84" t="b">
        <v>0</v>
      </c>
      <c r="I105" s="84" t="b">
        <v>0</v>
      </c>
      <c r="J105" s="84" t="b">
        <v>0</v>
      </c>
      <c r="K105" s="84" t="b">
        <v>0</v>
      </c>
      <c r="L105" s="84" t="b">
        <v>0</v>
      </c>
    </row>
    <row r="106" spans="1:12" ht="15">
      <c r="A106" s="84" t="s">
        <v>1377</v>
      </c>
      <c r="B106" s="84" t="s">
        <v>1824</v>
      </c>
      <c r="C106" s="84">
        <v>3</v>
      </c>
      <c r="D106" s="122">
        <v>0.0026439592685047375</v>
      </c>
      <c r="E106" s="122">
        <v>2.6085260335771943</v>
      </c>
      <c r="F106" s="84" t="s">
        <v>2051</v>
      </c>
      <c r="G106" s="84" t="b">
        <v>0</v>
      </c>
      <c r="H106" s="84" t="b">
        <v>0</v>
      </c>
      <c r="I106" s="84" t="b">
        <v>0</v>
      </c>
      <c r="J106" s="84" t="b">
        <v>0</v>
      </c>
      <c r="K106" s="84" t="b">
        <v>0</v>
      </c>
      <c r="L106" s="84" t="b">
        <v>0</v>
      </c>
    </row>
    <row r="107" spans="1:12" ht="15">
      <c r="A107" s="84" t="s">
        <v>1798</v>
      </c>
      <c r="B107" s="84" t="s">
        <v>1830</v>
      </c>
      <c r="C107" s="84">
        <v>3</v>
      </c>
      <c r="D107" s="122">
        <v>0.0026439592685047375</v>
      </c>
      <c r="E107" s="122">
        <v>2.6085260335771943</v>
      </c>
      <c r="F107" s="84" t="s">
        <v>2051</v>
      </c>
      <c r="G107" s="84" t="b">
        <v>0</v>
      </c>
      <c r="H107" s="84" t="b">
        <v>0</v>
      </c>
      <c r="I107" s="84" t="b">
        <v>0</v>
      </c>
      <c r="J107" s="84" t="b">
        <v>0</v>
      </c>
      <c r="K107" s="84" t="b">
        <v>0</v>
      </c>
      <c r="L107" s="84" t="b">
        <v>0</v>
      </c>
    </row>
    <row r="108" spans="1:12" ht="15">
      <c r="A108" s="84" t="s">
        <v>1773</v>
      </c>
      <c r="B108" s="84" t="s">
        <v>1831</v>
      </c>
      <c r="C108" s="84">
        <v>3</v>
      </c>
      <c r="D108" s="122">
        <v>0.002950560416018982</v>
      </c>
      <c r="E108" s="122">
        <v>2.5116160205691376</v>
      </c>
      <c r="F108" s="84" t="s">
        <v>2051</v>
      </c>
      <c r="G108" s="84" t="b">
        <v>0</v>
      </c>
      <c r="H108" s="84" t="b">
        <v>0</v>
      </c>
      <c r="I108" s="84" t="b">
        <v>0</v>
      </c>
      <c r="J108" s="84" t="b">
        <v>0</v>
      </c>
      <c r="K108" s="84" t="b">
        <v>0</v>
      </c>
      <c r="L108" s="84" t="b">
        <v>0</v>
      </c>
    </row>
    <row r="109" spans="1:12" ht="15">
      <c r="A109" s="84" t="s">
        <v>1831</v>
      </c>
      <c r="B109" s="84" t="s">
        <v>1832</v>
      </c>
      <c r="C109" s="84">
        <v>3</v>
      </c>
      <c r="D109" s="122">
        <v>0.002950560416018982</v>
      </c>
      <c r="E109" s="122">
        <v>2.733464770185494</v>
      </c>
      <c r="F109" s="84" t="s">
        <v>2051</v>
      </c>
      <c r="G109" s="84" t="b">
        <v>0</v>
      </c>
      <c r="H109" s="84" t="b">
        <v>0</v>
      </c>
      <c r="I109" s="84" t="b">
        <v>0</v>
      </c>
      <c r="J109" s="84" t="b">
        <v>0</v>
      </c>
      <c r="K109" s="84" t="b">
        <v>0</v>
      </c>
      <c r="L109" s="84" t="b">
        <v>0</v>
      </c>
    </row>
    <row r="110" spans="1:12" ht="15">
      <c r="A110" s="84" t="s">
        <v>1832</v>
      </c>
      <c r="B110" s="84" t="s">
        <v>1833</v>
      </c>
      <c r="C110" s="84">
        <v>3</v>
      </c>
      <c r="D110" s="122">
        <v>0.002950560416018982</v>
      </c>
      <c r="E110" s="122">
        <v>2.733464770185494</v>
      </c>
      <c r="F110" s="84" t="s">
        <v>2051</v>
      </c>
      <c r="G110" s="84" t="b">
        <v>0</v>
      </c>
      <c r="H110" s="84" t="b">
        <v>0</v>
      </c>
      <c r="I110" s="84" t="b">
        <v>0</v>
      </c>
      <c r="J110" s="84" t="b">
        <v>0</v>
      </c>
      <c r="K110" s="84" t="b">
        <v>0</v>
      </c>
      <c r="L110" s="84" t="b">
        <v>0</v>
      </c>
    </row>
    <row r="111" spans="1:12" ht="15">
      <c r="A111" s="84" t="s">
        <v>1833</v>
      </c>
      <c r="B111" s="84" t="s">
        <v>1834</v>
      </c>
      <c r="C111" s="84">
        <v>3</v>
      </c>
      <c r="D111" s="122">
        <v>0.002950560416018982</v>
      </c>
      <c r="E111" s="122">
        <v>2.733464770185494</v>
      </c>
      <c r="F111" s="84" t="s">
        <v>2051</v>
      </c>
      <c r="G111" s="84" t="b">
        <v>0</v>
      </c>
      <c r="H111" s="84" t="b">
        <v>0</v>
      </c>
      <c r="I111" s="84" t="b">
        <v>0</v>
      </c>
      <c r="J111" s="84" t="b">
        <v>0</v>
      </c>
      <c r="K111" s="84" t="b">
        <v>0</v>
      </c>
      <c r="L111" s="84" t="b">
        <v>0</v>
      </c>
    </row>
    <row r="112" spans="1:12" ht="15">
      <c r="A112" s="84" t="s">
        <v>1834</v>
      </c>
      <c r="B112" s="84" t="s">
        <v>1771</v>
      </c>
      <c r="C112" s="84">
        <v>3</v>
      </c>
      <c r="D112" s="122">
        <v>0.002950560416018982</v>
      </c>
      <c r="E112" s="122">
        <v>2.5116160205691376</v>
      </c>
      <c r="F112" s="84" t="s">
        <v>2051</v>
      </c>
      <c r="G112" s="84" t="b">
        <v>0</v>
      </c>
      <c r="H112" s="84" t="b">
        <v>0</v>
      </c>
      <c r="I112" s="84" t="b">
        <v>0</v>
      </c>
      <c r="J112" s="84" t="b">
        <v>0</v>
      </c>
      <c r="K112" s="84" t="b">
        <v>0</v>
      </c>
      <c r="L112" s="84" t="b">
        <v>0</v>
      </c>
    </row>
    <row r="113" spans="1:12" ht="15">
      <c r="A113" s="84" t="s">
        <v>1337</v>
      </c>
      <c r="B113" s="84" t="s">
        <v>1372</v>
      </c>
      <c r="C113" s="84">
        <v>3</v>
      </c>
      <c r="D113" s="122">
        <v>0.0026439592685047375</v>
      </c>
      <c r="E113" s="122">
        <v>1.5293447875295691</v>
      </c>
      <c r="F113" s="84" t="s">
        <v>2051</v>
      </c>
      <c r="G113" s="84" t="b">
        <v>0</v>
      </c>
      <c r="H113" s="84" t="b">
        <v>0</v>
      </c>
      <c r="I113" s="84" t="b">
        <v>0</v>
      </c>
      <c r="J113" s="84" t="b">
        <v>0</v>
      </c>
      <c r="K113" s="84" t="b">
        <v>0</v>
      </c>
      <c r="L113" s="84" t="b">
        <v>0</v>
      </c>
    </row>
    <row r="114" spans="1:12" ht="15">
      <c r="A114" s="84" t="s">
        <v>1372</v>
      </c>
      <c r="B114" s="84" t="s">
        <v>1835</v>
      </c>
      <c r="C114" s="84">
        <v>3</v>
      </c>
      <c r="D114" s="122">
        <v>0.0026439592685047375</v>
      </c>
      <c r="E114" s="122">
        <v>2.2563435154658316</v>
      </c>
      <c r="F114" s="84" t="s">
        <v>2051</v>
      </c>
      <c r="G114" s="84" t="b">
        <v>0</v>
      </c>
      <c r="H114" s="84" t="b">
        <v>0</v>
      </c>
      <c r="I114" s="84" t="b">
        <v>0</v>
      </c>
      <c r="J114" s="84" t="b">
        <v>0</v>
      </c>
      <c r="K114" s="84" t="b">
        <v>0</v>
      </c>
      <c r="L114" s="84" t="b">
        <v>0</v>
      </c>
    </row>
    <row r="115" spans="1:12" ht="15">
      <c r="A115" s="84" t="s">
        <v>1338</v>
      </c>
      <c r="B115" s="84" t="s">
        <v>1837</v>
      </c>
      <c r="C115" s="84">
        <v>3</v>
      </c>
      <c r="D115" s="122">
        <v>0.0026439592685047375</v>
      </c>
      <c r="E115" s="122">
        <v>1.9553135198018505</v>
      </c>
      <c r="F115" s="84" t="s">
        <v>2051</v>
      </c>
      <c r="G115" s="84" t="b">
        <v>0</v>
      </c>
      <c r="H115" s="84" t="b">
        <v>0</v>
      </c>
      <c r="I115" s="84" t="b">
        <v>0</v>
      </c>
      <c r="J115" s="84" t="b">
        <v>0</v>
      </c>
      <c r="K115" s="84" t="b">
        <v>0</v>
      </c>
      <c r="L115" s="84" t="b">
        <v>0</v>
      </c>
    </row>
    <row r="116" spans="1:12" ht="15">
      <c r="A116" s="84" t="s">
        <v>1837</v>
      </c>
      <c r="B116" s="84" t="s">
        <v>1838</v>
      </c>
      <c r="C116" s="84">
        <v>3</v>
      </c>
      <c r="D116" s="122">
        <v>0.0026439592685047375</v>
      </c>
      <c r="E116" s="122">
        <v>2.733464770185494</v>
      </c>
      <c r="F116" s="84" t="s">
        <v>2051</v>
      </c>
      <c r="G116" s="84" t="b">
        <v>0</v>
      </c>
      <c r="H116" s="84" t="b">
        <v>0</v>
      </c>
      <c r="I116" s="84" t="b">
        <v>0</v>
      </c>
      <c r="J116" s="84" t="b">
        <v>0</v>
      </c>
      <c r="K116" s="84" t="b">
        <v>0</v>
      </c>
      <c r="L116" s="84" t="b">
        <v>0</v>
      </c>
    </row>
    <row r="117" spans="1:12" ht="15">
      <c r="A117" s="84" t="s">
        <v>1838</v>
      </c>
      <c r="B117" s="84" t="s">
        <v>1762</v>
      </c>
      <c r="C117" s="84">
        <v>3</v>
      </c>
      <c r="D117" s="122">
        <v>0.0026439592685047375</v>
      </c>
      <c r="E117" s="122">
        <v>2.3654879848909</v>
      </c>
      <c r="F117" s="84" t="s">
        <v>2051</v>
      </c>
      <c r="G117" s="84" t="b">
        <v>0</v>
      </c>
      <c r="H117" s="84" t="b">
        <v>0</v>
      </c>
      <c r="I117" s="84" t="b">
        <v>0</v>
      </c>
      <c r="J117" s="84" t="b">
        <v>0</v>
      </c>
      <c r="K117" s="84" t="b">
        <v>0</v>
      </c>
      <c r="L117" s="84" t="b">
        <v>0</v>
      </c>
    </row>
    <row r="118" spans="1:12" ht="15">
      <c r="A118" s="84" t="s">
        <v>1762</v>
      </c>
      <c r="B118" s="84" t="s">
        <v>1839</v>
      </c>
      <c r="C118" s="84">
        <v>3</v>
      </c>
      <c r="D118" s="122">
        <v>0.0026439592685047375</v>
      </c>
      <c r="E118" s="122">
        <v>2.3654879848909</v>
      </c>
      <c r="F118" s="84" t="s">
        <v>2051</v>
      </c>
      <c r="G118" s="84" t="b">
        <v>0</v>
      </c>
      <c r="H118" s="84" t="b">
        <v>0</v>
      </c>
      <c r="I118" s="84" t="b">
        <v>0</v>
      </c>
      <c r="J118" s="84" t="b">
        <v>0</v>
      </c>
      <c r="K118" s="84" t="b">
        <v>0</v>
      </c>
      <c r="L118" s="84" t="b">
        <v>0</v>
      </c>
    </row>
    <row r="119" spans="1:12" ht="15">
      <c r="A119" s="84" t="s">
        <v>1839</v>
      </c>
      <c r="B119" s="84" t="s">
        <v>1800</v>
      </c>
      <c r="C119" s="84">
        <v>3</v>
      </c>
      <c r="D119" s="122">
        <v>0.0026439592685047375</v>
      </c>
      <c r="E119" s="122">
        <v>2.6085260335771943</v>
      </c>
      <c r="F119" s="84" t="s">
        <v>2051</v>
      </c>
      <c r="G119" s="84" t="b">
        <v>0</v>
      </c>
      <c r="H119" s="84" t="b">
        <v>0</v>
      </c>
      <c r="I119" s="84" t="b">
        <v>0</v>
      </c>
      <c r="J119" s="84" t="b">
        <v>0</v>
      </c>
      <c r="K119" s="84" t="b">
        <v>0</v>
      </c>
      <c r="L119" s="84" t="b">
        <v>0</v>
      </c>
    </row>
    <row r="120" spans="1:12" ht="15">
      <c r="A120" s="84" t="s">
        <v>1800</v>
      </c>
      <c r="B120" s="84" t="s">
        <v>1840</v>
      </c>
      <c r="C120" s="84">
        <v>3</v>
      </c>
      <c r="D120" s="122">
        <v>0.0026439592685047375</v>
      </c>
      <c r="E120" s="122">
        <v>2.6085260335771943</v>
      </c>
      <c r="F120" s="84" t="s">
        <v>2051</v>
      </c>
      <c r="G120" s="84" t="b">
        <v>0</v>
      </c>
      <c r="H120" s="84" t="b">
        <v>0</v>
      </c>
      <c r="I120" s="84" t="b">
        <v>0</v>
      </c>
      <c r="J120" s="84" t="b">
        <v>0</v>
      </c>
      <c r="K120" s="84" t="b">
        <v>0</v>
      </c>
      <c r="L120" s="84" t="b">
        <v>0</v>
      </c>
    </row>
    <row r="121" spans="1:12" ht="15">
      <c r="A121" s="84" t="s">
        <v>1840</v>
      </c>
      <c r="B121" s="84" t="s">
        <v>1351</v>
      </c>
      <c r="C121" s="84">
        <v>3</v>
      </c>
      <c r="D121" s="122">
        <v>0.0026439592685047375</v>
      </c>
      <c r="E121" s="122">
        <v>2.6085260335771943</v>
      </c>
      <c r="F121" s="84" t="s">
        <v>2051</v>
      </c>
      <c r="G121" s="84" t="b">
        <v>0</v>
      </c>
      <c r="H121" s="84" t="b">
        <v>0</v>
      </c>
      <c r="I121" s="84" t="b">
        <v>0</v>
      </c>
      <c r="J121" s="84" t="b">
        <v>0</v>
      </c>
      <c r="K121" s="84" t="b">
        <v>0</v>
      </c>
      <c r="L121" s="84" t="b">
        <v>0</v>
      </c>
    </row>
    <row r="122" spans="1:12" ht="15">
      <c r="A122" s="84" t="s">
        <v>1351</v>
      </c>
      <c r="B122" s="84" t="s">
        <v>1841</v>
      </c>
      <c r="C122" s="84">
        <v>3</v>
      </c>
      <c r="D122" s="122">
        <v>0.0026439592685047375</v>
      </c>
      <c r="E122" s="122">
        <v>2.5116160205691376</v>
      </c>
      <c r="F122" s="84" t="s">
        <v>2051</v>
      </c>
      <c r="G122" s="84" t="b">
        <v>0</v>
      </c>
      <c r="H122" s="84" t="b">
        <v>0</v>
      </c>
      <c r="I122" s="84" t="b">
        <v>0</v>
      </c>
      <c r="J122" s="84" t="b">
        <v>0</v>
      </c>
      <c r="K122" s="84" t="b">
        <v>0</v>
      </c>
      <c r="L122" s="84" t="b">
        <v>0</v>
      </c>
    </row>
    <row r="123" spans="1:12" ht="15">
      <c r="A123" s="84" t="s">
        <v>1841</v>
      </c>
      <c r="B123" s="84" t="s">
        <v>1842</v>
      </c>
      <c r="C123" s="84">
        <v>3</v>
      </c>
      <c r="D123" s="122">
        <v>0.0026439592685047375</v>
      </c>
      <c r="E123" s="122">
        <v>2.733464770185494</v>
      </c>
      <c r="F123" s="84" t="s">
        <v>2051</v>
      </c>
      <c r="G123" s="84" t="b">
        <v>0</v>
      </c>
      <c r="H123" s="84" t="b">
        <v>0</v>
      </c>
      <c r="I123" s="84" t="b">
        <v>0</v>
      </c>
      <c r="J123" s="84" t="b">
        <v>0</v>
      </c>
      <c r="K123" s="84" t="b">
        <v>0</v>
      </c>
      <c r="L123" s="84" t="b">
        <v>0</v>
      </c>
    </row>
    <row r="124" spans="1:12" ht="15">
      <c r="A124" s="84" t="s">
        <v>1842</v>
      </c>
      <c r="B124" s="84" t="s">
        <v>1843</v>
      </c>
      <c r="C124" s="84">
        <v>3</v>
      </c>
      <c r="D124" s="122">
        <v>0.0026439592685047375</v>
      </c>
      <c r="E124" s="122">
        <v>2.733464770185494</v>
      </c>
      <c r="F124" s="84" t="s">
        <v>2051</v>
      </c>
      <c r="G124" s="84" t="b">
        <v>0</v>
      </c>
      <c r="H124" s="84" t="b">
        <v>0</v>
      </c>
      <c r="I124" s="84" t="b">
        <v>0</v>
      </c>
      <c r="J124" s="84" t="b">
        <v>0</v>
      </c>
      <c r="K124" s="84" t="b">
        <v>0</v>
      </c>
      <c r="L124" s="84" t="b">
        <v>0</v>
      </c>
    </row>
    <row r="125" spans="1:12" ht="15">
      <c r="A125" s="84" t="s">
        <v>1843</v>
      </c>
      <c r="B125" s="84" t="s">
        <v>1844</v>
      </c>
      <c r="C125" s="84">
        <v>3</v>
      </c>
      <c r="D125" s="122">
        <v>0.0026439592685047375</v>
      </c>
      <c r="E125" s="122">
        <v>2.733464770185494</v>
      </c>
      <c r="F125" s="84" t="s">
        <v>2051</v>
      </c>
      <c r="G125" s="84" t="b">
        <v>0</v>
      </c>
      <c r="H125" s="84" t="b">
        <v>0</v>
      </c>
      <c r="I125" s="84" t="b">
        <v>0</v>
      </c>
      <c r="J125" s="84" t="b">
        <v>0</v>
      </c>
      <c r="K125" s="84" t="b">
        <v>0</v>
      </c>
      <c r="L125" s="84" t="b">
        <v>0</v>
      </c>
    </row>
    <row r="126" spans="1:12" ht="15">
      <c r="A126" s="84" t="s">
        <v>1844</v>
      </c>
      <c r="B126" s="84" t="s">
        <v>1845</v>
      </c>
      <c r="C126" s="84">
        <v>3</v>
      </c>
      <c r="D126" s="122">
        <v>0.0026439592685047375</v>
      </c>
      <c r="E126" s="122">
        <v>2.733464770185494</v>
      </c>
      <c r="F126" s="84" t="s">
        <v>2051</v>
      </c>
      <c r="G126" s="84" t="b">
        <v>0</v>
      </c>
      <c r="H126" s="84" t="b">
        <v>0</v>
      </c>
      <c r="I126" s="84" t="b">
        <v>0</v>
      </c>
      <c r="J126" s="84" t="b">
        <v>0</v>
      </c>
      <c r="K126" s="84" t="b">
        <v>0</v>
      </c>
      <c r="L126" s="84" t="b">
        <v>0</v>
      </c>
    </row>
    <row r="127" spans="1:12" ht="15">
      <c r="A127" s="84" t="s">
        <v>1845</v>
      </c>
      <c r="B127" s="84" t="s">
        <v>1353</v>
      </c>
      <c r="C127" s="84">
        <v>3</v>
      </c>
      <c r="D127" s="122">
        <v>0.0026439592685047375</v>
      </c>
      <c r="E127" s="122">
        <v>2.432434774521513</v>
      </c>
      <c r="F127" s="84" t="s">
        <v>2051</v>
      </c>
      <c r="G127" s="84" t="b">
        <v>0</v>
      </c>
      <c r="H127" s="84" t="b">
        <v>0</v>
      </c>
      <c r="I127" s="84" t="b">
        <v>0</v>
      </c>
      <c r="J127" s="84" t="b">
        <v>0</v>
      </c>
      <c r="K127" s="84" t="b">
        <v>0</v>
      </c>
      <c r="L127" s="84" t="b">
        <v>0</v>
      </c>
    </row>
    <row r="128" spans="1:12" ht="15">
      <c r="A128" s="84" t="s">
        <v>228</v>
      </c>
      <c r="B128" s="84" t="s">
        <v>1350</v>
      </c>
      <c r="C128" s="84">
        <v>3</v>
      </c>
      <c r="D128" s="122">
        <v>0.0026439592685047375</v>
      </c>
      <c r="E128" s="122">
        <v>2.1314047788575317</v>
      </c>
      <c r="F128" s="84" t="s">
        <v>2051</v>
      </c>
      <c r="G128" s="84" t="b">
        <v>0</v>
      </c>
      <c r="H128" s="84" t="b">
        <v>0</v>
      </c>
      <c r="I128" s="84" t="b">
        <v>0</v>
      </c>
      <c r="J128" s="84" t="b">
        <v>0</v>
      </c>
      <c r="K128" s="84" t="b">
        <v>0</v>
      </c>
      <c r="L128" s="84" t="b">
        <v>0</v>
      </c>
    </row>
    <row r="129" spans="1:12" ht="15">
      <c r="A129" s="84" t="s">
        <v>1763</v>
      </c>
      <c r="B129" s="84" t="s">
        <v>1850</v>
      </c>
      <c r="C129" s="84">
        <v>3</v>
      </c>
      <c r="D129" s="122">
        <v>0.0026439592685047375</v>
      </c>
      <c r="E129" s="122">
        <v>2.5116160205691376</v>
      </c>
      <c r="F129" s="84" t="s">
        <v>2051</v>
      </c>
      <c r="G129" s="84" t="b">
        <v>0</v>
      </c>
      <c r="H129" s="84" t="b">
        <v>0</v>
      </c>
      <c r="I129" s="84" t="b">
        <v>0</v>
      </c>
      <c r="J129" s="84" t="b">
        <v>0</v>
      </c>
      <c r="K129" s="84" t="b">
        <v>0</v>
      </c>
      <c r="L129" s="84" t="b">
        <v>0</v>
      </c>
    </row>
    <row r="130" spans="1:12" ht="15">
      <c r="A130" s="84" t="s">
        <v>1335</v>
      </c>
      <c r="B130" s="84" t="s">
        <v>1853</v>
      </c>
      <c r="C130" s="84">
        <v>2</v>
      </c>
      <c r="D130" s="122">
        <v>0.001967040277345988</v>
      </c>
      <c r="E130" s="122">
        <v>2.0344947658494754</v>
      </c>
      <c r="F130" s="84" t="s">
        <v>2051</v>
      </c>
      <c r="G130" s="84" t="b">
        <v>0</v>
      </c>
      <c r="H130" s="84" t="b">
        <v>0</v>
      </c>
      <c r="I130" s="84" t="b">
        <v>0</v>
      </c>
      <c r="J130" s="84" t="b">
        <v>0</v>
      </c>
      <c r="K130" s="84" t="b">
        <v>0</v>
      </c>
      <c r="L130" s="84" t="b">
        <v>0</v>
      </c>
    </row>
    <row r="131" spans="1:12" ht="15">
      <c r="A131" s="84" t="s">
        <v>1853</v>
      </c>
      <c r="B131" s="84" t="s">
        <v>1854</v>
      </c>
      <c r="C131" s="84">
        <v>2</v>
      </c>
      <c r="D131" s="122">
        <v>0.001967040277345988</v>
      </c>
      <c r="E131" s="122">
        <v>2.9095560292411755</v>
      </c>
      <c r="F131" s="84" t="s">
        <v>2051</v>
      </c>
      <c r="G131" s="84" t="b">
        <v>0</v>
      </c>
      <c r="H131" s="84" t="b">
        <v>0</v>
      </c>
      <c r="I131" s="84" t="b">
        <v>0</v>
      </c>
      <c r="J131" s="84" t="b">
        <v>0</v>
      </c>
      <c r="K131" s="84" t="b">
        <v>0</v>
      </c>
      <c r="L131" s="84" t="b">
        <v>0</v>
      </c>
    </row>
    <row r="132" spans="1:12" ht="15">
      <c r="A132" s="84" t="s">
        <v>1854</v>
      </c>
      <c r="B132" s="84" t="s">
        <v>1855</v>
      </c>
      <c r="C132" s="84">
        <v>2</v>
      </c>
      <c r="D132" s="122">
        <v>0.001967040277345988</v>
      </c>
      <c r="E132" s="122">
        <v>2.9095560292411755</v>
      </c>
      <c r="F132" s="84" t="s">
        <v>2051</v>
      </c>
      <c r="G132" s="84" t="b">
        <v>0</v>
      </c>
      <c r="H132" s="84" t="b">
        <v>0</v>
      </c>
      <c r="I132" s="84" t="b">
        <v>0</v>
      </c>
      <c r="J132" s="84" t="b">
        <v>0</v>
      </c>
      <c r="K132" s="84" t="b">
        <v>0</v>
      </c>
      <c r="L132" s="84" t="b">
        <v>0</v>
      </c>
    </row>
    <row r="133" spans="1:12" ht="15">
      <c r="A133" s="84" t="s">
        <v>1855</v>
      </c>
      <c r="B133" s="84" t="s">
        <v>1856</v>
      </c>
      <c r="C133" s="84">
        <v>2</v>
      </c>
      <c r="D133" s="122">
        <v>0.001967040277345988</v>
      </c>
      <c r="E133" s="122">
        <v>2.9095560292411755</v>
      </c>
      <c r="F133" s="84" t="s">
        <v>2051</v>
      </c>
      <c r="G133" s="84" t="b">
        <v>0</v>
      </c>
      <c r="H133" s="84" t="b">
        <v>0</v>
      </c>
      <c r="I133" s="84" t="b">
        <v>0</v>
      </c>
      <c r="J133" s="84" t="b">
        <v>0</v>
      </c>
      <c r="K133" s="84" t="b">
        <v>0</v>
      </c>
      <c r="L133" s="84" t="b">
        <v>0</v>
      </c>
    </row>
    <row r="134" spans="1:12" ht="15">
      <c r="A134" s="84" t="s">
        <v>1856</v>
      </c>
      <c r="B134" s="84" t="s">
        <v>1857</v>
      </c>
      <c r="C134" s="84">
        <v>2</v>
      </c>
      <c r="D134" s="122">
        <v>0.001967040277345988</v>
      </c>
      <c r="E134" s="122">
        <v>2.9095560292411755</v>
      </c>
      <c r="F134" s="84" t="s">
        <v>2051</v>
      </c>
      <c r="G134" s="84" t="b">
        <v>0</v>
      </c>
      <c r="H134" s="84" t="b">
        <v>0</v>
      </c>
      <c r="I134" s="84" t="b">
        <v>0</v>
      </c>
      <c r="J134" s="84" t="b">
        <v>0</v>
      </c>
      <c r="K134" s="84" t="b">
        <v>0</v>
      </c>
      <c r="L134" s="84" t="b">
        <v>0</v>
      </c>
    </row>
    <row r="135" spans="1:12" ht="15">
      <c r="A135" s="84" t="s">
        <v>1857</v>
      </c>
      <c r="B135" s="84" t="s">
        <v>1858</v>
      </c>
      <c r="C135" s="84">
        <v>2</v>
      </c>
      <c r="D135" s="122">
        <v>0.001967040277345988</v>
      </c>
      <c r="E135" s="122">
        <v>2.9095560292411755</v>
      </c>
      <c r="F135" s="84" t="s">
        <v>2051</v>
      </c>
      <c r="G135" s="84" t="b">
        <v>0</v>
      </c>
      <c r="H135" s="84" t="b">
        <v>0</v>
      </c>
      <c r="I135" s="84" t="b">
        <v>0</v>
      </c>
      <c r="J135" s="84" t="b">
        <v>0</v>
      </c>
      <c r="K135" s="84" t="b">
        <v>0</v>
      </c>
      <c r="L135" s="84" t="b">
        <v>0</v>
      </c>
    </row>
    <row r="136" spans="1:12" ht="15">
      <c r="A136" s="84" t="s">
        <v>1858</v>
      </c>
      <c r="B136" s="84" t="s">
        <v>1859</v>
      </c>
      <c r="C136" s="84">
        <v>2</v>
      </c>
      <c r="D136" s="122">
        <v>0.001967040277345988</v>
      </c>
      <c r="E136" s="122">
        <v>2.9095560292411755</v>
      </c>
      <c r="F136" s="84" t="s">
        <v>2051</v>
      </c>
      <c r="G136" s="84" t="b">
        <v>0</v>
      </c>
      <c r="H136" s="84" t="b">
        <v>0</v>
      </c>
      <c r="I136" s="84" t="b">
        <v>0</v>
      </c>
      <c r="J136" s="84" t="b">
        <v>0</v>
      </c>
      <c r="K136" s="84" t="b">
        <v>0</v>
      </c>
      <c r="L136" s="84" t="b">
        <v>0</v>
      </c>
    </row>
    <row r="137" spans="1:12" ht="15">
      <c r="A137" s="84" t="s">
        <v>1859</v>
      </c>
      <c r="B137" s="84" t="s">
        <v>1860</v>
      </c>
      <c r="C137" s="84">
        <v>2</v>
      </c>
      <c r="D137" s="122">
        <v>0.001967040277345988</v>
      </c>
      <c r="E137" s="122">
        <v>2.9095560292411755</v>
      </c>
      <c r="F137" s="84" t="s">
        <v>2051</v>
      </c>
      <c r="G137" s="84" t="b">
        <v>0</v>
      </c>
      <c r="H137" s="84" t="b">
        <v>0</v>
      </c>
      <c r="I137" s="84" t="b">
        <v>0</v>
      </c>
      <c r="J137" s="84" t="b">
        <v>0</v>
      </c>
      <c r="K137" s="84" t="b">
        <v>0</v>
      </c>
      <c r="L137" s="84" t="b">
        <v>0</v>
      </c>
    </row>
    <row r="138" spans="1:12" ht="15">
      <c r="A138" s="84" t="s">
        <v>1860</v>
      </c>
      <c r="B138" s="84" t="s">
        <v>1861</v>
      </c>
      <c r="C138" s="84">
        <v>2</v>
      </c>
      <c r="D138" s="122">
        <v>0.001967040277345988</v>
      </c>
      <c r="E138" s="122">
        <v>2.9095560292411755</v>
      </c>
      <c r="F138" s="84" t="s">
        <v>2051</v>
      </c>
      <c r="G138" s="84" t="b">
        <v>0</v>
      </c>
      <c r="H138" s="84" t="b">
        <v>0</v>
      </c>
      <c r="I138" s="84" t="b">
        <v>0</v>
      </c>
      <c r="J138" s="84" t="b">
        <v>0</v>
      </c>
      <c r="K138" s="84" t="b">
        <v>0</v>
      </c>
      <c r="L138" s="84" t="b">
        <v>0</v>
      </c>
    </row>
    <row r="139" spans="1:12" ht="15">
      <c r="A139" s="84" t="s">
        <v>1862</v>
      </c>
      <c r="B139" s="84" t="s">
        <v>1863</v>
      </c>
      <c r="C139" s="84">
        <v>2</v>
      </c>
      <c r="D139" s="122">
        <v>0.001967040277345988</v>
      </c>
      <c r="E139" s="122">
        <v>2.9095560292411755</v>
      </c>
      <c r="F139" s="84" t="s">
        <v>2051</v>
      </c>
      <c r="G139" s="84" t="b">
        <v>0</v>
      </c>
      <c r="H139" s="84" t="b">
        <v>0</v>
      </c>
      <c r="I139" s="84" t="b">
        <v>0</v>
      </c>
      <c r="J139" s="84" t="b">
        <v>0</v>
      </c>
      <c r="K139" s="84" t="b">
        <v>0</v>
      </c>
      <c r="L139" s="84" t="b">
        <v>0</v>
      </c>
    </row>
    <row r="140" spans="1:12" ht="15">
      <c r="A140" s="84" t="s">
        <v>1863</v>
      </c>
      <c r="B140" s="84" t="s">
        <v>1864</v>
      </c>
      <c r="C140" s="84">
        <v>2</v>
      </c>
      <c r="D140" s="122">
        <v>0.001967040277345988</v>
      </c>
      <c r="E140" s="122">
        <v>2.9095560292411755</v>
      </c>
      <c r="F140" s="84" t="s">
        <v>2051</v>
      </c>
      <c r="G140" s="84" t="b">
        <v>0</v>
      </c>
      <c r="H140" s="84" t="b">
        <v>0</v>
      </c>
      <c r="I140" s="84" t="b">
        <v>0</v>
      </c>
      <c r="J140" s="84" t="b">
        <v>0</v>
      </c>
      <c r="K140" s="84" t="b">
        <v>0</v>
      </c>
      <c r="L140" s="84" t="b">
        <v>0</v>
      </c>
    </row>
    <row r="141" spans="1:12" ht="15">
      <c r="A141" s="84" t="s">
        <v>1864</v>
      </c>
      <c r="B141" s="84" t="s">
        <v>1865</v>
      </c>
      <c r="C141" s="84">
        <v>2</v>
      </c>
      <c r="D141" s="122">
        <v>0.001967040277345988</v>
      </c>
      <c r="E141" s="122">
        <v>2.9095560292411755</v>
      </c>
      <c r="F141" s="84" t="s">
        <v>2051</v>
      </c>
      <c r="G141" s="84" t="b">
        <v>0</v>
      </c>
      <c r="H141" s="84" t="b">
        <v>0</v>
      </c>
      <c r="I141" s="84" t="b">
        <v>0</v>
      </c>
      <c r="J141" s="84" t="b">
        <v>0</v>
      </c>
      <c r="K141" s="84" t="b">
        <v>0</v>
      </c>
      <c r="L141" s="84" t="b">
        <v>0</v>
      </c>
    </row>
    <row r="142" spans="1:12" ht="15">
      <c r="A142" s="84" t="s">
        <v>1412</v>
      </c>
      <c r="B142" s="84" t="s">
        <v>1347</v>
      </c>
      <c r="C142" s="84">
        <v>2</v>
      </c>
      <c r="D142" s="122">
        <v>0.001967040277345988</v>
      </c>
      <c r="E142" s="122">
        <v>2.307496037913213</v>
      </c>
      <c r="F142" s="84" t="s">
        <v>2051</v>
      </c>
      <c r="G142" s="84" t="b">
        <v>0</v>
      </c>
      <c r="H142" s="84" t="b">
        <v>0</v>
      </c>
      <c r="I142" s="84" t="b">
        <v>0</v>
      </c>
      <c r="J142" s="84" t="b">
        <v>0</v>
      </c>
      <c r="K142" s="84" t="b">
        <v>0</v>
      </c>
      <c r="L142" s="84" t="b">
        <v>0</v>
      </c>
    </row>
    <row r="143" spans="1:12" ht="15">
      <c r="A143" s="84" t="s">
        <v>1348</v>
      </c>
      <c r="B143" s="84" t="s">
        <v>1338</v>
      </c>
      <c r="C143" s="84">
        <v>2</v>
      </c>
      <c r="D143" s="122">
        <v>0.001967040277345988</v>
      </c>
      <c r="E143" s="122">
        <v>1.3355247615134564</v>
      </c>
      <c r="F143" s="84" t="s">
        <v>2051</v>
      </c>
      <c r="G143" s="84" t="b">
        <v>0</v>
      </c>
      <c r="H143" s="84" t="b">
        <v>0</v>
      </c>
      <c r="I143" s="84" t="b">
        <v>0</v>
      </c>
      <c r="J143" s="84" t="b">
        <v>0</v>
      </c>
      <c r="K143" s="84" t="b">
        <v>0</v>
      </c>
      <c r="L143" s="84" t="b">
        <v>0</v>
      </c>
    </row>
    <row r="144" spans="1:12" ht="15">
      <c r="A144" s="84" t="s">
        <v>1338</v>
      </c>
      <c r="B144" s="84" t="s">
        <v>1336</v>
      </c>
      <c r="C144" s="84">
        <v>2</v>
      </c>
      <c r="D144" s="122">
        <v>0.001967040277345988</v>
      </c>
      <c r="E144" s="122">
        <v>0.7649818216315589</v>
      </c>
      <c r="F144" s="84" t="s">
        <v>2051</v>
      </c>
      <c r="G144" s="84" t="b">
        <v>0</v>
      </c>
      <c r="H144" s="84" t="b">
        <v>0</v>
      </c>
      <c r="I144" s="84" t="b">
        <v>0</v>
      </c>
      <c r="J144" s="84" t="b">
        <v>0</v>
      </c>
      <c r="K144" s="84" t="b">
        <v>0</v>
      </c>
      <c r="L144" s="84" t="b">
        <v>0</v>
      </c>
    </row>
    <row r="145" spans="1:12" ht="15">
      <c r="A145" s="84" t="s">
        <v>1336</v>
      </c>
      <c r="B145" s="84" t="s">
        <v>1394</v>
      </c>
      <c r="C145" s="84">
        <v>2</v>
      </c>
      <c r="D145" s="122">
        <v>0.001967040277345988</v>
      </c>
      <c r="E145" s="122">
        <v>0.9788616415766399</v>
      </c>
      <c r="F145" s="84" t="s">
        <v>2051</v>
      </c>
      <c r="G145" s="84" t="b">
        <v>0</v>
      </c>
      <c r="H145" s="84" t="b">
        <v>0</v>
      </c>
      <c r="I145" s="84" t="b">
        <v>0</v>
      </c>
      <c r="J145" s="84" t="b">
        <v>0</v>
      </c>
      <c r="K145" s="84" t="b">
        <v>0</v>
      </c>
      <c r="L145" s="84" t="b">
        <v>0</v>
      </c>
    </row>
    <row r="146" spans="1:12" ht="15">
      <c r="A146" s="84" t="s">
        <v>1394</v>
      </c>
      <c r="B146" s="84" t="s">
        <v>1413</v>
      </c>
      <c r="C146" s="84">
        <v>2</v>
      </c>
      <c r="D146" s="122">
        <v>0.001967040277345988</v>
      </c>
      <c r="E146" s="122">
        <v>2.1691933397469314</v>
      </c>
      <c r="F146" s="84" t="s">
        <v>2051</v>
      </c>
      <c r="G146" s="84" t="b">
        <v>0</v>
      </c>
      <c r="H146" s="84" t="b">
        <v>0</v>
      </c>
      <c r="I146" s="84" t="b">
        <v>0</v>
      </c>
      <c r="J146" s="84" t="b">
        <v>0</v>
      </c>
      <c r="K146" s="84" t="b">
        <v>0</v>
      </c>
      <c r="L146" s="84" t="b">
        <v>0</v>
      </c>
    </row>
    <row r="147" spans="1:12" ht="15">
      <c r="A147" s="84" t="s">
        <v>1413</v>
      </c>
      <c r="B147" s="84" t="s">
        <v>1414</v>
      </c>
      <c r="C147" s="84">
        <v>2</v>
      </c>
      <c r="D147" s="122">
        <v>0.001967040277345988</v>
      </c>
      <c r="E147" s="122">
        <v>2.9095560292411755</v>
      </c>
      <c r="F147" s="84" t="s">
        <v>2051</v>
      </c>
      <c r="G147" s="84" t="b">
        <v>0</v>
      </c>
      <c r="H147" s="84" t="b">
        <v>0</v>
      </c>
      <c r="I147" s="84" t="b">
        <v>0</v>
      </c>
      <c r="J147" s="84" t="b">
        <v>0</v>
      </c>
      <c r="K147" s="84" t="b">
        <v>0</v>
      </c>
      <c r="L147" s="84" t="b">
        <v>0</v>
      </c>
    </row>
    <row r="148" spans="1:12" ht="15">
      <c r="A148" s="84" t="s">
        <v>1414</v>
      </c>
      <c r="B148" s="84" t="s">
        <v>1415</v>
      </c>
      <c r="C148" s="84">
        <v>2</v>
      </c>
      <c r="D148" s="122">
        <v>0.001967040277345988</v>
      </c>
      <c r="E148" s="122">
        <v>2.9095560292411755</v>
      </c>
      <c r="F148" s="84" t="s">
        <v>2051</v>
      </c>
      <c r="G148" s="84" t="b">
        <v>0</v>
      </c>
      <c r="H148" s="84" t="b">
        <v>0</v>
      </c>
      <c r="I148" s="84" t="b">
        <v>0</v>
      </c>
      <c r="J148" s="84" t="b">
        <v>0</v>
      </c>
      <c r="K148" s="84" t="b">
        <v>0</v>
      </c>
      <c r="L148" s="84" t="b">
        <v>0</v>
      </c>
    </row>
    <row r="149" spans="1:12" ht="15">
      <c r="A149" s="84" t="s">
        <v>1415</v>
      </c>
      <c r="B149" s="84" t="s">
        <v>1416</v>
      </c>
      <c r="C149" s="84">
        <v>2</v>
      </c>
      <c r="D149" s="122">
        <v>0.001967040277345988</v>
      </c>
      <c r="E149" s="122">
        <v>2.9095560292411755</v>
      </c>
      <c r="F149" s="84" t="s">
        <v>2051</v>
      </c>
      <c r="G149" s="84" t="b">
        <v>0</v>
      </c>
      <c r="H149" s="84" t="b">
        <v>0</v>
      </c>
      <c r="I149" s="84" t="b">
        <v>0</v>
      </c>
      <c r="J149" s="84" t="b">
        <v>0</v>
      </c>
      <c r="K149" s="84" t="b">
        <v>0</v>
      </c>
      <c r="L149" s="84" t="b">
        <v>0</v>
      </c>
    </row>
    <row r="150" spans="1:12" ht="15">
      <c r="A150" s="84" t="s">
        <v>1416</v>
      </c>
      <c r="B150" s="84" t="s">
        <v>1870</v>
      </c>
      <c r="C150" s="84">
        <v>2</v>
      </c>
      <c r="D150" s="122">
        <v>0.001967040277345988</v>
      </c>
      <c r="E150" s="122">
        <v>2.9095560292411755</v>
      </c>
      <c r="F150" s="84" t="s">
        <v>2051</v>
      </c>
      <c r="G150" s="84" t="b">
        <v>0</v>
      </c>
      <c r="H150" s="84" t="b">
        <v>0</v>
      </c>
      <c r="I150" s="84" t="b">
        <v>0</v>
      </c>
      <c r="J150" s="84" t="b">
        <v>0</v>
      </c>
      <c r="K150" s="84" t="b">
        <v>0</v>
      </c>
      <c r="L150" s="84" t="b">
        <v>0</v>
      </c>
    </row>
    <row r="151" spans="1:12" ht="15">
      <c r="A151" s="84" t="s">
        <v>1870</v>
      </c>
      <c r="B151" s="84" t="s">
        <v>1871</v>
      </c>
      <c r="C151" s="84">
        <v>2</v>
      </c>
      <c r="D151" s="122">
        <v>0.001967040277345988</v>
      </c>
      <c r="E151" s="122">
        <v>2.9095560292411755</v>
      </c>
      <c r="F151" s="84" t="s">
        <v>2051</v>
      </c>
      <c r="G151" s="84" t="b">
        <v>0</v>
      </c>
      <c r="H151" s="84" t="b">
        <v>0</v>
      </c>
      <c r="I151" s="84" t="b">
        <v>0</v>
      </c>
      <c r="J151" s="84" t="b">
        <v>0</v>
      </c>
      <c r="K151" s="84" t="b">
        <v>0</v>
      </c>
      <c r="L151" s="84" t="b">
        <v>0</v>
      </c>
    </row>
    <row r="152" spans="1:12" ht="15">
      <c r="A152" s="84" t="s">
        <v>1871</v>
      </c>
      <c r="B152" s="84" t="s">
        <v>1872</v>
      </c>
      <c r="C152" s="84">
        <v>2</v>
      </c>
      <c r="D152" s="122">
        <v>0.001967040277345988</v>
      </c>
      <c r="E152" s="122">
        <v>2.9095560292411755</v>
      </c>
      <c r="F152" s="84" t="s">
        <v>2051</v>
      </c>
      <c r="G152" s="84" t="b">
        <v>0</v>
      </c>
      <c r="H152" s="84" t="b">
        <v>0</v>
      </c>
      <c r="I152" s="84" t="b">
        <v>0</v>
      </c>
      <c r="J152" s="84" t="b">
        <v>0</v>
      </c>
      <c r="K152" s="84" t="b">
        <v>0</v>
      </c>
      <c r="L152" s="84" t="b">
        <v>0</v>
      </c>
    </row>
    <row r="153" spans="1:12" ht="15">
      <c r="A153" s="84" t="s">
        <v>1872</v>
      </c>
      <c r="B153" s="84" t="s">
        <v>1781</v>
      </c>
      <c r="C153" s="84">
        <v>2</v>
      </c>
      <c r="D153" s="122">
        <v>0.001967040277345988</v>
      </c>
      <c r="E153" s="122">
        <v>2.6085260335771943</v>
      </c>
      <c r="F153" s="84" t="s">
        <v>2051</v>
      </c>
      <c r="G153" s="84" t="b">
        <v>0</v>
      </c>
      <c r="H153" s="84" t="b">
        <v>0</v>
      </c>
      <c r="I153" s="84" t="b">
        <v>0</v>
      </c>
      <c r="J153" s="84" t="b">
        <v>0</v>
      </c>
      <c r="K153" s="84" t="b">
        <v>0</v>
      </c>
      <c r="L153" s="84" t="b">
        <v>0</v>
      </c>
    </row>
    <row r="154" spans="1:12" ht="15">
      <c r="A154" s="84" t="s">
        <v>1781</v>
      </c>
      <c r="B154" s="84" t="s">
        <v>1873</v>
      </c>
      <c r="C154" s="84">
        <v>2</v>
      </c>
      <c r="D154" s="122">
        <v>0.001967040277345988</v>
      </c>
      <c r="E154" s="122">
        <v>2.6085260335771943</v>
      </c>
      <c r="F154" s="84" t="s">
        <v>2051</v>
      </c>
      <c r="G154" s="84" t="b">
        <v>0</v>
      </c>
      <c r="H154" s="84" t="b">
        <v>0</v>
      </c>
      <c r="I154" s="84" t="b">
        <v>0</v>
      </c>
      <c r="J154" s="84" t="b">
        <v>0</v>
      </c>
      <c r="K154" s="84" t="b">
        <v>0</v>
      </c>
      <c r="L154" s="84" t="b">
        <v>0</v>
      </c>
    </row>
    <row r="155" spans="1:12" ht="15">
      <c r="A155" s="84" t="s">
        <v>1873</v>
      </c>
      <c r="B155" s="84" t="s">
        <v>1339</v>
      </c>
      <c r="C155" s="84">
        <v>2</v>
      </c>
      <c r="D155" s="122">
        <v>0.001967040277345988</v>
      </c>
      <c r="E155" s="122">
        <v>1.9801371035268827</v>
      </c>
      <c r="F155" s="84" t="s">
        <v>2051</v>
      </c>
      <c r="G155" s="84" t="b">
        <v>0</v>
      </c>
      <c r="H155" s="84" t="b">
        <v>0</v>
      </c>
      <c r="I155" s="84" t="b">
        <v>0</v>
      </c>
      <c r="J155" s="84" t="b">
        <v>0</v>
      </c>
      <c r="K155" s="84" t="b">
        <v>0</v>
      </c>
      <c r="L155" s="84" t="b">
        <v>0</v>
      </c>
    </row>
    <row r="156" spans="1:12" ht="15">
      <c r="A156" s="84" t="s">
        <v>1339</v>
      </c>
      <c r="B156" s="84" t="s">
        <v>1874</v>
      </c>
      <c r="C156" s="84">
        <v>2</v>
      </c>
      <c r="D156" s="122">
        <v>0.001967040277345988</v>
      </c>
      <c r="E156" s="122">
        <v>1.9801371035268827</v>
      </c>
      <c r="F156" s="84" t="s">
        <v>2051</v>
      </c>
      <c r="G156" s="84" t="b">
        <v>0</v>
      </c>
      <c r="H156" s="84" t="b">
        <v>0</v>
      </c>
      <c r="I156" s="84" t="b">
        <v>0</v>
      </c>
      <c r="J156" s="84" t="b">
        <v>0</v>
      </c>
      <c r="K156" s="84" t="b">
        <v>0</v>
      </c>
      <c r="L156" s="84" t="b">
        <v>0</v>
      </c>
    </row>
    <row r="157" spans="1:12" ht="15">
      <c r="A157" s="84" t="s">
        <v>1874</v>
      </c>
      <c r="B157" s="84" t="s">
        <v>1875</v>
      </c>
      <c r="C157" s="84">
        <v>2</v>
      </c>
      <c r="D157" s="122">
        <v>0.001967040277345988</v>
      </c>
      <c r="E157" s="122">
        <v>2.9095560292411755</v>
      </c>
      <c r="F157" s="84" t="s">
        <v>2051</v>
      </c>
      <c r="G157" s="84" t="b">
        <v>0</v>
      </c>
      <c r="H157" s="84" t="b">
        <v>0</v>
      </c>
      <c r="I157" s="84" t="b">
        <v>0</v>
      </c>
      <c r="J157" s="84" t="b">
        <v>0</v>
      </c>
      <c r="K157" s="84" t="b">
        <v>0</v>
      </c>
      <c r="L157" s="84" t="b">
        <v>0</v>
      </c>
    </row>
    <row r="158" spans="1:12" ht="15">
      <c r="A158" s="84" t="s">
        <v>1875</v>
      </c>
      <c r="B158" s="84" t="s">
        <v>1876</v>
      </c>
      <c r="C158" s="84">
        <v>2</v>
      </c>
      <c r="D158" s="122">
        <v>0.001967040277345988</v>
      </c>
      <c r="E158" s="122">
        <v>2.9095560292411755</v>
      </c>
      <c r="F158" s="84" t="s">
        <v>2051</v>
      </c>
      <c r="G158" s="84" t="b">
        <v>0</v>
      </c>
      <c r="H158" s="84" t="b">
        <v>0</v>
      </c>
      <c r="I158" s="84" t="b">
        <v>0</v>
      </c>
      <c r="J158" s="84" t="b">
        <v>0</v>
      </c>
      <c r="K158" s="84" t="b">
        <v>0</v>
      </c>
      <c r="L158" s="84" t="b">
        <v>0</v>
      </c>
    </row>
    <row r="159" spans="1:12" ht="15">
      <c r="A159" s="84" t="s">
        <v>1419</v>
      </c>
      <c r="B159" s="84" t="s">
        <v>1347</v>
      </c>
      <c r="C159" s="84">
        <v>2</v>
      </c>
      <c r="D159" s="122">
        <v>0.001967040277345988</v>
      </c>
      <c r="E159" s="122">
        <v>2.0064660422492318</v>
      </c>
      <c r="F159" s="84" t="s">
        <v>2051</v>
      </c>
      <c r="G159" s="84" t="b">
        <v>0</v>
      </c>
      <c r="H159" s="84" t="b">
        <v>0</v>
      </c>
      <c r="I159" s="84" t="b">
        <v>0</v>
      </c>
      <c r="J159" s="84" t="b">
        <v>0</v>
      </c>
      <c r="K159" s="84" t="b">
        <v>0</v>
      </c>
      <c r="L159" s="84" t="b">
        <v>0</v>
      </c>
    </row>
    <row r="160" spans="1:12" ht="15">
      <c r="A160" s="84" t="s">
        <v>1348</v>
      </c>
      <c r="B160" s="84" t="s">
        <v>1420</v>
      </c>
      <c r="C160" s="84">
        <v>2</v>
      </c>
      <c r="D160" s="122">
        <v>0.001967040277345988</v>
      </c>
      <c r="E160" s="122">
        <v>2.2105860249051563</v>
      </c>
      <c r="F160" s="84" t="s">
        <v>2051</v>
      </c>
      <c r="G160" s="84" t="b">
        <v>0</v>
      </c>
      <c r="H160" s="84" t="b">
        <v>0</v>
      </c>
      <c r="I160" s="84" t="b">
        <v>0</v>
      </c>
      <c r="J160" s="84" t="b">
        <v>0</v>
      </c>
      <c r="K160" s="84" t="b">
        <v>0</v>
      </c>
      <c r="L160" s="84" t="b">
        <v>0</v>
      </c>
    </row>
    <row r="161" spans="1:12" ht="15">
      <c r="A161" s="84" t="s">
        <v>1420</v>
      </c>
      <c r="B161" s="84" t="s">
        <v>1421</v>
      </c>
      <c r="C161" s="84">
        <v>2</v>
      </c>
      <c r="D161" s="122">
        <v>0.001967040277345988</v>
      </c>
      <c r="E161" s="122">
        <v>2.9095560292411755</v>
      </c>
      <c r="F161" s="84" t="s">
        <v>2051</v>
      </c>
      <c r="G161" s="84" t="b">
        <v>0</v>
      </c>
      <c r="H161" s="84" t="b">
        <v>0</v>
      </c>
      <c r="I161" s="84" t="b">
        <v>0</v>
      </c>
      <c r="J161" s="84" t="b">
        <v>0</v>
      </c>
      <c r="K161" s="84" t="b">
        <v>0</v>
      </c>
      <c r="L161" s="84" t="b">
        <v>0</v>
      </c>
    </row>
    <row r="162" spans="1:12" ht="15">
      <c r="A162" s="84" t="s">
        <v>1421</v>
      </c>
      <c r="B162" s="84" t="s">
        <v>1422</v>
      </c>
      <c r="C162" s="84">
        <v>2</v>
      </c>
      <c r="D162" s="122">
        <v>0.001967040277345988</v>
      </c>
      <c r="E162" s="122">
        <v>2.9095560292411755</v>
      </c>
      <c r="F162" s="84" t="s">
        <v>2051</v>
      </c>
      <c r="G162" s="84" t="b">
        <v>0</v>
      </c>
      <c r="H162" s="84" t="b">
        <v>0</v>
      </c>
      <c r="I162" s="84" t="b">
        <v>0</v>
      </c>
      <c r="J162" s="84" t="b">
        <v>0</v>
      </c>
      <c r="K162" s="84" t="b">
        <v>0</v>
      </c>
      <c r="L162" s="84" t="b">
        <v>0</v>
      </c>
    </row>
    <row r="163" spans="1:12" ht="15">
      <c r="A163" s="84" t="s">
        <v>1422</v>
      </c>
      <c r="B163" s="84" t="s">
        <v>1423</v>
      </c>
      <c r="C163" s="84">
        <v>2</v>
      </c>
      <c r="D163" s="122">
        <v>0.001967040277345988</v>
      </c>
      <c r="E163" s="122">
        <v>2.9095560292411755</v>
      </c>
      <c r="F163" s="84" t="s">
        <v>2051</v>
      </c>
      <c r="G163" s="84" t="b">
        <v>0</v>
      </c>
      <c r="H163" s="84" t="b">
        <v>0</v>
      </c>
      <c r="I163" s="84" t="b">
        <v>0</v>
      </c>
      <c r="J163" s="84" t="b">
        <v>0</v>
      </c>
      <c r="K163" s="84" t="b">
        <v>0</v>
      </c>
      <c r="L163" s="84" t="b">
        <v>0</v>
      </c>
    </row>
    <row r="164" spans="1:12" ht="15">
      <c r="A164" s="84" t="s">
        <v>1423</v>
      </c>
      <c r="B164" s="84" t="s">
        <v>1418</v>
      </c>
      <c r="C164" s="84">
        <v>2</v>
      </c>
      <c r="D164" s="122">
        <v>0.001967040277345988</v>
      </c>
      <c r="E164" s="122">
        <v>2.6085260335771943</v>
      </c>
      <c r="F164" s="84" t="s">
        <v>2051</v>
      </c>
      <c r="G164" s="84" t="b">
        <v>0</v>
      </c>
      <c r="H164" s="84" t="b">
        <v>0</v>
      </c>
      <c r="I164" s="84" t="b">
        <v>0</v>
      </c>
      <c r="J164" s="84" t="b">
        <v>0</v>
      </c>
      <c r="K164" s="84" t="b">
        <v>0</v>
      </c>
      <c r="L164" s="84" t="b">
        <v>0</v>
      </c>
    </row>
    <row r="165" spans="1:12" ht="15">
      <c r="A165" s="84" t="s">
        <v>1418</v>
      </c>
      <c r="B165" s="84" t="s">
        <v>1424</v>
      </c>
      <c r="C165" s="84">
        <v>2</v>
      </c>
      <c r="D165" s="122">
        <v>0.001967040277345988</v>
      </c>
      <c r="E165" s="122">
        <v>2.432434774521513</v>
      </c>
      <c r="F165" s="84" t="s">
        <v>2051</v>
      </c>
      <c r="G165" s="84" t="b">
        <v>0</v>
      </c>
      <c r="H165" s="84" t="b">
        <v>0</v>
      </c>
      <c r="I165" s="84" t="b">
        <v>0</v>
      </c>
      <c r="J165" s="84" t="b">
        <v>0</v>
      </c>
      <c r="K165" s="84" t="b">
        <v>0</v>
      </c>
      <c r="L165" s="84" t="b">
        <v>0</v>
      </c>
    </row>
    <row r="166" spans="1:12" ht="15">
      <c r="A166" s="84" t="s">
        <v>1424</v>
      </c>
      <c r="B166" s="84" t="s">
        <v>1877</v>
      </c>
      <c r="C166" s="84">
        <v>2</v>
      </c>
      <c r="D166" s="122">
        <v>0.001967040277345988</v>
      </c>
      <c r="E166" s="122">
        <v>2.733464770185494</v>
      </c>
      <c r="F166" s="84" t="s">
        <v>2051</v>
      </c>
      <c r="G166" s="84" t="b">
        <v>0</v>
      </c>
      <c r="H166" s="84" t="b">
        <v>0</v>
      </c>
      <c r="I166" s="84" t="b">
        <v>0</v>
      </c>
      <c r="J166" s="84" t="b">
        <v>0</v>
      </c>
      <c r="K166" s="84" t="b">
        <v>0</v>
      </c>
      <c r="L166" s="84" t="b">
        <v>0</v>
      </c>
    </row>
    <row r="167" spans="1:12" ht="15">
      <c r="A167" s="84" t="s">
        <v>1877</v>
      </c>
      <c r="B167" s="84" t="s">
        <v>1323</v>
      </c>
      <c r="C167" s="84">
        <v>2</v>
      </c>
      <c r="D167" s="122">
        <v>0.001967040277345988</v>
      </c>
      <c r="E167" s="122">
        <v>2.9095560292411755</v>
      </c>
      <c r="F167" s="84" t="s">
        <v>2051</v>
      </c>
      <c r="G167" s="84" t="b">
        <v>0</v>
      </c>
      <c r="H167" s="84" t="b">
        <v>0</v>
      </c>
      <c r="I167" s="84" t="b">
        <v>0</v>
      </c>
      <c r="J167" s="84" t="b">
        <v>0</v>
      </c>
      <c r="K167" s="84" t="b">
        <v>0</v>
      </c>
      <c r="L167" s="84" t="b">
        <v>0</v>
      </c>
    </row>
    <row r="168" spans="1:12" ht="15">
      <c r="A168" s="84" t="s">
        <v>1323</v>
      </c>
      <c r="B168" s="84" t="s">
        <v>1418</v>
      </c>
      <c r="C168" s="84">
        <v>2</v>
      </c>
      <c r="D168" s="122">
        <v>0.001967040277345988</v>
      </c>
      <c r="E168" s="122">
        <v>2.6085260335771943</v>
      </c>
      <c r="F168" s="84" t="s">
        <v>2051</v>
      </c>
      <c r="G168" s="84" t="b">
        <v>0</v>
      </c>
      <c r="H168" s="84" t="b">
        <v>0</v>
      </c>
      <c r="I168" s="84" t="b">
        <v>0</v>
      </c>
      <c r="J168" s="84" t="b">
        <v>0</v>
      </c>
      <c r="K168" s="84" t="b">
        <v>0</v>
      </c>
      <c r="L168" s="84" t="b">
        <v>0</v>
      </c>
    </row>
    <row r="169" spans="1:12" ht="15">
      <c r="A169" s="84" t="s">
        <v>1418</v>
      </c>
      <c r="B169" s="84" t="s">
        <v>1406</v>
      </c>
      <c r="C169" s="84">
        <v>2</v>
      </c>
      <c r="D169" s="122">
        <v>0.001967040277345988</v>
      </c>
      <c r="E169" s="122">
        <v>2.0064660422492318</v>
      </c>
      <c r="F169" s="84" t="s">
        <v>2051</v>
      </c>
      <c r="G169" s="84" t="b">
        <v>0</v>
      </c>
      <c r="H169" s="84" t="b">
        <v>0</v>
      </c>
      <c r="I169" s="84" t="b">
        <v>0</v>
      </c>
      <c r="J169" s="84" t="b">
        <v>0</v>
      </c>
      <c r="K169" s="84" t="b">
        <v>0</v>
      </c>
      <c r="L169" s="84" t="b">
        <v>0</v>
      </c>
    </row>
    <row r="170" spans="1:12" ht="15">
      <c r="A170" s="84" t="s">
        <v>1406</v>
      </c>
      <c r="B170" s="84" t="s">
        <v>1878</v>
      </c>
      <c r="C170" s="84">
        <v>2</v>
      </c>
      <c r="D170" s="122">
        <v>0.001967040277345988</v>
      </c>
      <c r="E170" s="122">
        <v>2.307496037913213</v>
      </c>
      <c r="F170" s="84" t="s">
        <v>2051</v>
      </c>
      <c r="G170" s="84" t="b">
        <v>0</v>
      </c>
      <c r="H170" s="84" t="b">
        <v>0</v>
      </c>
      <c r="I170" s="84" t="b">
        <v>0</v>
      </c>
      <c r="J170" s="84" t="b">
        <v>0</v>
      </c>
      <c r="K170" s="84" t="b">
        <v>0</v>
      </c>
      <c r="L170" s="84" t="b">
        <v>0</v>
      </c>
    </row>
    <row r="171" spans="1:12" ht="15">
      <c r="A171" s="84" t="s">
        <v>271</v>
      </c>
      <c r="B171" s="84" t="s">
        <v>1384</v>
      </c>
      <c r="C171" s="84">
        <v>2</v>
      </c>
      <c r="D171" s="122">
        <v>0.001967040277345988</v>
      </c>
      <c r="E171" s="122">
        <v>2.9095560292411755</v>
      </c>
      <c r="F171" s="84" t="s">
        <v>2051</v>
      </c>
      <c r="G171" s="84" t="b">
        <v>0</v>
      </c>
      <c r="H171" s="84" t="b">
        <v>0</v>
      </c>
      <c r="I171" s="84" t="b">
        <v>0</v>
      </c>
      <c r="J171" s="84" t="b">
        <v>0</v>
      </c>
      <c r="K171" s="84" t="b">
        <v>0</v>
      </c>
      <c r="L171" s="84" t="b">
        <v>0</v>
      </c>
    </row>
    <row r="172" spans="1:12" ht="15">
      <c r="A172" s="84" t="s">
        <v>1391</v>
      </c>
      <c r="B172" s="84" t="s">
        <v>1879</v>
      </c>
      <c r="C172" s="84">
        <v>2</v>
      </c>
      <c r="D172" s="122">
        <v>0.001967040277345988</v>
      </c>
      <c r="E172" s="122">
        <v>2.733464770185494</v>
      </c>
      <c r="F172" s="84" t="s">
        <v>2051</v>
      </c>
      <c r="G172" s="84" t="b">
        <v>0</v>
      </c>
      <c r="H172" s="84" t="b">
        <v>0</v>
      </c>
      <c r="I172" s="84" t="b">
        <v>0</v>
      </c>
      <c r="J172" s="84" t="b">
        <v>0</v>
      </c>
      <c r="K172" s="84" t="b">
        <v>0</v>
      </c>
      <c r="L172" s="84" t="b">
        <v>0</v>
      </c>
    </row>
    <row r="173" spans="1:12" ht="15">
      <c r="A173" s="84" t="s">
        <v>1400</v>
      </c>
      <c r="B173" s="84" t="s">
        <v>1880</v>
      </c>
      <c r="C173" s="84">
        <v>2</v>
      </c>
      <c r="D173" s="122">
        <v>0.001967040277345988</v>
      </c>
      <c r="E173" s="122">
        <v>2.9095560292411755</v>
      </c>
      <c r="F173" s="84" t="s">
        <v>2051</v>
      </c>
      <c r="G173" s="84" t="b">
        <v>0</v>
      </c>
      <c r="H173" s="84" t="b">
        <v>0</v>
      </c>
      <c r="I173" s="84" t="b">
        <v>0</v>
      </c>
      <c r="J173" s="84" t="b">
        <v>0</v>
      </c>
      <c r="K173" s="84" t="b">
        <v>0</v>
      </c>
      <c r="L173" s="84" t="b">
        <v>0</v>
      </c>
    </row>
    <row r="174" spans="1:12" ht="15">
      <c r="A174" s="84" t="s">
        <v>1880</v>
      </c>
      <c r="B174" s="84" t="s">
        <v>1782</v>
      </c>
      <c r="C174" s="84">
        <v>2</v>
      </c>
      <c r="D174" s="122">
        <v>0.001967040277345988</v>
      </c>
      <c r="E174" s="122">
        <v>2.6085260335771943</v>
      </c>
      <c r="F174" s="84" t="s">
        <v>2051</v>
      </c>
      <c r="G174" s="84" t="b">
        <v>0</v>
      </c>
      <c r="H174" s="84" t="b">
        <v>0</v>
      </c>
      <c r="I174" s="84" t="b">
        <v>0</v>
      </c>
      <c r="J174" s="84" t="b">
        <v>0</v>
      </c>
      <c r="K174" s="84" t="b">
        <v>0</v>
      </c>
      <c r="L174" s="84" t="b">
        <v>0</v>
      </c>
    </row>
    <row r="175" spans="1:12" ht="15">
      <c r="A175" s="84" t="s">
        <v>1782</v>
      </c>
      <c r="B175" s="84" t="s">
        <v>1393</v>
      </c>
      <c r="C175" s="84">
        <v>2</v>
      </c>
      <c r="D175" s="122">
        <v>0.001967040277345988</v>
      </c>
      <c r="E175" s="122">
        <v>2.2105860249051563</v>
      </c>
      <c r="F175" s="84" t="s">
        <v>2051</v>
      </c>
      <c r="G175" s="84" t="b">
        <v>0</v>
      </c>
      <c r="H175" s="84" t="b">
        <v>0</v>
      </c>
      <c r="I175" s="84" t="b">
        <v>0</v>
      </c>
      <c r="J175" s="84" t="b">
        <v>0</v>
      </c>
      <c r="K175" s="84" t="b">
        <v>0</v>
      </c>
      <c r="L175" s="84" t="b">
        <v>0</v>
      </c>
    </row>
    <row r="176" spans="1:12" ht="15">
      <c r="A176" s="84" t="s">
        <v>1393</v>
      </c>
      <c r="B176" s="84" t="s">
        <v>1881</v>
      </c>
      <c r="C176" s="84">
        <v>2</v>
      </c>
      <c r="D176" s="122">
        <v>0.001967040277345988</v>
      </c>
      <c r="E176" s="122">
        <v>2.5116160205691376</v>
      </c>
      <c r="F176" s="84" t="s">
        <v>2051</v>
      </c>
      <c r="G176" s="84" t="b">
        <v>0</v>
      </c>
      <c r="H176" s="84" t="b">
        <v>0</v>
      </c>
      <c r="I176" s="84" t="b">
        <v>0</v>
      </c>
      <c r="J176" s="84" t="b">
        <v>0</v>
      </c>
      <c r="K176" s="84" t="b">
        <v>0</v>
      </c>
      <c r="L176" s="84" t="b">
        <v>0</v>
      </c>
    </row>
    <row r="177" spans="1:12" ht="15">
      <c r="A177" s="84" t="s">
        <v>1881</v>
      </c>
      <c r="B177" s="84" t="s">
        <v>1393</v>
      </c>
      <c r="C177" s="84">
        <v>2</v>
      </c>
      <c r="D177" s="122">
        <v>0.001967040277345988</v>
      </c>
      <c r="E177" s="122">
        <v>2.5116160205691376</v>
      </c>
      <c r="F177" s="84" t="s">
        <v>2051</v>
      </c>
      <c r="G177" s="84" t="b">
        <v>0</v>
      </c>
      <c r="H177" s="84" t="b">
        <v>0</v>
      </c>
      <c r="I177" s="84" t="b">
        <v>0</v>
      </c>
      <c r="J177" s="84" t="b">
        <v>0</v>
      </c>
      <c r="K177" s="84" t="b">
        <v>0</v>
      </c>
      <c r="L177" s="84" t="b">
        <v>0</v>
      </c>
    </row>
    <row r="178" spans="1:12" ht="15">
      <c r="A178" s="84" t="s">
        <v>1393</v>
      </c>
      <c r="B178" s="84" t="s">
        <v>1882</v>
      </c>
      <c r="C178" s="84">
        <v>2</v>
      </c>
      <c r="D178" s="122">
        <v>0.001967040277345988</v>
      </c>
      <c r="E178" s="122">
        <v>2.5116160205691376</v>
      </c>
      <c r="F178" s="84" t="s">
        <v>2051</v>
      </c>
      <c r="G178" s="84" t="b">
        <v>0</v>
      </c>
      <c r="H178" s="84" t="b">
        <v>0</v>
      </c>
      <c r="I178" s="84" t="b">
        <v>0</v>
      </c>
      <c r="J178" s="84" t="b">
        <v>0</v>
      </c>
      <c r="K178" s="84" t="b">
        <v>0</v>
      </c>
      <c r="L178" s="84" t="b">
        <v>0</v>
      </c>
    </row>
    <row r="179" spans="1:12" ht="15">
      <c r="A179" s="84" t="s">
        <v>1882</v>
      </c>
      <c r="B179" s="84" t="s">
        <v>1883</v>
      </c>
      <c r="C179" s="84">
        <v>2</v>
      </c>
      <c r="D179" s="122">
        <v>0.001967040277345988</v>
      </c>
      <c r="E179" s="122">
        <v>2.9095560292411755</v>
      </c>
      <c r="F179" s="84" t="s">
        <v>2051</v>
      </c>
      <c r="G179" s="84" t="b">
        <v>0</v>
      </c>
      <c r="H179" s="84" t="b">
        <v>0</v>
      </c>
      <c r="I179" s="84" t="b">
        <v>0</v>
      </c>
      <c r="J179" s="84" t="b">
        <v>0</v>
      </c>
      <c r="K179" s="84" t="b">
        <v>0</v>
      </c>
      <c r="L179" s="84" t="b">
        <v>0</v>
      </c>
    </row>
    <row r="180" spans="1:12" ht="15">
      <c r="A180" s="84" t="s">
        <v>1883</v>
      </c>
      <c r="B180" s="84" t="s">
        <v>1765</v>
      </c>
      <c r="C180" s="84">
        <v>2</v>
      </c>
      <c r="D180" s="122">
        <v>0.001967040277345988</v>
      </c>
      <c r="E180" s="122">
        <v>2.5116160205691376</v>
      </c>
      <c r="F180" s="84" t="s">
        <v>2051</v>
      </c>
      <c r="G180" s="84" t="b">
        <v>0</v>
      </c>
      <c r="H180" s="84" t="b">
        <v>0</v>
      </c>
      <c r="I180" s="84" t="b">
        <v>0</v>
      </c>
      <c r="J180" s="84" t="b">
        <v>0</v>
      </c>
      <c r="K180" s="84" t="b">
        <v>0</v>
      </c>
      <c r="L180" s="84" t="b">
        <v>0</v>
      </c>
    </row>
    <row r="181" spans="1:12" ht="15">
      <c r="A181" s="84" t="s">
        <v>1765</v>
      </c>
      <c r="B181" s="84" t="s">
        <v>1884</v>
      </c>
      <c r="C181" s="84">
        <v>2</v>
      </c>
      <c r="D181" s="122">
        <v>0.001967040277345988</v>
      </c>
      <c r="E181" s="122">
        <v>2.5116160205691376</v>
      </c>
      <c r="F181" s="84" t="s">
        <v>2051</v>
      </c>
      <c r="G181" s="84" t="b">
        <v>0</v>
      </c>
      <c r="H181" s="84" t="b">
        <v>0</v>
      </c>
      <c r="I181" s="84" t="b">
        <v>0</v>
      </c>
      <c r="J181" s="84" t="b">
        <v>0</v>
      </c>
      <c r="K181" s="84" t="b">
        <v>0</v>
      </c>
      <c r="L181" s="84" t="b">
        <v>0</v>
      </c>
    </row>
    <row r="182" spans="1:12" ht="15">
      <c r="A182" s="84" t="s">
        <v>1884</v>
      </c>
      <c r="B182" s="84" t="s">
        <v>1394</v>
      </c>
      <c r="C182" s="84">
        <v>2</v>
      </c>
      <c r="D182" s="122">
        <v>0.001967040277345988</v>
      </c>
      <c r="E182" s="122">
        <v>2.1691933397469314</v>
      </c>
      <c r="F182" s="84" t="s">
        <v>2051</v>
      </c>
      <c r="G182" s="84" t="b">
        <v>0</v>
      </c>
      <c r="H182" s="84" t="b">
        <v>0</v>
      </c>
      <c r="I182" s="84" t="b">
        <v>0</v>
      </c>
      <c r="J182" s="84" t="b">
        <v>0</v>
      </c>
      <c r="K182" s="84" t="b">
        <v>0</v>
      </c>
      <c r="L182" s="84" t="b">
        <v>0</v>
      </c>
    </row>
    <row r="183" spans="1:12" ht="15">
      <c r="A183" s="84" t="s">
        <v>1394</v>
      </c>
      <c r="B183" s="84" t="s">
        <v>1885</v>
      </c>
      <c r="C183" s="84">
        <v>2</v>
      </c>
      <c r="D183" s="122">
        <v>0.001967040277345988</v>
      </c>
      <c r="E183" s="122">
        <v>2.1691933397469314</v>
      </c>
      <c r="F183" s="84" t="s">
        <v>2051</v>
      </c>
      <c r="G183" s="84" t="b">
        <v>0</v>
      </c>
      <c r="H183" s="84" t="b">
        <v>0</v>
      </c>
      <c r="I183" s="84" t="b">
        <v>0</v>
      </c>
      <c r="J183" s="84" t="b">
        <v>0</v>
      </c>
      <c r="K183" s="84" t="b">
        <v>0</v>
      </c>
      <c r="L183" s="84" t="b">
        <v>0</v>
      </c>
    </row>
    <row r="184" spans="1:12" ht="15">
      <c r="A184" s="84" t="s">
        <v>1885</v>
      </c>
      <c r="B184" s="84" t="s">
        <v>1886</v>
      </c>
      <c r="C184" s="84">
        <v>2</v>
      </c>
      <c r="D184" s="122">
        <v>0.001967040277345988</v>
      </c>
      <c r="E184" s="122">
        <v>2.9095560292411755</v>
      </c>
      <c r="F184" s="84" t="s">
        <v>2051</v>
      </c>
      <c r="G184" s="84" t="b">
        <v>0</v>
      </c>
      <c r="H184" s="84" t="b">
        <v>0</v>
      </c>
      <c r="I184" s="84" t="b">
        <v>0</v>
      </c>
      <c r="J184" s="84" t="b">
        <v>0</v>
      </c>
      <c r="K184" s="84" t="b">
        <v>0</v>
      </c>
      <c r="L184" s="84" t="b">
        <v>0</v>
      </c>
    </row>
    <row r="185" spans="1:12" ht="15">
      <c r="A185" s="84" t="s">
        <v>1886</v>
      </c>
      <c r="B185" s="84" t="s">
        <v>1781</v>
      </c>
      <c r="C185" s="84">
        <v>2</v>
      </c>
      <c r="D185" s="122">
        <v>0.001967040277345988</v>
      </c>
      <c r="E185" s="122">
        <v>2.6085260335771943</v>
      </c>
      <c r="F185" s="84" t="s">
        <v>2051</v>
      </c>
      <c r="G185" s="84" t="b">
        <v>0</v>
      </c>
      <c r="H185" s="84" t="b">
        <v>0</v>
      </c>
      <c r="I185" s="84" t="b">
        <v>0</v>
      </c>
      <c r="J185" s="84" t="b">
        <v>0</v>
      </c>
      <c r="K185" s="84" t="b">
        <v>0</v>
      </c>
      <c r="L185" s="84" t="b">
        <v>0</v>
      </c>
    </row>
    <row r="186" spans="1:12" ht="15">
      <c r="A186" s="84" t="s">
        <v>1781</v>
      </c>
      <c r="B186" s="84" t="s">
        <v>1396</v>
      </c>
      <c r="C186" s="84">
        <v>2</v>
      </c>
      <c r="D186" s="122">
        <v>0.001967040277345988</v>
      </c>
      <c r="E186" s="122">
        <v>2.432434774521513</v>
      </c>
      <c r="F186" s="84" t="s">
        <v>2051</v>
      </c>
      <c r="G186" s="84" t="b">
        <v>0</v>
      </c>
      <c r="H186" s="84" t="b">
        <v>0</v>
      </c>
      <c r="I186" s="84" t="b">
        <v>0</v>
      </c>
      <c r="J186" s="84" t="b">
        <v>0</v>
      </c>
      <c r="K186" s="84" t="b">
        <v>0</v>
      </c>
      <c r="L186" s="84" t="b">
        <v>0</v>
      </c>
    </row>
    <row r="187" spans="1:12" ht="15">
      <c r="A187" s="84" t="s">
        <v>1397</v>
      </c>
      <c r="B187" s="84" t="s">
        <v>1753</v>
      </c>
      <c r="C187" s="84">
        <v>2</v>
      </c>
      <c r="D187" s="122">
        <v>0.001967040277345988</v>
      </c>
      <c r="E187" s="122">
        <v>2.1314047788575317</v>
      </c>
      <c r="F187" s="84" t="s">
        <v>2051</v>
      </c>
      <c r="G187" s="84" t="b">
        <v>0</v>
      </c>
      <c r="H187" s="84" t="b">
        <v>0</v>
      </c>
      <c r="I187" s="84" t="b">
        <v>0</v>
      </c>
      <c r="J187" s="84" t="b">
        <v>0</v>
      </c>
      <c r="K187" s="84" t="b">
        <v>0</v>
      </c>
      <c r="L187" s="84" t="b">
        <v>0</v>
      </c>
    </row>
    <row r="188" spans="1:12" ht="15">
      <c r="A188" s="84" t="s">
        <v>1753</v>
      </c>
      <c r="B188" s="84" t="s">
        <v>1887</v>
      </c>
      <c r="C188" s="84">
        <v>2</v>
      </c>
      <c r="D188" s="122">
        <v>0.001967040277345988</v>
      </c>
      <c r="E188" s="122">
        <v>2.5116160205691376</v>
      </c>
      <c r="F188" s="84" t="s">
        <v>2051</v>
      </c>
      <c r="G188" s="84" t="b">
        <v>0</v>
      </c>
      <c r="H188" s="84" t="b">
        <v>0</v>
      </c>
      <c r="I188" s="84" t="b">
        <v>0</v>
      </c>
      <c r="J188" s="84" t="b">
        <v>0</v>
      </c>
      <c r="K188" s="84" t="b">
        <v>0</v>
      </c>
      <c r="L188" s="84" t="b">
        <v>0</v>
      </c>
    </row>
    <row r="189" spans="1:12" ht="15">
      <c r="A189" s="84" t="s">
        <v>1887</v>
      </c>
      <c r="B189" s="84" t="s">
        <v>1398</v>
      </c>
      <c r="C189" s="84">
        <v>2</v>
      </c>
      <c r="D189" s="122">
        <v>0.001967040277345988</v>
      </c>
      <c r="E189" s="122">
        <v>2.733464770185494</v>
      </c>
      <c r="F189" s="84" t="s">
        <v>2051</v>
      </c>
      <c r="G189" s="84" t="b">
        <v>0</v>
      </c>
      <c r="H189" s="84" t="b">
        <v>0</v>
      </c>
      <c r="I189" s="84" t="b">
        <v>0</v>
      </c>
      <c r="J189" s="84" t="b">
        <v>0</v>
      </c>
      <c r="K189" s="84" t="b">
        <v>0</v>
      </c>
      <c r="L189" s="84" t="b">
        <v>0</v>
      </c>
    </row>
    <row r="190" spans="1:12" ht="15">
      <c r="A190" s="84" t="s">
        <v>1398</v>
      </c>
      <c r="B190" s="84" t="s">
        <v>1336</v>
      </c>
      <c r="C190" s="84">
        <v>2</v>
      </c>
      <c r="D190" s="122">
        <v>0.001967040277345988</v>
      </c>
      <c r="E190" s="122">
        <v>1.5431330720152026</v>
      </c>
      <c r="F190" s="84" t="s">
        <v>2051</v>
      </c>
      <c r="G190" s="84" t="b">
        <v>0</v>
      </c>
      <c r="H190" s="84" t="b">
        <v>0</v>
      </c>
      <c r="I190" s="84" t="b">
        <v>0</v>
      </c>
      <c r="J190" s="84" t="b">
        <v>0</v>
      </c>
      <c r="K190" s="84" t="b">
        <v>0</v>
      </c>
      <c r="L190" s="84" t="b">
        <v>0</v>
      </c>
    </row>
    <row r="191" spans="1:12" ht="15">
      <c r="A191" s="84" t="s">
        <v>1395</v>
      </c>
      <c r="B191" s="84" t="s">
        <v>1888</v>
      </c>
      <c r="C191" s="84">
        <v>2</v>
      </c>
      <c r="D191" s="122">
        <v>0.001967040277345988</v>
      </c>
      <c r="E191" s="122">
        <v>2.6085260335771943</v>
      </c>
      <c r="F191" s="84" t="s">
        <v>2051</v>
      </c>
      <c r="G191" s="84" t="b">
        <v>0</v>
      </c>
      <c r="H191" s="84" t="b">
        <v>0</v>
      </c>
      <c r="I191" s="84" t="b">
        <v>0</v>
      </c>
      <c r="J191" s="84" t="b">
        <v>0</v>
      </c>
      <c r="K191" s="84" t="b">
        <v>0</v>
      </c>
      <c r="L191" s="84" t="b">
        <v>0</v>
      </c>
    </row>
    <row r="192" spans="1:12" ht="15">
      <c r="A192" s="84" t="s">
        <v>1888</v>
      </c>
      <c r="B192" s="84" t="s">
        <v>1889</v>
      </c>
      <c r="C192" s="84">
        <v>2</v>
      </c>
      <c r="D192" s="122">
        <v>0.001967040277345988</v>
      </c>
      <c r="E192" s="122">
        <v>2.9095560292411755</v>
      </c>
      <c r="F192" s="84" t="s">
        <v>2051</v>
      </c>
      <c r="G192" s="84" t="b">
        <v>0</v>
      </c>
      <c r="H192" s="84" t="b">
        <v>0</v>
      </c>
      <c r="I192" s="84" t="b">
        <v>0</v>
      </c>
      <c r="J192" s="84" t="b">
        <v>0</v>
      </c>
      <c r="K192" s="84" t="b">
        <v>0</v>
      </c>
      <c r="L192" s="84" t="b">
        <v>0</v>
      </c>
    </row>
    <row r="193" spans="1:12" ht="15">
      <c r="A193" s="84" t="s">
        <v>1889</v>
      </c>
      <c r="B193" s="84" t="s">
        <v>1336</v>
      </c>
      <c r="C193" s="84">
        <v>2</v>
      </c>
      <c r="D193" s="122">
        <v>0.001967040277345988</v>
      </c>
      <c r="E193" s="122">
        <v>1.7192243310708837</v>
      </c>
      <c r="F193" s="84" t="s">
        <v>2051</v>
      </c>
      <c r="G193" s="84" t="b">
        <v>0</v>
      </c>
      <c r="H193" s="84" t="b">
        <v>0</v>
      </c>
      <c r="I193" s="84" t="b">
        <v>0</v>
      </c>
      <c r="J193" s="84" t="b">
        <v>0</v>
      </c>
      <c r="K193" s="84" t="b">
        <v>0</v>
      </c>
      <c r="L193" s="84" t="b">
        <v>0</v>
      </c>
    </row>
    <row r="194" spans="1:12" ht="15">
      <c r="A194" s="84" t="s">
        <v>1395</v>
      </c>
      <c r="B194" s="84" t="s">
        <v>1394</v>
      </c>
      <c r="C194" s="84">
        <v>2</v>
      </c>
      <c r="D194" s="122">
        <v>0.001967040277345988</v>
      </c>
      <c r="E194" s="122">
        <v>1.8681633440829502</v>
      </c>
      <c r="F194" s="84" t="s">
        <v>2051</v>
      </c>
      <c r="G194" s="84" t="b">
        <v>0</v>
      </c>
      <c r="H194" s="84" t="b">
        <v>0</v>
      </c>
      <c r="I194" s="84" t="b">
        <v>0</v>
      </c>
      <c r="J194" s="84" t="b">
        <v>0</v>
      </c>
      <c r="K194" s="84" t="b">
        <v>0</v>
      </c>
      <c r="L194" s="84" t="b">
        <v>0</v>
      </c>
    </row>
    <row r="195" spans="1:12" ht="15">
      <c r="A195" s="84" t="s">
        <v>1394</v>
      </c>
      <c r="B195" s="84" t="s">
        <v>1399</v>
      </c>
      <c r="C195" s="84">
        <v>2</v>
      </c>
      <c r="D195" s="122">
        <v>0.001967040277345988</v>
      </c>
      <c r="E195" s="122">
        <v>1.9931020806912503</v>
      </c>
      <c r="F195" s="84" t="s">
        <v>2051</v>
      </c>
      <c r="G195" s="84" t="b">
        <v>0</v>
      </c>
      <c r="H195" s="84" t="b">
        <v>0</v>
      </c>
      <c r="I195" s="84" t="b">
        <v>0</v>
      </c>
      <c r="J195" s="84" t="b">
        <v>0</v>
      </c>
      <c r="K195" s="84" t="b">
        <v>0</v>
      </c>
      <c r="L195" s="84" t="b">
        <v>0</v>
      </c>
    </row>
    <row r="196" spans="1:12" ht="15">
      <c r="A196" s="84" t="s">
        <v>1399</v>
      </c>
      <c r="B196" s="84" t="s">
        <v>1890</v>
      </c>
      <c r="C196" s="84">
        <v>2</v>
      </c>
      <c r="D196" s="122">
        <v>0.001967040277345988</v>
      </c>
      <c r="E196" s="122">
        <v>2.733464770185494</v>
      </c>
      <c r="F196" s="84" t="s">
        <v>2051</v>
      </c>
      <c r="G196" s="84" t="b">
        <v>0</v>
      </c>
      <c r="H196" s="84" t="b">
        <v>0</v>
      </c>
      <c r="I196" s="84" t="b">
        <v>0</v>
      </c>
      <c r="J196" s="84" t="b">
        <v>0</v>
      </c>
      <c r="K196" s="84" t="b">
        <v>0</v>
      </c>
      <c r="L196" s="84" t="b">
        <v>0</v>
      </c>
    </row>
    <row r="197" spans="1:12" ht="15">
      <c r="A197" s="84" t="s">
        <v>1890</v>
      </c>
      <c r="B197" s="84" t="s">
        <v>1891</v>
      </c>
      <c r="C197" s="84">
        <v>2</v>
      </c>
      <c r="D197" s="122">
        <v>0.001967040277345988</v>
      </c>
      <c r="E197" s="122">
        <v>2.9095560292411755</v>
      </c>
      <c r="F197" s="84" t="s">
        <v>2051</v>
      </c>
      <c r="G197" s="84" t="b">
        <v>0</v>
      </c>
      <c r="H197" s="84" t="b">
        <v>0</v>
      </c>
      <c r="I197" s="84" t="b">
        <v>0</v>
      </c>
      <c r="J197" s="84" t="b">
        <v>0</v>
      </c>
      <c r="K197" s="84" t="b">
        <v>0</v>
      </c>
      <c r="L197" s="84" t="b">
        <v>0</v>
      </c>
    </row>
    <row r="198" spans="1:12" ht="15">
      <c r="A198" s="84" t="s">
        <v>1891</v>
      </c>
      <c r="B198" s="84" t="s">
        <v>1892</v>
      </c>
      <c r="C198" s="84">
        <v>2</v>
      </c>
      <c r="D198" s="122">
        <v>0.001967040277345988</v>
      </c>
      <c r="E198" s="122">
        <v>2.9095560292411755</v>
      </c>
      <c r="F198" s="84" t="s">
        <v>2051</v>
      </c>
      <c r="G198" s="84" t="b">
        <v>0</v>
      </c>
      <c r="H198" s="84" t="b">
        <v>0</v>
      </c>
      <c r="I198" s="84" t="b">
        <v>0</v>
      </c>
      <c r="J198" s="84" t="b">
        <v>0</v>
      </c>
      <c r="K198" s="84" t="b">
        <v>0</v>
      </c>
      <c r="L198" s="84" t="b">
        <v>0</v>
      </c>
    </row>
    <row r="199" spans="1:12" ht="15">
      <c r="A199" s="84" t="s">
        <v>1892</v>
      </c>
      <c r="B199" s="84" t="s">
        <v>1893</v>
      </c>
      <c r="C199" s="84">
        <v>2</v>
      </c>
      <c r="D199" s="122">
        <v>0.001967040277345988</v>
      </c>
      <c r="E199" s="122">
        <v>2.9095560292411755</v>
      </c>
      <c r="F199" s="84" t="s">
        <v>2051</v>
      </c>
      <c r="G199" s="84" t="b">
        <v>0</v>
      </c>
      <c r="H199" s="84" t="b">
        <v>0</v>
      </c>
      <c r="I199" s="84" t="b">
        <v>0</v>
      </c>
      <c r="J199" s="84" t="b">
        <v>0</v>
      </c>
      <c r="K199" s="84" t="b">
        <v>0</v>
      </c>
      <c r="L199" s="84" t="b">
        <v>0</v>
      </c>
    </row>
    <row r="200" spans="1:12" ht="15">
      <c r="A200" s="84" t="s">
        <v>1893</v>
      </c>
      <c r="B200" s="84" t="s">
        <v>1894</v>
      </c>
      <c r="C200" s="84">
        <v>2</v>
      </c>
      <c r="D200" s="122">
        <v>0.001967040277345988</v>
      </c>
      <c r="E200" s="122">
        <v>2.9095560292411755</v>
      </c>
      <c r="F200" s="84" t="s">
        <v>2051</v>
      </c>
      <c r="G200" s="84" t="b">
        <v>0</v>
      </c>
      <c r="H200" s="84" t="b">
        <v>0</v>
      </c>
      <c r="I200" s="84" t="b">
        <v>0</v>
      </c>
      <c r="J200" s="84" t="b">
        <v>0</v>
      </c>
      <c r="K200" s="84" t="b">
        <v>0</v>
      </c>
      <c r="L200" s="84" t="b">
        <v>0</v>
      </c>
    </row>
    <row r="201" spans="1:12" ht="15">
      <c r="A201" s="84" t="s">
        <v>1894</v>
      </c>
      <c r="B201" s="84" t="s">
        <v>1347</v>
      </c>
      <c r="C201" s="84">
        <v>2</v>
      </c>
      <c r="D201" s="122">
        <v>0.001967040277345988</v>
      </c>
      <c r="E201" s="122">
        <v>2.307496037913213</v>
      </c>
      <c r="F201" s="84" t="s">
        <v>2051</v>
      </c>
      <c r="G201" s="84" t="b">
        <v>0</v>
      </c>
      <c r="H201" s="84" t="b">
        <v>0</v>
      </c>
      <c r="I201" s="84" t="b">
        <v>0</v>
      </c>
      <c r="J201" s="84" t="b">
        <v>0</v>
      </c>
      <c r="K201" s="84" t="b">
        <v>0</v>
      </c>
      <c r="L201" s="84" t="b">
        <v>0</v>
      </c>
    </row>
    <row r="202" spans="1:12" ht="15">
      <c r="A202" s="84" t="s">
        <v>1419</v>
      </c>
      <c r="B202" s="84" t="s">
        <v>1364</v>
      </c>
      <c r="C202" s="84">
        <v>2</v>
      </c>
      <c r="D202" s="122">
        <v>0.001967040277345988</v>
      </c>
      <c r="E202" s="122">
        <v>2.432434774521513</v>
      </c>
      <c r="F202" s="84" t="s">
        <v>2051</v>
      </c>
      <c r="G202" s="84" t="b">
        <v>0</v>
      </c>
      <c r="H202" s="84" t="b">
        <v>0</v>
      </c>
      <c r="I202" s="84" t="b">
        <v>0</v>
      </c>
      <c r="J202" s="84" t="b">
        <v>0</v>
      </c>
      <c r="K202" s="84" t="b">
        <v>0</v>
      </c>
      <c r="L202" s="84" t="b">
        <v>0</v>
      </c>
    </row>
    <row r="203" spans="1:12" ht="15">
      <c r="A203" s="84" t="s">
        <v>1783</v>
      </c>
      <c r="B203" s="84" t="s">
        <v>1311</v>
      </c>
      <c r="C203" s="84">
        <v>2</v>
      </c>
      <c r="D203" s="122">
        <v>0.001967040277345988</v>
      </c>
      <c r="E203" s="122">
        <v>2.6085260335771943</v>
      </c>
      <c r="F203" s="84" t="s">
        <v>2051</v>
      </c>
      <c r="G203" s="84" t="b">
        <v>0</v>
      </c>
      <c r="H203" s="84" t="b">
        <v>0</v>
      </c>
      <c r="I203" s="84" t="b">
        <v>0</v>
      </c>
      <c r="J203" s="84" t="b">
        <v>0</v>
      </c>
      <c r="K203" s="84" t="b">
        <v>0</v>
      </c>
      <c r="L203" s="84" t="b">
        <v>0</v>
      </c>
    </row>
    <row r="204" spans="1:12" ht="15">
      <c r="A204" s="84" t="s">
        <v>1311</v>
      </c>
      <c r="B204" s="84" t="s">
        <v>1339</v>
      </c>
      <c r="C204" s="84">
        <v>2</v>
      </c>
      <c r="D204" s="122">
        <v>0.001967040277345988</v>
      </c>
      <c r="E204" s="122">
        <v>1.9801371035268827</v>
      </c>
      <c r="F204" s="84" t="s">
        <v>2051</v>
      </c>
      <c r="G204" s="84" t="b">
        <v>0</v>
      </c>
      <c r="H204" s="84" t="b">
        <v>0</v>
      </c>
      <c r="I204" s="84" t="b">
        <v>0</v>
      </c>
      <c r="J204" s="84" t="b">
        <v>0</v>
      </c>
      <c r="K204" s="84" t="b">
        <v>0</v>
      </c>
      <c r="L204" s="84" t="b">
        <v>0</v>
      </c>
    </row>
    <row r="205" spans="1:12" ht="15">
      <c r="A205" s="84" t="s">
        <v>1339</v>
      </c>
      <c r="B205" s="84" t="s">
        <v>1895</v>
      </c>
      <c r="C205" s="84">
        <v>2</v>
      </c>
      <c r="D205" s="122">
        <v>0.001967040277345988</v>
      </c>
      <c r="E205" s="122">
        <v>1.9801371035268827</v>
      </c>
      <c r="F205" s="84" t="s">
        <v>2051</v>
      </c>
      <c r="G205" s="84" t="b">
        <v>0</v>
      </c>
      <c r="H205" s="84" t="b">
        <v>0</v>
      </c>
      <c r="I205" s="84" t="b">
        <v>0</v>
      </c>
      <c r="J205" s="84" t="b">
        <v>0</v>
      </c>
      <c r="K205" s="84" t="b">
        <v>0</v>
      </c>
      <c r="L205" s="84" t="b">
        <v>0</v>
      </c>
    </row>
    <row r="206" spans="1:12" ht="15">
      <c r="A206" s="84" t="s">
        <v>1895</v>
      </c>
      <c r="B206" s="84" t="s">
        <v>1811</v>
      </c>
      <c r="C206" s="84">
        <v>2</v>
      </c>
      <c r="D206" s="122">
        <v>0.001967040277345988</v>
      </c>
      <c r="E206" s="122">
        <v>2.733464770185494</v>
      </c>
      <c r="F206" s="84" t="s">
        <v>2051</v>
      </c>
      <c r="G206" s="84" t="b">
        <v>0</v>
      </c>
      <c r="H206" s="84" t="b">
        <v>0</v>
      </c>
      <c r="I206" s="84" t="b">
        <v>0</v>
      </c>
      <c r="J206" s="84" t="b">
        <v>0</v>
      </c>
      <c r="K206" s="84" t="b">
        <v>0</v>
      </c>
      <c r="L206" s="84" t="b">
        <v>0</v>
      </c>
    </row>
    <row r="207" spans="1:12" ht="15">
      <c r="A207" s="84" t="s">
        <v>1811</v>
      </c>
      <c r="B207" s="84" t="s">
        <v>1896</v>
      </c>
      <c r="C207" s="84">
        <v>2</v>
      </c>
      <c r="D207" s="122">
        <v>0.001967040277345988</v>
      </c>
      <c r="E207" s="122">
        <v>2.733464770185494</v>
      </c>
      <c r="F207" s="84" t="s">
        <v>2051</v>
      </c>
      <c r="G207" s="84" t="b">
        <v>0</v>
      </c>
      <c r="H207" s="84" t="b">
        <v>0</v>
      </c>
      <c r="I207" s="84" t="b">
        <v>0</v>
      </c>
      <c r="J207" s="84" t="b">
        <v>0</v>
      </c>
      <c r="K207" s="84" t="b">
        <v>0</v>
      </c>
      <c r="L207" s="84" t="b">
        <v>0</v>
      </c>
    </row>
    <row r="208" spans="1:12" ht="15">
      <c r="A208" s="84" t="s">
        <v>1896</v>
      </c>
      <c r="B208" s="84" t="s">
        <v>1897</v>
      </c>
      <c r="C208" s="84">
        <v>2</v>
      </c>
      <c r="D208" s="122">
        <v>0.001967040277345988</v>
      </c>
      <c r="E208" s="122">
        <v>2.9095560292411755</v>
      </c>
      <c r="F208" s="84" t="s">
        <v>2051</v>
      </c>
      <c r="G208" s="84" t="b">
        <v>0</v>
      </c>
      <c r="H208" s="84" t="b">
        <v>0</v>
      </c>
      <c r="I208" s="84" t="b">
        <v>0</v>
      </c>
      <c r="J208" s="84" t="b">
        <v>0</v>
      </c>
      <c r="K208" s="84" t="b">
        <v>0</v>
      </c>
      <c r="L208" s="84" t="b">
        <v>0</v>
      </c>
    </row>
    <row r="209" spans="1:12" ht="15">
      <c r="A209" s="84" t="s">
        <v>1897</v>
      </c>
      <c r="B209" s="84" t="s">
        <v>1898</v>
      </c>
      <c r="C209" s="84">
        <v>2</v>
      </c>
      <c r="D209" s="122">
        <v>0.001967040277345988</v>
      </c>
      <c r="E209" s="122">
        <v>2.9095560292411755</v>
      </c>
      <c r="F209" s="84" t="s">
        <v>2051</v>
      </c>
      <c r="G209" s="84" t="b">
        <v>0</v>
      </c>
      <c r="H209" s="84" t="b">
        <v>0</v>
      </c>
      <c r="I209" s="84" t="b">
        <v>0</v>
      </c>
      <c r="J209" s="84" t="b">
        <v>0</v>
      </c>
      <c r="K209" s="84" t="b">
        <v>0</v>
      </c>
      <c r="L209" s="84" t="b">
        <v>0</v>
      </c>
    </row>
    <row r="210" spans="1:12" ht="15">
      <c r="A210" s="84" t="s">
        <v>1898</v>
      </c>
      <c r="B210" s="84" t="s">
        <v>1350</v>
      </c>
      <c r="C210" s="84">
        <v>2</v>
      </c>
      <c r="D210" s="122">
        <v>0.001967040277345988</v>
      </c>
      <c r="E210" s="122">
        <v>2.1314047788575317</v>
      </c>
      <c r="F210" s="84" t="s">
        <v>2051</v>
      </c>
      <c r="G210" s="84" t="b">
        <v>0</v>
      </c>
      <c r="H210" s="84" t="b">
        <v>0</v>
      </c>
      <c r="I210" s="84" t="b">
        <v>0</v>
      </c>
      <c r="J210" s="84" t="b">
        <v>0</v>
      </c>
      <c r="K210" s="84" t="b">
        <v>0</v>
      </c>
      <c r="L210" s="84" t="b">
        <v>0</v>
      </c>
    </row>
    <row r="211" spans="1:12" ht="15">
      <c r="A211" s="84" t="s">
        <v>1784</v>
      </c>
      <c r="B211" s="84" t="s">
        <v>1378</v>
      </c>
      <c r="C211" s="84">
        <v>2</v>
      </c>
      <c r="D211" s="122">
        <v>0.001967040277345988</v>
      </c>
      <c r="E211" s="122">
        <v>1.9553135198018503</v>
      </c>
      <c r="F211" s="84" t="s">
        <v>2051</v>
      </c>
      <c r="G211" s="84" t="b">
        <v>0</v>
      </c>
      <c r="H211" s="84" t="b">
        <v>0</v>
      </c>
      <c r="I211" s="84" t="b">
        <v>0</v>
      </c>
      <c r="J211" s="84" t="b">
        <v>0</v>
      </c>
      <c r="K211" s="84" t="b">
        <v>0</v>
      </c>
      <c r="L211" s="84" t="b">
        <v>0</v>
      </c>
    </row>
    <row r="212" spans="1:12" ht="15">
      <c r="A212" s="84" t="s">
        <v>1378</v>
      </c>
      <c r="B212" s="84" t="s">
        <v>1899</v>
      </c>
      <c r="C212" s="84">
        <v>2</v>
      </c>
      <c r="D212" s="122">
        <v>0.001967040277345988</v>
      </c>
      <c r="E212" s="122">
        <v>2.2563435154658316</v>
      </c>
      <c r="F212" s="84" t="s">
        <v>2051</v>
      </c>
      <c r="G212" s="84" t="b">
        <v>0</v>
      </c>
      <c r="H212" s="84" t="b">
        <v>0</v>
      </c>
      <c r="I212" s="84" t="b">
        <v>0</v>
      </c>
      <c r="J212" s="84" t="b">
        <v>0</v>
      </c>
      <c r="K212" s="84" t="b">
        <v>0</v>
      </c>
      <c r="L212" s="84" t="b">
        <v>0</v>
      </c>
    </row>
    <row r="213" spans="1:12" ht="15">
      <c r="A213" s="84" t="s">
        <v>1899</v>
      </c>
      <c r="B213" s="84" t="s">
        <v>1335</v>
      </c>
      <c r="C213" s="84">
        <v>2</v>
      </c>
      <c r="D213" s="122">
        <v>0.001967040277345988</v>
      </c>
      <c r="E213" s="122">
        <v>1.5671333484189691</v>
      </c>
      <c r="F213" s="84" t="s">
        <v>2051</v>
      </c>
      <c r="G213" s="84" t="b">
        <v>0</v>
      </c>
      <c r="H213" s="84" t="b">
        <v>0</v>
      </c>
      <c r="I213" s="84" t="b">
        <v>0</v>
      </c>
      <c r="J213" s="84" t="b">
        <v>0</v>
      </c>
      <c r="K213" s="84" t="b">
        <v>0</v>
      </c>
      <c r="L213" s="84" t="b">
        <v>0</v>
      </c>
    </row>
    <row r="214" spans="1:12" ht="15">
      <c r="A214" s="84" t="s">
        <v>1903</v>
      </c>
      <c r="B214" s="84" t="s">
        <v>1904</v>
      </c>
      <c r="C214" s="84">
        <v>2</v>
      </c>
      <c r="D214" s="122">
        <v>0.001967040277345988</v>
      </c>
      <c r="E214" s="122">
        <v>2.9095560292411755</v>
      </c>
      <c r="F214" s="84" t="s">
        <v>2051</v>
      </c>
      <c r="G214" s="84" t="b">
        <v>0</v>
      </c>
      <c r="H214" s="84" t="b">
        <v>0</v>
      </c>
      <c r="I214" s="84" t="b">
        <v>0</v>
      </c>
      <c r="J214" s="84" t="b">
        <v>0</v>
      </c>
      <c r="K214" s="84" t="b">
        <v>0</v>
      </c>
      <c r="L214" s="84" t="b">
        <v>0</v>
      </c>
    </row>
    <row r="215" spans="1:12" ht="15">
      <c r="A215" s="84" t="s">
        <v>1904</v>
      </c>
      <c r="B215" s="84" t="s">
        <v>1905</v>
      </c>
      <c r="C215" s="84">
        <v>2</v>
      </c>
      <c r="D215" s="122">
        <v>0.001967040277345988</v>
      </c>
      <c r="E215" s="122">
        <v>2.9095560292411755</v>
      </c>
      <c r="F215" s="84" t="s">
        <v>2051</v>
      </c>
      <c r="G215" s="84" t="b">
        <v>0</v>
      </c>
      <c r="H215" s="84" t="b">
        <v>0</v>
      </c>
      <c r="I215" s="84" t="b">
        <v>0</v>
      </c>
      <c r="J215" s="84" t="b">
        <v>0</v>
      </c>
      <c r="K215" s="84" t="b">
        <v>0</v>
      </c>
      <c r="L215" s="84" t="b">
        <v>0</v>
      </c>
    </row>
    <row r="216" spans="1:12" ht="15">
      <c r="A216" s="84" t="s">
        <v>1905</v>
      </c>
      <c r="B216" s="84" t="s">
        <v>1906</v>
      </c>
      <c r="C216" s="84">
        <v>2</v>
      </c>
      <c r="D216" s="122">
        <v>0.001967040277345988</v>
      </c>
      <c r="E216" s="122">
        <v>2.9095560292411755</v>
      </c>
      <c r="F216" s="84" t="s">
        <v>2051</v>
      </c>
      <c r="G216" s="84" t="b">
        <v>0</v>
      </c>
      <c r="H216" s="84" t="b">
        <v>0</v>
      </c>
      <c r="I216" s="84" t="b">
        <v>0</v>
      </c>
      <c r="J216" s="84" t="b">
        <v>0</v>
      </c>
      <c r="K216" s="84" t="b">
        <v>0</v>
      </c>
      <c r="L216" s="84" t="b">
        <v>0</v>
      </c>
    </row>
    <row r="217" spans="1:12" ht="15">
      <c r="A217" s="84" t="s">
        <v>1906</v>
      </c>
      <c r="B217" s="84" t="s">
        <v>1812</v>
      </c>
      <c r="C217" s="84">
        <v>2</v>
      </c>
      <c r="D217" s="122">
        <v>0.001967040277345988</v>
      </c>
      <c r="E217" s="122">
        <v>2.733464770185494</v>
      </c>
      <c r="F217" s="84" t="s">
        <v>2051</v>
      </c>
      <c r="G217" s="84" t="b">
        <v>0</v>
      </c>
      <c r="H217" s="84" t="b">
        <v>0</v>
      </c>
      <c r="I217" s="84" t="b">
        <v>0</v>
      </c>
      <c r="J217" s="84" t="b">
        <v>0</v>
      </c>
      <c r="K217" s="84" t="b">
        <v>0</v>
      </c>
      <c r="L217" s="84" t="b">
        <v>0</v>
      </c>
    </row>
    <row r="218" spans="1:12" ht="15">
      <c r="A218" s="84" t="s">
        <v>1812</v>
      </c>
      <c r="B218" s="84" t="s">
        <v>1907</v>
      </c>
      <c r="C218" s="84">
        <v>2</v>
      </c>
      <c r="D218" s="122">
        <v>0.001967040277345988</v>
      </c>
      <c r="E218" s="122">
        <v>2.733464770185494</v>
      </c>
      <c r="F218" s="84" t="s">
        <v>2051</v>
      </c>
      <c r="G218" s="84" t="b">
        <v>0</v>
      </c>
      <c r="H218" s="84" t="b">
        <v>0</v>
      </c>
      <c r="I218" s="84" t="b">
        <v>0</v>
      </c>
      <c r="J218" s="84" t="b">
        <v>0</v>
      </c>
      <c r="K218" s="84" t="b">
        <v>0</v>
      </c>
      <c r="L218" s="84" t="b">
        <v>0</v>
      </c>
    </row>
    <row r="219" spans="1:12" ht="15">
      <c r="A219" s="84" t="s">
        <v>1907</v>
      </c>
      <c r="B219" s="84" t="s">
        <v>1813</v>
      </c>
      <c r="C219" s="84">
        <v>2</v>
      </c>
      <c r="D219" s="122">
        <v>0.001967040277345988</v>
      </c>
      <c r="E219" s="122">
        <v>2.733464770185494</v>
      </c>
      <c r="F219" s="84" t="s">
        <v>2051</v>
      </c>
      <c r="G219" s="84" t="b">
        <v>0</v>
      </c>
      <c r="H219" s="84" t="b">
        <v>0</v>
      </c>
      <c r="I219" s="84" t="b">
        <v>0</v>
      </c>
      <c r="J219" s="84" t="b">
        <v>0</v>
      </c>
      <c r="K219" s="84" t="b">
        <v>0</v>
      </c>
      <c r="L219" s="84" t="b">
        <v>0</v>
      </c>
    </row>
    <row r="220" spans="1:12" ht="15">
      <c r="A220" s="84" t="s">
        <v>1813</v>
      </c>
      <c r="B220" s="84" t="s">
        <v>1908</v>
      </c>
      <c r="C220" s="84">
        <v>2</v>
      </c>
      <c r="D220" s="122">
        <v>0.001967040277345988</v>
      </c>
      <c r="E220" s="122">
        <v>2.733464770185494</v>
      </c>
      <c r="F220" s="84" t="s">
        <v>2051</v>
      </c>
      <c r="G220" s="84" t="b">
        <v>0</v>
      </c>
      <c r="H220" s="84" t="b">
        <v>0</v>
      </c>
      <c r="I220" s="84" t="b">
        <v>0</v>
      </c>
      <c r="J220" s="84" t="b">
        <v>0</v>
      </c>
      <c r="K220" s="84" t="b">
        <v>0</v>
      </c>
      <c r="L220" s="84" t="b">
        <v>0</v>
      </c>
    </row>
    <row r="221" spans="1:12" ht="15">
      <c r="A221" s="84" t="s">
        <v>1908</v>
      </c>
      <c r="B221" s="84" t="s">
        <v>1762</v>
      </c>
      <c r="C221" s="84">
        <v>2</v>
      </c>
      <c r="D221" s="122">
        <v>0.001967040277345988</v>
      </c>
      <c r="E221" s="122">
        <v>2.3654879848909</v>
      </c>
      <c r="F221" s="84" t="s">
        <v>2051</v>
      </c>
      <c r="G221" s="84" t="b">
        <v>0</v>
      </c>
      <c r="H221" s="84" t="b">
        <v>0</v>
      </c>
      <c r="I221" s="84" t="b">
        <v>0</v>
      </c>
      <c r="J221" s="84" t="b">
        <v>0</v>
      </c>
      <c r="K221" s="84" t="b">
        <v>0</v>
      </c>
      <c r="L221" s="84" t="b">
        <v>0</v>
      </c>
    </row>
    <row r="222" spans="1:12" ht="15">
      <c r="A222" s="84" t="s">
        <v>1762</v>
      </c>
      <c r="B222" s="84" t="s">
        <v>1909</v>
      </c>
      <c r="C222" s="84">
        <v>2</v>
      </c>
      <c r="D222" s="122">
        <v>0.001967040277345988</v>
      </c>
      <c r="E222" s="122">
        <v>2.3654879848909</v>
      </c>
      <c r="F222" s="84" t="s">
        <v>2051</v>
      </c>
      <c r="G222" s="84" t="b">
        <v>0</v>
      </c>
      <c r="H222" s="84" t="b">
        <v>0</v>
      </c>
      <c r="I222" s="84" t="b">
        <v>0</v>
      </c>
      <c r="J222" s="84" t="b">
        <v>0</v>
      </c>
      <c r="K222" s="84" t="b">
        <v>0</v>
      </c>
      <c r="L222" s="84" t="b">
        <v>0</v>
      </c>
    </row>
    <row r="223" spans="1:12" ht="15">
      <c r="A223" s="84" t="s">
        <v>1909</v>
      </c>
      <c r="B223" s="84" t="s">
        <v>1910</v>
      </c>
      <c r="C223" s="84">
        <v>2</v>
      </c>
      <c r="D223" s="122">
        <v>0.001967040277345988</v>
      </c>
      <c r="E223" s="122">
        <v>2.9095560292411755</v>
      </c>
      <c r="F223" s="84" t="s">
        <v>2051</v>
      </c>
      <c r="G223" s="84" t="b">
        <v>0</v>
      </c>
      <c r="H223" s="84" t="b">
        <v>0</v>
      </c>
      <c r="I223" s="84" t="b">
        <v>0</v>
      </c>
      <c r="J223" s="84" t="b">
        <v>0</v>
      </c>
      <c r="K223" s="84" t="b">
        <v>0</v>
      </c>
      <c r="L223" s="84" t="b">
        <v>0</v>
      </c>
    </row>
    <row r="224" spans="1:12" ht="15">
      <c r="A224" s="84" t="s">
        <v>1910</v>
      </c>
      <c r="B224" s="84" t="s">
        <v>1343</v>
      </c>
      <c r="C224" s="84">
        <v>2</v>
      </c>
      <c r="D224" s="122">
        <v>0.001967040277345988</v>
      </c>
      <c r="E224" s="122">
        <v>2.09664267259832</v>
      </c>
      <c r="F224" s="84" t="s">
        <v>2051</v>
      </c>
      <c r="G224" s="84" t="b">
        <v>0</v>
      </c>
      <c r="H224" s="84" t="b">
        <v>0</v>
      </c>
      <c r="I224" s="84" t="b">
        <v>0</v>
      </c>
      <c r="J224" s="84" t="b">
        <v>0</v>
      </c>
      <c r="K224" s="84" t="b">
        <v>0</v>
      </c>
      <c r="L224" s="84" t="b">
        <v>0</v>
      </c>
    </row>
    <row r="225" spans="1:12" ht="15">
      <c r="A225" s="84" t="s">
        <v>1343</v>
      </c>
      <c r="B225" s="84" t="s">
        <v>1911</v>
      </c>
      <c r="C225" s="84">
        <v>2</v>
      </c>
      <c r="D225" s="122">
        <v>0.001967040277345988</v>
      </c>
      <c r="E225" s="122">
        <v>2.0344947658494754</v>
      </c>
      <c r="F225" s="84" t="s">
        <v>2051</v>
      </c>
      <c r="G225" s="84" t="b">
        <v>0</v>
      </c>
      <c r="H225" s="84" t="b">
        <v>0</v>
      </c>
      <c r="I225" s="84" t="b">
        <v>0</v>
      </c>
      <c r="J225" s="84" t="b">
        <v>0</v>
      </c>
      <c r="K225" s="84" t="b">
        <v>0</v>
      </c>
      <c r="L225" s="84" t="b">
        <v>0</v>
      </c>
    </row>
    <row r="226" spans="1:12" ht="15">
      <c r="A226" s="84" t="s">
        <v>1911</v>
      </c>
      <c r="B226" s="84" t="s">
        <v>1912</v>
      </c>
      <c r="C226" s="84">
        <v>2</v>
      </c>
      <c r="D226" s="122">
        <v>0.001967040277345988</v>
      </c>
      <c r="E226" s="122">
        <v>2.9095560292411755</v>
      </c>
      <c r="F226" s="84" t="s">
        <v>2051</v>
      </c>
      <c r="G226" s="84" t="b">
        <v>0</v>
      </c>
      <c r="H226" s="84" t="b">
        <v>0</v>
      </c>
      <c r="I226" s="84" t="b">
        <v>0</v>
      </c>
      <c r="J226" s="84" t="b">
        <v>0</v>
      </c>
      <c r="K226" s="84" t="b">
        <v>0</v>
      </c>
      <c r="L226" s="84" t="b">
        <v>0</v>
      </c>
    </row>
    <row r="227" spans="1:12" ht="15">
      <c r="A227" s="84" t="s">
        <v>1357</v>
      </c>
      <c r="B227" s="84" t="s">
        <v>1913</v>
      </c>
      <c r="C227" s="84">
        <v>2</v>
      </c>
      <c r="D227" s="122">
        <v>0.001967040277345988</v>
      </c>
      <c r="E227" s="122">
        <v>2.09664267259832</v>
      </c>
      <c r="F227" s="84" t="s">
        <v>2051</v>
      </c>
      <c r="G227" s="84" t="b">
        <v>0</v>
      </c>
      <c r="H227" s="84" t="b">
        <v>0</v>
      </c>
      <c r="I227" s="84" t="b">
        <v>0</v>
      </c>
      <c r="J227" s="84" t="b">
        <v>0</v>
      </c>
      <c r="K227" s="84" t="b">
        <v>0</v>
      </c>
      <c r="L227" s="84" t="b">
        <v>0</v>
      </c>
    </row>
    <row r="228" spans="1:12" ht="15">
      <c r="A228" s="84" t="s">
        <v>1913</v>
      </c>
      <c r="B228" s="84" t="s">
        <v>1335</v>
      </c>
      <c r="C228" s="84">
        <v>2</v>
      </c>
      <c r="D228" s="122">
        <v>0.001967040277345988</v>
      </c>
      <c r="E228" s="122">
        <v>1.5671333484189691</v>
      </c>
      <c r="F228" s="84" t="s">
        <v>2051</v>
      </c>
      <c r="G228" s="84" t="b">
        <v>0</v>
      </c>
      <c r="H228" s="84" t="b">
        <v>0</v>
      </c>
      <c r="I228" s="84" t="b">
        <v>0</v>
      </c>
      <c r="J228" s="84" t="b">
        <v>0</v>
      </c>
      <c r="K228" s="84" t="b">
        <v>0</v>
      </c>
      <c r="L228" s="84" t="b">
        <v>0</v>
      </c>
    </row>
    <row r="229" spans="1:12" ht="15">
      <c r="A229" s="84" t="s">
        <v>1335</v>
      </c>
      <c r="B229" s="84" t="s">
        <v>1353</v>
      </c>
      <c r="C229" s="84">
        <v>2</v>
      </c>
      <c r="D229" s="122">
        <v>0.001967040277345988</v>
      </c>
      <c r="E229" s="122">
        <v>1.5573735111298128</v>
      </c>
      <c r="F229" s="84" t="s">
        <v>2051</v>
      </c>
      <c r="G229" s="84" t="b">
        <v>0</v>
      </c>
      <c r="H229" s="84" t="b">
        <v>0</v>
      </c>
      <c r="I229" s="84" t="b">
        <v>0</v>
      </c>
      <c r="J229" s="84" t="b">
        <v>0</v>
      </c>
      <c r="K229" s="84" t="b">
        <v>0</v>
      </c>
      <c r="L229" s="84" t="b">
        <v>0</v>
      </c>
    </row>
    <row r="230" spans="1:12" ht="15">
      <c r="A230" s="84" t="s">
        <v>1917</v>
      </c>
      <c r="B230" s="84" t="s">
        <v>1378</v>
      </c>
      <c r="C230" s="84">
        <v>2</v>
      </c>
      <c r="D230" s="122">
        <v>0.001967040277345988</v>
      </c>
      <c r="E230" s="122">
        <v>2.2563435154658316</v>
      </c>
      <c r="F230" s="84" t="s">
        <v>2051</v>
      </c>
      <c r="G230" s="84" t="b">
        <v>0</v>
      </c>
      <c r="H230" s="84" t="b">
        <v>0</v>
      </c>
      <c r="I230" s="84" t="b">
        <v>0</v>
      </c>
      <c r="J230" s="84" t="b">
        <v>0</v>
      </c>
      <c r="K230" s="84" t="b">
        <v>0</v>
      </c>
      <c r="L230" s="84" t="b">
        <v>0</v>
      </c>
    </row>
    <row r="231" spans="1:12" ht="15">
      <c r="A231" s="84" t="s">
        <v>1378</v>
      </c>
      <c r="B231" s="84" t="s">
        <v>1918</v>
      </c>
      <c r="C231" s="84">
        <v>2</v>
      </c>
      <c r="D231" s="122">
        <v>0.001967040277345988</v>
      </c>
      <c r="E231" s="122">
        <v>2.2563435154658316</v>
      </c>
      <c r="F231" s="84" t="s">
        <v>2051</v>
      </c>
      <c r="G231" s="84" t="b">
        <v>0</v>
      </c>
      <c r="H231" s="84" t="b">
        <v>0</v>
      </c>
      <c r="I231" s="84" t="b">
        <v>0</v>
      </c>
      <c r="J231" s="84" t="b">
        <v>0</v>
      </c>
      <c r="K231" s="84" t="b">
        <v>0</v>
      </c>
      <c r="L231" s="84" t="b">
        <v>0</v>
      </c>
    </row>
    <row r="232" spans="1:12" ht="15">
      <c r="A232" s="84" t="s">
        <v>1918</v>
      </c>
      <c r="B232" s="84" t="s">
        <v>1919</v>
      </c>
      <c r="C232" s="84">
        <v>2</v>
      </c>
      <c r="D232" s="122">
        <v>0.001967040277345988</v>
      </c>
      <c r="E232" s="122">
        <v>2.9095560292411755</v>
      </c>
      <c r="F232" s="84" t="s">
        <v>2051</v>
      </c>
      <c r="G232" s="84" t="b">
        <v>0</v>
      </c>
      <c r="H232" s="84" t="b">
        <v>0</v>
      </c>
      <c r="I232" s="84" t="b">
        <v>0</v>
      </c>
      <c r="J232" s="84" t="b">
        <v>0</v>
      </c>
      <c r="K232" s="84" t="b">
        <v>0</v>
      </c>
      <c r="L232" s="84" t="b">
        <v>0</v>
      </c>
    </row>
    <row r="233" spans="1:12" ht="15">
      <c r="A233" s="84" t="s">
        <v>1919</v>
      </c>
      <c r="B233" s="84" t="s">
        <v>1920</v>
      </c>
      <c r="C233" s="84">
        <v>2</v>
      </c>
      <c r="D233" s="122">
        <v>0.001967040277345988</v>
      </c>
      <c r="E233" s="122">
        <v>2.9095560292411755</v>
      </c>
      <c r="F233" s="84" t="s">
        <v>2051</v>
      </c>
      <c r="G233" s="84" t="b">
        <v>0</v>
      </c>
      <c r="H233" s="84" t="b">
        <v>0</v>
      </c>
      <c r="I233" s="84" t="b">
        <v>0</v>
      </c>
      <c r="J233" s="84" t="b">
        <v>0</v>
      </c>
      <c r="K233" s="84" t="b">
        <v>0</v>
      </c>
      <c r="L233" s="84" t="b">
        <v>0</v>
      </c>
    </row>
    <row r="234" spans="1:12" ht="15">
      <c r="A234" s="84" t="s">
        <v>1920</v>
      </c>
      <c r="B234" s="84" t="s">
        <v>1921</v>
      </c>
      <c r="C234" s="84">
        <v>2</v>
      </c>
      <c r="D234" s="122">
        <v>0.001967040277345988</v>
      </c>
      <c r="E234" s="122">
        <v>2.9095560292411755</v>
      </c>
      <c r="F234" s="84" t="s">
        <v>2051</v>
      </c>
      <c r="G234" s="84" t="b">
        <v>0</v>
      </c>
      <c r="H234" s="84" t="b">
        <v>0</v>
      </c>
      <c r="I234" s="84" t="b">
        <v>0</v>
      </c>
      <c r="J234" s="84" t="b">
        <v>0</v>
      </c>
      <c r="K234" s="84" t="b">
        <v>0</v>
      </c>
      <c r="L234" s="84" t="b">
        <v>0</v>
      </c>
    </row>
    <row r="235" spans="1:12" ht="15">
      <c r="A235" s="84" t="s">
        <v>1921</v>
      </c>
      <c r="B235" s="84" t="s">
        <v>1922</v>
      </c>
      <c r="C235" s="84">
        <v>2</v>
      </c>
      <c r="D235" s="122">
        <v>0.001967040277345988</v>
      </c>
      <c r="E235" s="122">
        <v>2.9095560292411755</v>
      </c>
      <c r="F235" s="84" t="s">
        <v>2051</v>
      </c>
      <c r="G235" s="84" t="b">
        <v>0</v>
      </c>
      <c r="H235" s="84" t="b">
        <v>0</v>
      </c>
      <c r="I235" s="84" t="b">
        <v>0</v>
      </c>
      <c r="J235" s="84" t="b">
        <v>0</v>
      </c>
      <c r="K235" s="84" t="b">
        <v>0</v>
      </c>
      <c r="L235" s="84" t="b">
        <v>0</v>
      </c>
    </row>
    <row r="236" spans="1:12" ht="15">
      <c r="A236" s="84" t="s">
        <v>1922</v>
      </c>
      <c r="B236" s="84" t="s">
        <v>1923</v>
      </c>
      <c r="C236" s="84">
        <v>2</v>
      </c>
      <c r="D236" s="122">
        <v>0.001967040277345988</v>
      </c>
      <c r="E236" s="122">
        <v>2.9095560292411755</v>
      </c>
      <c r="F236" s="84" t="s">
        <v>2051</v>
      </c>
      <c r="G236" s="84" t="b">
        <v>0</v>
      </c>
      <c r="H236" s="84" t="b">
        <v>0</v>
      </c>
      <c r="I236" s="84" t="b">
        <v>0</v>
      </c>
      <c r="J236" s="84" t="b">
        <v>0</v>
      </c>
      <c r="K236" s="84" t="b">
        <v>0</v>
      </c>
      <c r="L236" s="84" t="b">
        <v>0</v>
      </c>
    </row>
    <row r="237" spans="1:12" ht="15">
      <c r="A237" s="84" t="s">
        <v>1923</v>
      </c>
      <c r="B237" s="84" t="s">
        <v>1924</v>
      </c>
      <c r="C237" s="84">
        <v>2</v>
      </c>
      <c r="D237" s="122">
        <v>0.001967040277345988</v>
      </c>
      <c r="E237" s="122">
        <v>2.9095560292411755</v>
      </c>
      <c r="F237" s="84" t="s">
        <v>2051</v>
      </c>
      <c r="G237" s="84" t="b">
        <v>0</v>
      </c>
      <c r="H237" s="84" t="b">
        <v>0</v>
      </c>
      <c r="I237" s="84" t="b">
        <v>0</v>
      </c>
      <c r="J237" s="84" t="b">
        <v>0</v>
      </c>
      <c r="K237" s="84" t="b">
        <v>0</v>
      </c>
      <c r="L237" s="84" t="b">
        <v>0</v>
      </c>
    </row>
    <row r="238" spans="1:12" ht="15">
      <c r="A238" s="84" t="s">
        <v>1924</v>
      </c>
      <c r="B238" s="84" t="s">
        <v>1925</v>
      </c>
      <c r="C238" s="84">
        <v>2</v>
      </c>
      <c r="D238" s="122">
        <v>0.001967040277345988</v>
      </c>
      <c r="E238" s="122">
        <v>2.9095560292411755</v>
      </c>
      <c r="F238" s="84" t="s">
        <v>2051</v>
      </c>
      <c r="G238" s="84" t="b">
        <v>0</v>
      </c>
      <c r="H238" s="84" t="b">
        <v>0</v>
      </c>
      <c r="I238" s="84" t="b">
        <v>0</v>
      </c>
      <c r="J238" s="84" t="b">
        <v>0</v>
      </c>
      <c r="K238" s="84" t="b">
        <v>0</v>
      </c>
      <c r="L238" s="84" t="b">
        <v>0</v>
      </c>
    </row>
    <row r="239" spans="1:12" ht="15">
      <c r="A239" s="84" t="s">
        <v>1925</v>
      </c>
      <c r="B239" s="84" t="s">
        <v>1373</v>
      </c>
      <c r="C239" s="84">
        <v>2</v>
      </c>
      <c r="D239" s="122">
        <v>0.001967040277345988</v>
      </c>
      <c r="E239" s="122">
        <v>2.6085260335771943</v>
      </c>
      <c r="F239" s="84" t="s">
        <v>2051</v>
      </c>
      <c r="G239" s="84" t="b">
        <v>0</v>
      </c>
      <c r="H239" s="84" t="b">
        <v>0</v>
      </c>
      <c r="I239" s="84" t="b">
        <v>0</v>
      </c>
      <c r="J239" s="84" t="b">
        <v>0</v>
      </c>
      <c r="K239" s="84" t="b">
        <v>0</v>
      </c>
      <c r="L239" s="84" t="b">
        <v>0</v>
      </c>
    </row>
    <row r="240" spans="1:12" ht="15">
      <c r="A240" s="84" t="s">
        <v>242</v>
      </c>
      <c r="B240" s="84" t="s">
        <v>1380</v>
      </c>
      <c r="C240" s="84">
        <v>2</v>
      </c>
      <c r="D240" s="122">
        <v>0.001967040277345988</v>
      </c>
      <c r="E240" s="122">
        <v>2.9095560292411755</v>
      </c>
      <c r="F240" s="84" t="s">
        <v>2051</v>
      </c>
      <c r="G240" s="84" t="b">
        <v>0</v>
      </c>
      <c r="H240" s="84" t="b">
        <v>0</v>
      </c>
      <c r="I240" s="84" t="b">
        <v>0</v>
      </c>
      <c r="J240" s="84" t="b">
        <v>0</v>
      </c>
      <c r="K240" s="84" t="b">
        <v>0</v>
      </c>
      <c r="L240" s="84" t="b">
        <v>0</v>
      </c>
    </row>
    <row r="241" spans="1:12" ht="15">
      <c r="A241" s="84" t="s">
        <v>1926</v>
      </c>
      <c r="B241" s="84" t="s">
        <v>1927</v>
      </c>
      <c r="C241" s="84">
        <v>2</v>
      </c>
      <c r="D241" s="122">
        <v>0.001967040277345988</v>
      </c>
      <c r="E241" s="122">
        <v>2.9095560292411755</v>
      </c>
      <c r="F241" s="84" t="s">
        <v>2051</v>
      </c>
      <c r="G241" s="84" t="b">
        <v>0</v>
      </c>
      <c r="H241" s="84" t="b">
        <v>0</v>
      </c>
      <c r="I241" s="84" t="b">
        <v>0</v>
      </c>
      <c r="J241" s="84" t="b">
        <v>0</v>
      </c>
      <c r="K241" s="84" t="b">
        <v>0</v>
      </c>
      <c r="L241" s="84" t="b">
        <v>0</v>
      </c>
    </row>
    <row r="242" spans="1:12" ht="15">
      <c r="A242" s="84" t="s">
        <v>1927</v>
      </c>
      <c r="B242" s="84" t="s">
        <v>1928</v>
      </c>
      <c r="C242" s="84">
        <v>2</v>
      </c>
      <c r="D242" s="122">
        <v>0.001967040277345988</v>
      </c>
      <c r="E242" s="122">
        <v>2.9095560292411755</v>
      </c>
      <c r="F242" s="84" t="s">
        <v>2051</v>
      </c>
      <c r="G242" s="84" t="b">
        <v>0</v>
      </c>
      <c r="H242" s="84" t="b">
        <v>0</v>
      </c>
      <c r="I242" s="84" t="b">
        <v>0</v>
      </c>
      <c r="J242" s="84" t="b">
        <v>0</v>
      </c>
      <c r="K242" s="84" t="b">
        <v>0</v>
      </c>
      <c r="L242" s="84" t="b">
        <v>0</v>
      </c>
    </row>
    <row r="243" spans="1:12" ht="15">
      <c r="A243" s="84" t="s">
        <v>1928</v>
      </c>
      <c r="B243" s="84" t="s">
        <v>1929</v>
      </c>
      <c r="C243" s="84">
        <v>2</v>
      </c>
      <c r="D243" s="122">
        <v>0.001967040277345988</v>
      </c>
      <c r="E243" s="122">
        <v>2.9095560292411755</v>
      </c>
      <c r="F243" s="84" t="s">
        <v>2051</v>
      </c>
      <c r="G243" s="84" t="b">
        <v>0</v>
      </c>
      <c r="H243" s="84" t="b">
        <v>0</v>
      </c>
      <c r="I243" s="84" t="b">
        <v>0</v>
      </c>
      <c r="J243" s="84" t="b">
        <v>0</v>
      </c>
      <c r="K243" s="84" t="b">
        <v>0</v>
      </c>
      <c r="L243" s="84" t="b">
        <v>0</v>
      </c>
    </row>
    <row r="244" spans="1:12" ht="15">
      <c r="A244" s="84" t="s">
        <v>1929</v>
      </c>
      <c r="B244" s="84" t="s">
        <v>1930</v>
      </c>
      <c r="C244" s="84">
        <v>2</v>
      </c>
      <c r="D244" s="122">
        <v>0.001967040277345988</v>
      </c>
      <c r="E244" s="122">
        <v>2.9095560292411755</v>
      </c>
      <c r="F244" s="84" t="s">
        <v>2051</v>
      </c>
      <c r="G244" s="84" t="b">
        <v>0</v>
      </c>
      <c r="H244" s="84" t="b">
        <v>0</v>
      </c>
      <c r="I244" s="84" t="b">
        <v>0</v>
      </c>
      <c r="J244" s="84" t="b">
        <v>0</v>
      </c>
      <c r="K244" s="84" t="b">
        <v>0</v>
      </c>
      <c r="L244" s="84" t="b">
        <v>0</v>
      </c>
    </row>
    <row r="245" spans="1:12" ht="15">
      <c r="A245" s="84" t="s">
        <v>1930</v>
      </c>
      <c r="B245" s="84" t="s">
        <v>1931</v>
      </c>
      <c r="C245" s="84">
        <v>2</v>
      </c>
      <c r="D245" s="122">
        <v>0.001967040277345988</v>
      </c>
      <c r="E245" s="122">
        <v>2.9095560292411755</v>
      </c>
      <c r="F245" s="84" t="s">
        <v>2051</v>
      </c>
      <c r="G245" s="84" t="b">
        <v>0</v>
      </c>
      <c r="H245" s="84" t="b">
        <v>0</v>
      </c>
      <c r="I245" s="84" t="b">
        <v>0</v>
      </c>
      <c r="J245" s="84" t="b">
        <v>0</v>
      </c>
      <c r="K245" s="84" t="b">
        <v>0</v>
      </c>
      <c r="L245" s="84" t="b">
        <v>0</v>
      </c>
    </row>
    <row r="246" spans="1:12" ht="15">
      <c r="A246" s="84" t="s">
        <v>1931</v>
      </c>
      <c r="B246" s="84" t="s">
        <v>1932</v>
      </c>
      <c r="C246" s="84">
        <v>2</v>
      </c>
      <c r="D246" s="122">
        <v>0.001967040277345988</v>
      </c>
      <c r="E246" s="122">
        <v>2.9095560292411755</v>
      </c>
      <c r="F246" s="84" t="s">
        <v>2051</v>
      </c>
      <c r="G246" s="84" t="b">
        <v>0</v>
      </c>
      <c r="H246" s="84" t="b">
        <v>0</v>
      </c>
      <c r="I246" s="84" t="b">
        <v>0</v>
      </c>
      <c r="J246" s="84" t="b">
        <v>0</v>
      </c>
      <c r="K246" s="84" t="b">
        <v>0</v>
      </c>
      <c r="L246" s="84" t="b">
        <v>0</v>
      </c>
    </row>
    <row r="247" spans="1:12" ht="15">
      <c r="A247" s="84" t="s">
        <v>1932</v>
      </c>
      <c r="B247" s="84" t="s">
        <v>1933</v>
      </c>
      <c r="C247" s="84">
        <v>2</v>
      </c>
      <c r="D247" s="122">
        <v>0.001967040277345988</v>
      </c>
      <c r="E247" s="122">
        <v>2.9095560292411755</v>
      </c>
      <c r="F247" s="84" t="s">
        <v>2051</v>
      </c>
      <c r="G247" s="84" t="b">
        <v>0</v>
      </c>
      <c r="H247" s="84" t="b">
        <v>0</v>
      </c>
      <c r="I247" s="84" t="b">
        <v>0</v>
      </c>
      <c r="J247" s="84" t="b">
        <v>0</v>
      </c>
      <c r="K247" s="84" t="b">
        <v>0</v>
      </c>
      <c r="L247" s="84" t="b">
        <v>0</v>
      </c>
    </row>
    <row r="248" spans="1:12" ht="15">
      <c r="A248" s="84" t="s">
        <v>1933</v>
      </c>
      <c r="B248" s="84" t="s">
        <v>1934</v>
      </c>
      <c r="C248" s="84">
        <v>2</v>
      </c>
      <c r="D248" s="122">
        <v>0.001967040277345988</v>
      </c>
      <c r="E248" s="122">
        <v>2.9095560292411755</v>
      </c>
      <c r="F248" s="84" t="s">
        <v>2051</v>
      </c>
      <c r="G248" s="84" t="b">
        <v>0</v>
      </c>
      <c r="H248" s="84" t="b">
        <v>0</v>
      </c>
      <c r="I248" s="84" t="b">
        <v>0</v>
      </c>
      <c r="J248" s="84" t="b">
        <v>0</v>
      </c>
      <c r="K248" s="84" t="b">
        <v>0</v>
      </c>
      <c r="L248" s="84" t="b">
        <v>0</v>
      </c>
    </row>
    <row r="249" spans="1:12" ht="15">
      <c r="A249" s="84" t="s">
        <v>1934</v>
      </c>
      <c r="B249" s="84" t="s">
        <v>1935</v>
      </c>
      <c r="C249" s="84">
        <v>2</v>
      </c>
      <c r="D249" s="122">
        <v>0.001967040277345988</v>
      </c>
      <c r="E249" s="122">
        <v>2.9095560292411755</v>
      </c>
      <c r="F249" s="84" t="s">
        <v>2051</v>
      </c>
      <c r="G249" s="84" t="b">
        <v>0</v>
      </c>
      <c r="H249" s="84" t="b">
        <v>0</v>
      </c>
      <c r="I249" s="84" t="b">
        <v>0</v>
      </c>
      <c r="J249" s="84" t="b">
        <v>0</v>
      </c>
      <c r="K249" s="84" t="b">
        <v>0</v>
      </c>
      <c r="L249" s="84" t="b">
        <v>0</v>
      </c>
    </row>
    <row r="250" spans="1:12" ht="15">
      <c r="A250" s="84" t="s">
        <v>1935</v>
      </c>
      <c r="B250" s="84" t="s">
        <v>1936</v>
      </c>
      <c r="C250" s="84">
        <v>2</v>
      </c>
      <c r="D250" s="122">
        <v>0.001967040277345988</v>
      </c>
      <c r="E250" s="122">
        <v>2.9095560292411755</v>
      </c>
      <c r="F250" s="84" t="s">
        <v>2051</v>
      </c>
      <c r="G250" s="84" t="b">
        <v>0</v>
      </c>
      <c r="H250" s="84" t="b">
        <v>0</v>
      </c>
      <c r="I250" s="84" t="b">
        <v>0</v>
      </c>
      <c r="J250" s="84" t="b">
        <v>0</v>
      </c>
      <c r="K250" s="84" t="b">
        <v>0</v>
      </c>
      <c r="L250" s="84" t="b">
        <v>0</v>
      </c>
    </row>
    <row r="251" spans="1:12" ht="15">
      <c r="A251" s="84" t="s">
        <v>1936</v>
      </c>
      <c r="B251" s="84" t="s">
        <v>1823</v>
      </c>
      <c r="C251" s="84">
        <v>2</v>
      </c>
      <c r="D251" s="122">
        <v>0.001967040277345988</v>
      </c>
      <c r="E251" s="122">
        <v>2.733464770185494</v>
      </c>
      <c r="F251" s="84" t="s">
        <v>2051</v>
      </c>
      <c r="G251" s="84" t="b">
        <v>0</v>
      </c>
      <c r="H251" s="84" t="b">
        <v>0</v>
      </c>
      <c r="I251" s="84" t="b">
        <v>0</v>
      </c>
      <c r="J251" s="84" t="b">
        <v>0</v>
      </c>
      <c r="K251" s="84" t="b">
        <v>0</v>
      </c>
      <c r="L251" s="84" t="b">
        <v>0</v>
      </c>
    </row>
    <row r="252" spans="1:12" ht="15">
      <c r="A252" s="84" t="s">
        <v>1823</v>
      </c>
      <c r="B252" s="84" t="s">
        <v>1937</v>
      </c>
      <c r="C252" s="84">
        <v>2</v>
      </c>
      <c r="D252" s="122">
        <v>0.001967040277345988</v>
      </c>
      <c r="E252" s="122">
        <v>2.733464770185494</v>
      </c>
      <c r="F252" s="84" t="s">
        <v>2051</v>
      </c>
      <c r="G252" s="84" t="b">
        <v>0</v>
      </c>
      <c r="H252" s="84" t="b">
        <v>0</v>
      </c>
      <c r="I252" s="84" t="b">
        <v>0</v>
      </c>
      <c r="J252" s="84" t="b">
        <v>0</v>
      </c>
      <c r="K252" s="84" t="b">
        <v>0</v>
      </c>
      <c r="L252" s="84" t="b">
        <v>0</v>
      </c>
    </row>
    <row r="253" spans="1:12" ht="15">
      <c r="A253" s="84" t="s">
        <v>1937</v>
      </c>
      <c r="B253" s="84" t="s">
        <v>1938</v>
      </c>
      <c r="C253" s="84">
        <v>2</v>
      </c>
      <c r="D253" s="122">
        <v>0.001967040277345988</v>
      </c>
      <c r="E253" s="122">
        <v>2.9095560292411755</v>
      </c>
      <c r="F253" s="84" t="s">
        <v>2051</v>
      </c>
      <c r="G253" s="84" t="b">
        <v>0</v>
      </c>
      <c r="H253" s="84" t="b">
        <v>0</v>
      </c>
      <c r="I253" s="84" t="b">
        <v>0</v>
      </c>
      <c r="J253" s="84" t="b">
        <v>0</v>
      </c>
      <c r="K253" s="84" t="b">
        <v>0</v>
      </c>
      <c r="L253" s="84" t="b">
        <v>0</v>
      </c>
    </row>
    <row r="254" spans="1:12" ht="15">
      <c r="A254" s="84" t="s">
        <v>1938</v>
      </c>
      <c r="B254" s="84" t="s">
        <v>1939</v>
      </c>
      <c r="C254" s="84">
        <v>2</v>
      </c>
      <c r="D254" s="122">
        <v>0.001967040277345988</v>
      </c>
      <c r="E254" s="122">
        <v>2.9095560292411755</v>
      </c>
      <c r="F254" s="84" t="s">
        <v>2051</v>
      </c>
      <c r="G254" s="84" t="b">
        <v>0</v>
      </c>
      <c r="H254" s="84" t="b">
        <v>0</v>
      </c>
      <c r="I254" s="84" t="b">
        <v>0</v>
      </c>
      <c r="J254" s="84" t="b">
        <v>0</v>
      </c>
      <c r="K254" s="84" t="b">
        <v>0</v>
      </c>
      <c r="L254" s="84" t="b">
        <v>0</v>
      </c>
    </row>
    <row r="255" spans="1:12" ht="15">
      <c r="A255" s="84" t="s">
        <v>1939</v>
      </c>
      <c r="B255" s="84" t="s">
        <v>1940</v>
      </c>
      <c r="C255" s="84">
        <v>2</v>
      </c>
      <c r="D255" s="122">
        <v>0.001967040277345988</v>
      </c>
      <c r="E255" s="122">
        <v>2.9095560292411755</v>
      </c>
      <c r="F255" s="84" t="s">
        <v>2051</v>
      </c>
      <c r="G255" s="84" t="b">
        <v>0</v>
      </c>
      <c r="H255" s="84" t="b">
        <v>0</v>
      </c>
      <c r="I255" s="84" t="b">
        <v>0</v>
      </c>
      <c r="J255" s="84" t="b">
        <v>0</v>
      </c>
      <c r="K255" s="84" t="b">
        <v>0</v>
      </c>
      <c r="L255" s="84" t="b">
        <v>0</v>
      </c>
    </row>
    <row r="256" spans="1:12" ht="15">
      <c r="A256" s="84" t="s">
        <v>1940</v>
      </c>
      <c r="B256" s="84" t="s">
        <v>1941</v>
      </c>
      <c r="C256" s="84">
        <v>2</v>
      </c>
      <c r="D256" s="122">
        <v>0.001967040277345988</v>
      </c>
      <c r="E256" s="122">
        <v>2.9095560292411755</v>
      </c>
      <c r="F256" s="84" t="s">
        <v>2051</v>
      </c>
      <c r="G256" s="84" t="b">
        <v>0</v>
      </c>
      <c r="H256" s="84" t="b">
        <v>0</v>
      </c>
      <c r="I256" s="84" t="b">
        <v>0</v>
      </c>
      <c r="J256" s="84" t="b">
        <v>0</v>
      </c>
      <c r="K256" s="84" t="b">
        <v>0</v>
      </c>
      <c r="L256" s="84" t="b">
        <v>0</v>
      </c>
    </row>
    <row r="257" spans="1:12" ht="15">
      <c r="A257" s="84" t="s">
        <v>1941</v>
      </c>
      <c r="B257" s="84" t="s">
        <v>1942</v>
      </c>
      <c r="C257" s="84">
        <v>2</v>
      </c>
      <c r="D257" s="122">
        <v>0.001967040277345988</v>
      </c>
      <c r="E257" s="122">
        <v>2.9095560292411755</v>
      </c>
      <c r="F257" s="84" t="s">
        <v>2051</v>
      </c>
      <c r="G257" s="84" t="b">
        <v>0</v>
      </c>
      <c r="H257" s="84" t="b">
        <v>0</v>
      </c>
      <c r="I257" s="84" t="b">
        <v>0</v>
      </c>
      <c r="J257" s="84" t="b">
        <v>0</v>
      </c>
      <c r="K257" s="84" t="b">
        <v>0</v>
      </c>
      <c r="L257" s="84" t="b">
        <v>0</v>
      </c>
    </row>
    <row r="258" spans="1:12" ht="15">
      <c r="A258" s="84" t="s">
        <v>1350</v>
      </c>
      <c r="B258" s="84" t="s">
        <v>1943</v>
      </c>
      <c r="C258" s="84">
        <v>2</v>
      </c>
      <c r="D258" s="122">
        <v>0.001967040277345988</v>
      </c>
      <c r="E258" s="122">
        <v>2.0064660422492318</v>
      </c>
      <c r="F258" s="84" t="s">
        <v>2051</v>
      </c>
      <c r="G258" s="84" t="b">
        <v>0</v>
      </c>
      <c r="H258" s="84" t="b">
        <v>0</v>
      </c>
      <c r="I258" s="84" t="b">
        <v>0</v>
      </c>
      <c r="J258" s="84" t="b">
        <v>0</v>
      </c>
      <c r="K258" s="84" t="b">
        <v>0</v>
      </c>
      <c r="L258" s="84" t="b">
        <v>0</v>
      </c>
    </row>
    <row r="259" spans="1:12" ht="15">
      <c r="A259" s="84" t="s">
        <v>1943</v>
      </c>
      <c r="B259" s="84" t="s">
        <v>1814</v>
      </c>
      <c r="C259" s="84">
        <v>2</v>
      </c>
      <c r="D259" s="122">
        <v>0.001967040277345988</v>
      </c>
      <c r="E259" s="122">
        <v>2.733464770185494</v>
      </c>
      <c r="F259" s="84" t="s">
        <v>2051</v>
      </c>
      <c r="G259" s="84" t="b">
        <v>0</v>
      </c>
      <c r="H259" s="84" t="b">
        <v>0</v>
      </c>
      <c r="I259" s="84" t="b">
        <v>0</v>
      </c>
      <c r="J259" s="84" t="b">
        <v>0</v>
      </c>
      <c r="K259" s="84" t="b">
        <v>0</v>
      </c>
      <c r="L259" s="84" t="b">
        <v>0</v>
      </c>
    </row>
    <row r="260" spans="1:12" ht="15">
      <c r="A260" s="84" t="s">
        <v>1814</v>
      </c>
      <c r="B260" s="84" t="s">
        <v>1944</v>
      </c>
      <c r="C260" s="84">
        <v>2</v>
      </c>
      <c r="D260" s="122">
        <v>0.001967040277345988</v>
      </c>
      <c r="E260" s="122">
        <v>2.733464770185494</v>
      </c>
      <c r="F260" s="84" t="s">
        <v>2051</v>
      </c>
      <c r="G260" s="84" t="b">
        <v>0</v>
      </c>
      <c r="H260" s="84" t="b">
        <v>0</v>
      </c>
      <c r="I260" s="84" t="b">
        <v>0</v>
      </c>
      <c r="J260" s="84" t="b">
        <v>0</v>
      </c>
      <c r="K260" s="84" t="b">
        <v>0</v>
      </c>
      <c r="L260" s="84" t="b">
        <v>0</v>
      </c>
    </row>
    <row r="261" spans="1:12" ht="15">
      <c r="A261" s="84" t="s">
        <v>1944</v>
      </c>
      <c r="B261" s="84" t="s">
        <v>1945</v>
      </c>
      <c r="C261" s="84">
        <v>2</v>
      </c>
      <c r="D261" s="122">
        <v>0.001967040277345988</v>
      </c>
      <c r="E261" s="122">
        <v>2.9095560292411755</v>
      </c>
      <c r="F261" s="84" t="s">
        <v>2051</v>
      </c>
      <c r="G261" s="84" t="b">
        <v>0</v>
      </c>
      <c r="H261" s="84" t="b">
        <v>0</v>
      </c>
      <c r="I261" s="84" t="b">
        <v>0</v>
      </c>
      <c r="J261" s="84" t="b">
        <v>0</v>
      </c>
      <c r="K261" s="84" t="b">
        <v>0</v>
      </c>
      <c r="L261" s="84" t="b">
        <v>0</v>
      </c>
    </row>
    <row r="262" spans="1:12" ht="15">
      <c r="A262" s="84" t="s">
        <v>1945</v>
      </c>
      <c r="B262" s="84" t="s">
        <v>1946</v>
      </c>
      <c r="C262" s="84">
        <v>2</v>
      </c>
      <c r="D262" s="122">
        <v>0.001967040277345988</v>
      </c>
      <c r="E262" s="122">
        <v>2.9095560292411755</v>
      </c>
      <c r="F262" s="84" t="s">
        <v>2051</v>
      </c>
      <c r="G262" s="84" t="b">
        <v>0</v>
      </c>
      <c r="H262" s="84" t="b">
        <v>0</v>
      </c>
      <c r="I262" s="84" t="b">
        <v>0</v>
      </c>
      <c r="J262" s="84" t="b">
        <v>0</v>
      </c>
      <c r="K262" s="84" t="b">
        <v>0</v>
      </c>
      <c r="L262" s="84" t="b">
        <v>0</v>
      </c>
    </row>
    <row r="263" spans="1:12" ht="15">
      <c r="A263" s="84" t="s">
        <v>1946</v>
      </c>
      <c r="B263" s="84" t="s">
        <v>1947</v>
      </c>
      <c r="C263" s="84">
        <v>2</v>
      </c>
      <c r="D263" s="122">
        <v>0.001967040277345988</v>
      </c>
      <c r="E263" s="122">
        <v>2.9095560292411755</v>
      </c>
      <c r="F263" s="84" t="s">
        <v>2051</v>
      </c>
      <c r="G263" s="84" t="b">
        <v>0</v>
      </c>
      <c r="H263" s="84" t="b">
        <v>0</v>
      </c>
      <c r="I263" s="84" t="b">
        <v>0</v>
      </c>
      <c r="J263" s="84" t="b">
        <v>0</v>
      </c>
      <c r="K263" s="84" t="b">
        <v>0</v>
      </c>
      <c r="L263" s="84" t="b">
        <v>0</v>
      </c>
    </row>
    <row r="264" spans="1:12" ht="15">
      <c r="A264" s="84" t="s">
        <v>1947</v>
      </c>
      <c r="B264" s="84" t="s">
        <v>1948</v>
      </c>
      <c r="C264" s="84">
        <v>2</v>
      </c>
      <c r="D264" s="122">
        <v>0.001967040277345988</v>
      </c>
      <c r="E264" s="122">
        <v>2.9095560292411755</v>
      </c>
      <c r="F264" s="84" t="s">
        <v>2051</v>
      </c>
      <c r="G264" s="84" t="b">
        <v>0</v>
      </c>
      <c r="H264" s="84" t="b">
        <v>0</v>
      </c>
      <c r="I264" s="84" t="b">
        <v>0</v>
      </c>
      <c r="J264" s="84" t="b">
        <v>0</v>
      </c>
      <c r="K264" s="84" t="b">
        <v>0</v>
      </c>
      <c r="L264" s="84" t="b">
        <v>0</v>
      </c>
    </row>
    <row r="265" spans="1:12" ht="15">
      <c r="A265" s="84" t="s">
        <v>1948</v>
      </c>
      <c r="B265" s="84" t="s">
        <v>1949</v>
      </c>
      <c r="C265" s="84">
        <v>2</v>
      </c>
      <c r="D265" s="122">
        <v>0.001967040277345988</v>
      </c>
      <c r="E265" s="122">
        <v>2.9095560292411755</v>
      </c>
      <c r="F265" s="84" t="s">
        <v>2051</v>
      </c>
      <c r="G265" s="84" t="b">
        <v>0</v>
      </c>
      <c r="H265" s="84" t="b">
        <v>0</v>
      </c>
      <c r="I265" s="84" t="b">
        <v>0</v>
      </c>
      <c r="J265" s="84" t="b">
        <v>0</v>
      </c>
      <c r="K265" s="84" t="b">
        <v>0</v>
      </c>
      <c r="L265" s="84" t="b">
        <v>0</v>
      </c>
    </row>
    <row r="266" spans="1:12" ht="15">
      <c r="A266" s="84" t="s">
        <v>1949</v>
      </c>
      <c r="B266" s="84" t="s">
        <v>1352</v>
      </c>
      <c r="C266" s="84">
        <v>2</v>
      </c>
      <c r="D266" s="122">
        <v>0.001967040277345988</v>
      </c>
      <c r="E266" s="122">
        <v>2.6085260335771943</v>
      </c>
      <c r="F266" s="84" t="s">
        <v>2051</v>
      </c>
      <c r="G266" s="84" t="b">
        <v>0</v>
      </c>
      <c r="H266" s="84" t="b">
        <v>0</v>
      </c>
      <c r="I266" s="84" t="b">
        <v>0</v>
      </c>
      <c r="J266" s="84" t="b">
        <v>0</v>
      </c>
      <c r="K266" s="84" t="b">
        <v>0</v>
      </c>
      <c r="L266" s="84" t="b">
        <v>0</v>
      </c>
    </row>
    <row r="267" spans="1:12" ht="15">
      <c r="A267" s="84" t="s">
        <v>1352</v>
      </c>
      <c r="B267" s="84" t="s">
        <v>1950</v>
      </c>
      <c r="C267" s="84">
        <v>2</v>
      </c>
      <c r="D267" s="122">
        <v>0.001967040277345988</v>
      </c>
      <c r="E267" s="122">
        <v>2.6085260335771943</v>
      </c>
      <c r="F267" s="84" t="s">
        <v>2051</v>
      </c>
      <c r="G267" s="84" t="b">
        <v>0</v>
      </c>
      <c r="H267" s="84" t="b">
        <v>0</v>
      </c>
      <c r="I267" s="84" t="b">
        <v>0</v>
      </c>
      <c r="J267" s="84" t="b">
        <v>0</v>
      </c>
      <c r="K267" s="84" t="b">
        <v>0</v>
      </c>
      <c r="L267" s="84" t="b">
        <v>0</v>
      </c>
    </row>
    <row r="268" spans="1:12" ht="15">
      <c r="A268" s="84" t="s">
        <v>1950</v>
      </c>
      <c r="B268" s="84" t="s">
        <v>1352</v>
      </c>
      <c r="C268" s="84">
        <v>2</v>
      </c>
      <c r="D268" s="122">
        <v>0.001967040277345988</v>
      </c>
      <c r="E268" s="122">
        <v>2.6085260335771943</v>
      </c>
      <c r="F268" s="84" t="s">
        <v>2051</v>
      </c>
      <c r="G268" s="84" t="b">
        <v>0</v>
      </c>
      <c r="H268" s="84" t="b">
        <v>0</v>
      </c>
      <c r="I268" s="84" t="b">
        <v>0</v>
      </c>
      <c r="J268" s="84" t="b">
        <v>0</v>
      </c>
      <c r="K268" s="84" t="b">
        <v>0</v>
      </c>
      <c r="L268" s="84" t="b">
        <v>0</v>
      </c>
    </row>
    <row r="269" spans="1:12" ht="15">
      <c r="A269" s="84" t="s">
        <v>1352</v>
      </c>
      <c r="B269" s="84" t="s">
        <v>1951</v>
      </c>
      <c r="C269" s="84">
        <v>2</v>
      </c>
      <c r="D269" s="122">
        <v>0.001967040277345988</v>
      </c>
      <c r="E269" s="122">
        <v>2.6085260335771943</v>
      </c>
      <c r="F269" s="84" t="s">
        <v>2051</v>
      </c>
      <c r="G269" s="84" t="b">
        <v>0</v>
      </c>
      <c r="H269" s="84" t="b">
        <v>0</v>
      </c>
      <c r="I269" s="84" t="b">
        <v>0</v>
      </c>
      <c r="J269" s="84" t="b">
        <v>0</v>
      </c>
      <c r="K269" s="84" t="b">
        <v>0</v>
      </c>
      <c r="L269" s="84" t="b">
        <v>0</v>
      </c>
    </row>
    <row r="270" spans="1:12" ht="15">
      <c r="A270" s="84" t="s">
        <v>1951</v>
      </c>
      <c r="B270" s="84" t="s">
        <v>1952</v>
      </c>
      <c r="C270" s="84">
        <v>2</v>
      </c>
      <c r="D270" s="122">
        <v>0.001967040277345988</v>
      </c>
      <c r="E270" s="122">
        <v>2.9095560292411755</v>
      </c>
      <c r="F270" s="84" t="s">
        <v>2051</v>
      </c>
      <c r="G270" s="84" t="b">
        <v>0</v>
      </c>
      <c r="H270" s="84" t="b">
        <v>0</v>
      </c>
      <c r="I270" s="84" t="b">
        <v>0</v>
      </c>
      <c r="J270" s="84" t="b">
        <v>0</v>
      </c>
      <c r="K270" s="84" t="b">
        <v>0</v>
      </c>
      <c r="L270" s="84" t="b">
        <v>0</v>
      </c>
    </row>
    <row r="271" spans="1:12" ht="15">
      <c r="A271" s="84" t="s">
        <v>1952</v>
      </c>
      <c r="B271" s="84" t="s">
        <v>1953</v>
      </c>
      <c r="C271" s="84">
        <v>2</v>
      </c>
      <c r="D271" s="122">
        <v>0.001967040277345988</v>
      </c>
      <c r="E271" s="122">
        <v>2.9095560292411755</v>
      </c>
      <c r="F271" s="84" t="s">
        <v>2051</v>
      </c>
      <c r="G271" s="84" t="b">
        <v>0</v>
      </c>
      <c r="H271" s="84" t="b">
        <v>0</v>
      </c>
      <c r="I271" s="84" t="b">
        <v>0</v>
      </c>
      <c r="J271" s="84" t="b">
        <v>0</v>
      </c>
      <c r="K271" s="84" t="b">
        <v>0</v>
      </c>
      <c r="L271" s="84" t="b">
        <v>0</v>
      </c>
    </row>
    <row r="272" spans="1:12" ht="15">
      <c r="A272" s="84" t="s">
        <v>1379</v>
      </c>
      <c r="B272" s="84" t="s">
        <v>1954</v>
      </c>
      <c r="C272" s="84">
        <v>2</v>
      </c>
      <c r="D272" s="122">
        <v>0.0023164656930905977</v>
      </c>
      <c r="E272" s="122">
        <v>2.733464770185494</v>
      </c>
      <c r="F272" s="84" t="s">
        <v>2051</v>
      </c>
      <c r="G272" s="84" t="b">
        <v>0</v>
      </c>
      <c r="H272" s="84" t="b">
        <v>0</v>
      </c>
      <c r="I272" s="84" t="b">
        <v>0</v>
      </c>
      <c r="J272" s="84" t="b">
        <v>0</v>
      </c>
      <c r="K272" s="84" t="b">
        <v>0</v>
      </c>
      <c r="L272" s="84" t="b">
        <v>0</v>
      </c>
    </row>
    <row r="273" spans="1:12" ht="15">
      <c r="A273" s="84" t="s">
        <v>1954</v>
      </c>
      <c r="B273" s="84" t="s">
        <v>1955</v>
      </c>
      <c r="C273" s="84">
        <v>2</v>
      </c>
      <c r="D273" s="122">
        <v>0.0023164656930905977</v>
      </c>
      <c r="E273" s="122">
        <v>2.9095560292411755</v>
      </c>
      <c r="F273" s="84" t="s">
        <v>2051</v>
      </c>
      <c r="G273" s="84" t="b">
        <v>0</v>
      </c>
      <c r="H273" s="84" t="b">
        <v>0</v>
      </c>
      <c r="I273" s="84" t="b">
        <v>0</v>
      </c>
      <c r="J273" s="84" t="b">
        <v>0</v>
      </c>
      <c r="K273" s="84" t="b">
        <v>0</v>
      </c>
      <c r="L273" s="84" t="b">
        <v>0</v>
      </c>
    </row>
    <row r="274" spans="1:12" ht="15">
      <c r="A274" s="84" t="s">
        <v>1955</v>
      </c>
      <c r="B274" s="84" t="s">
        <v>1956</v>
      </c>
      <c r="C274" s="84">
        <v>2</v>
      </c>
      <c r="D274" s="122">
        <v>0.0023164656930905977</v>
      </c>
      <c r="E274" s="122">
        <v>2.9095560292411755</v>
      </c>
      <c r="F274" s="84" t="s">
        <v>2051</v>
      </c>
      <c r="G274" s="84" t="b">
        <v>0</v>
      </c>
      <c r="H274" s="84" t="b">
        <v>0</v>
      </c>
      <c r="I274" s="84" t="b">
        <v>0</v>
      </c>
      <c r="J274" s="84" t="b">
        <v>0</v>
      </c>
      <c r="K274" s="84" t="b">
        <v>0</v>
      </c>
      <c r="L274" s="84" t="b">
        <v>0</v>
      </c>
    </row>
    <row r="275" spans="1:12" ht="15">
      <c r="A275" s="84" t="s">
        <v>1956</v>
      </c>
      <c r="B275" s="84" t="s">
        <v>1373</v>
      </c>
      <c r="C275" s="84">
        <v>2</v>
      </c>
      <c r="D275" s="122">
        <v>0.0023164656930905977</v>
      </c>
      <c r="E275" s="122">
        <v>2.6085260335771943</v>
      </c>
      <c r="F275" s="84" t="s">
        <v>2051</v>
      </c>
      <c r="G275" s="84" t="b">
        <v>0</v>
      </c>
      <c r="H275" s="84" t="b">
        <v>0</v>
      </c>
      <c r="I275" s="84" t="b">
        <v>0</v>
      </c>
      <c r="J275" s="84" t="b">
        <v>0</v>
      </c>
      <c r="K275" s="84" t="b">
        <v>0</v>
      </c>
      <c r="L275" s="84" t="b">
        <v>0</v>
      </c>
    </row>
    <row r="276" spans="1:12" ht="15">
      <c r="A276" s="84" t="s">
        <v>1824</v>
      </c>
      <c r="B276" s="84" t="s">
        <v>1378</v>
      </c>
      <c r="C276" s="84">
        <v>2</v>
      </c>
      <c r="D276" s="122">
        <v>0.001967040277345988</v>
      </c>
      <c r="E276" s="122">
        <v>2.08025225641015</v>
      </c>
      <c r="F276" s="84" t="s">
        <v>2051</v>
      </c>
      <c r="G276" s="84" t="b">
        <v>0</v>
      </c>
      <c r="H276" s="84" t="b">
        <v>0</v>
      </c>
      <c r="I276" s="84" t="b">
        <v>0</v>
      </c>
      <c r="J276" s="84" t="b">
        <v>0</v>
      </c>
      <c r="K276" s="84" t="b">
        <v>0</v>
      </c>
      <c r="L276" s="84" t="b">
        <v>0</v>
      </c>
    </row>
    <row r="277" spans="1:12" ht="15">
      <c r="A277" s="84" t="s">
        <v>1378</v>
      </c>
      <c r="B277" s="84" t="s">
        <v>1787</v>
      </c>
      <c r="C277" s="84">
        <v>2</v>
      </c>
      <c r="D277" s="122">
        <v>0.001967040277345988</v>
      </c>
      <c r="E277" s="122">
        <v>1.9553135198018503</v>
      </c>
      <c r="F277" s="84" t="s">
        <v>2051</v>
      </c>
      <c r="G277" s="84" t="b">
        <v>0</v>
      </c>
      <c r="H277" s="84" t="b">
        <v>0</v>
      </c>
      <c r="I277" s="84" t="b">
        <v>0</v>
      </c>
      <c r="J277" s="84" t="b">
        <v>0</v>
      </c>
      <c r="K277" s="84" t="b">
        <v>0</v>
      </c>
      <c r="L277" s="84" t="b">
        <v>0</v>
      </c>
    </row>
    <row r="278" spans="1:12" ht="15">
      <c r="A278" s="84" t="s">
        <v>1769</v>
      </c>
      <c r="B278" s="84" t="s">
        <v>1957</v>
      </c>
      <c r="C278" s="84">
        <v>2</v>
      </c>
      <c r="D278" s="122">
        <v>0.001967040277345988</v>
      </c>
      <c r="E278" s="122">
        <v>2.5116160205691376</v>
      </c>
      <c r="F278" s="84" t="s">
        <v>2051</v>
      </c>
      <c r="G278" s="84" t="b">
        <v>0</v>
      </c>
      <c r="H278" s="84" t="b">
        <v>0</v>
      </c>
      <c r="I278" s="84" t="b">
        <v>0</v>
      </c>
      <c r="J278" s="84" t="b">
        <v>0</v>
      </c>
      <c r="K278" s="84" t="b">
        <v>0</v>
      </c>
      <c r="L278" s="84" t="b">
        <v>0</v>
      </c>
    </row>
    <row r="279" spans="1:12" ht="15">
      <c r="A279" s="84" t="s">
        <v>1957</v>
      </c>
      <c r="B279" s="84" t="s">
        <v>1788</v>
      </c>
      <c r="C279" s="84">
        <v>2</v>
      </c>
      <c r="D279" s="122">
        <v>0.001967040277345988</v>
      </c>
      <c r="E279" s="122">
        <v>2.6085260335771943</v>
      </c>
      <c r="F279" s="84" t="s">
        <v>2051</v>
      </c>
      <c r="G279" s="84" t="b">
        <v>0</v>
      </c>
      <c r="H279" s="84" t="b">
        <v>0</v>
      </c>
      <c r="I279" s="84" t="b">
        <v>0</v>
      </c>
      <c r="J279" s="84" t="b">
        <v>0</v>
      </c>
      <c r="K279" s="84" t="b">
        <v>0</v>
      </c>
      <c r="L279" s="84" t="b">
        <v>0</v>
      </c>
    </row>
    <row r="280" spans="1:12" ht="15">
      <c r="A280" s="84" t="s">
        <v>1788</v>
      </c>
      <c r="B280" s="84" t="s">
        <v>1376</v>
      </c>
      <c r="C280" s="84">
        <v>2</v>
      </c>
      <c r="D280" s="122">
        <v>0.001967040277345988</v>
      </c>
      <c r="E280" s="122">
        <v>2.2105860249051563</v>
      </c>
      <c r="F280" s="84" t="s">
        <v>2051</v>
      </c>
      <c r="G280" s="84" t="b">
        <v>0</v>
      </c>
      <c r="H280" s="84" t="b">
        <v>0</v>
      </c>
      <c r="I280" s="84" t="b">
        <v>0</v>
      </c>
      <c r="J280" s="84" t="b">
        <v>0</v>
      </c>
      <c r="K280" s="84" t="b">
        <v>0</v>
      </c>
      <c r="L280" s="84" t="b">
        <v>0</v>
      </c>
    </row>
    <row r="281" spans="1:12" ht="15">
      <c r="A281" s="84" t="s">
        <v>1376</v>
      </c>
      <c r="B281" s="84" t="s">
        <v>1825</v>
      </c>
      <c r="C281" s="84">
        <v>2</v>
      </c>
      <c r="D281" s="122">
        <v>0.001967040277345988</v>
      </c>
      <c r="E281" s="122">
        <v>2.3355247615134567</v>
      </c>
      <c r="F281" s="84" t="s">
        <v>2051</v>
      </c>
      <c r="G281" s="84" t="b">
        <v>0</v>
      </c>
      <c r="H281" s="84" t="b">
        <v>0</v>
      </c>
      <c r="I281" s="84" t="b">
        <v>0</v>
      </c>
      <c r="J281" s="84" t="b">
        <v>0</v>
      </c>
      <c r="K281" s="84" t="b">
        <v>0</v>
      </c>
      <c r="L281" s="84" t="b">
        <v>0</v>
      </c>
    </row>
    <row r="282" spans="1:12" ht="15">
      <c r="A282" s="84" t="s">
        <v>1825</v>
      </c>
      <c r="B282" s="84" t="s">
        <v>1755</v>
      </c>
      <c r="C282" s="84">
        <v>2</v>
      </c>
      <c r="D282" s="122">
        <v>0.001967040277345988</v>
      </c>
      <c r="E282" s="122">
        <v>2.1314047788575317</v>
      </c>
      <c r="F282" s="84" t="s">
        <v>2051</v>
      </c>
      <c r="G282" s="84" t="b">
        <v>0</v>
      </c>
      <c r="H282" s="84" t="b">
        <v>0</v>
      </c>
      <c r="I282" s="84" t="b">
        <v>0</v>
      </c>
      <c r="J282" s="84" t="b">
        <v>0</v>
      </c>
      <c r="K282" s="84" t="b">
        <v>0</v>
      </c>
      <c r="L282" s="84" t="b">
        <v>0</v>
      </c>
    </row>
    <row r="283" spans="1:12" ht="15">
      <c r="A283" s="84" t="s">
        <v>1755</v>
      </c>
      <c r="B283" s="84" t="s">
        <v>1826</v>
      </c>
      <c r="C283" s="84">
        <v>2</v>
      </c>
      <c r="D283" s="122">
        <v>0.001967040277345988</v>
      </c>
      <c r="E283" s="122">
        <v>2.1314047788575317</v>
      </c>
      <c r="F283" s="84" t="s">
        <v>2051</v>
      </c>
      <c r="G283" s="84" t="b">
        <v>0</v>
      </c>
      <c r="H283" s="84" t="b">
        <v>0</v>
      </c>
      <c r="I283" s="84" t="b">
        <v>0</v>
      </c>
      <c r="J283" s="84" t="b">
        <v>0</v>
      </c>
      <c r="K283" s="84" t="b">
        <v>0</v>
      </c>
      <c r="L283" s="84" t="b">
        <v>0</v>
      </c>
    </row>
    <row r="284" spans="1:12" ht="15">
      <c r="A284" s="84" t="s">
        <v>1826</v>
      </c>
      <c r="B284" s="84" t="s">
        <v>1827</v>
      </c>
      <c r="C284" s="84">
        <v>2</v>
      </c>
      <c r="D284" s="122">
        <v>0.001967040277345988</v>
      </c>
      <c r="E284" s="122">
        <v>2.557373511129813</v>
      </c>
      <c r="F284" s="84" t="s">
        <v>2051</v>
      </c>
      <c r="G284" s="84" t="b">
        <v>0</v>
      </c>
      <c r="H284" s="84" t="b">
        <v>0</v>
      </c>
      <c r="I284" s="84" t="b">
        <v>0</v>
      </c>
      <c r="J284" s="84" t="b">
        <v>0</v>
      </c>
      <c r="K284" s="84" t="b">
        <v>0</v>
      </c>
      <c r="L284" s="84" t="b">
        <v>0</v>
      </c>
    </row>
    <row r="285" spans="1:12" ht="15">
      <c r="A285" s="84" t="s">
        <v>1827</v>
      </c>
      <c r="B285" s="84" t="s">
        <v>1787</v>
      </c>
      <c r="C285" s="84">
        <v>2</v>
      </c>
      <c r="D285" s="122">
        <v>0.001967040277345988</v>
      </c>
      <c r="E285" s="122">
        <v>2.6085260335771943</v>
      </c>
      <c r="F285" s="84" t="s">
        <v>2051</v>
      </c>
      <c r="G285" s="84" t="b">
        <v>0</v>
      </c>
      <c r="H285" s="84" t="b">
        <v>0</v>
      </c>
      <c r="I285" s="84" t="b">
        <v>0</v>
      </c>
      <c r="J285" s="84" t="b">
        <v>0</v>
      </c>
      <c r="K285" s="84" t="b">
        <v>0</v>
      </c>
      <c r="L285" s="84" t="b">
        <v>0</v>
      </c>
    </row>
    <row r="286" spans="1:12" ht="15">
      <c r="A286" s="84" t="s">
        <v>1769</v>
      </c>
      <c r="B286" s="84" t="s">
        <v>1958</v>
      </c>
      <c r="C286" s="84">
        <v>2</v>
      </c>
      <c r="D286" s="122">
        <v>0.001967040277345988</v>
      </c>
      <c r="E286" s="122">
        <v>2.5116160205691376</v>
      </c>
      <c r="F286" s="84" t="s">
        <v>2051</v>
      </c>
      <c r="G286" s="84" t="b">
        <v>0</v>
      </c>
      <c r="H286" s="84" t="b">
        <v>0</v>
      </c>
      <c r="I286" s="84" t="b">
        <v>0</v>
      </c>
      <c r="J286" s="84" t="b">
        <v>0</v>
      </c>
      <c r="K286" s="84" t="b">
        <v>0</v>
      </c>
      <c r="L286" s="84" t="b">
        <v>0</v>
      </c>
    </row>
    <row r="287" spans="1:12" ht="15">
      <c r="A287" s="84" t="s">
        <v>1961</v>
      </c>
      <c r="B287" s="84" t="s">
        <v>1962</v>
      </c>
      <c r="C287" s="84">
        <v>2</v>
      </c>
      <c r="D287" s="122">
        <v>0.001967040277345988</v>
      </c>
      <c r="E287" s="122">
        <v>2.9095560292411755</v>
      </c>
      <c r="F287" s="84" t="s">
        <v>2051</v>
      </c>
      <c r="G287" s="84" t="b">
        <v>0</v>
      </c>
      <c r="H287" s="84" t="b">
        <v>0</v>
      </c>
      <c r="I287" s="84" t="b">
        <v>0</v>
      </c>
      <c r="J287" s="84" t="b">
        <v>0</v>
      </c>
      <c r="K287" s="84" t="b">
        <v>0</v>
      </c>
      <c r="L287" s="84" t="b">
        <v>0</v>
      </c>
    </row>
    <row r="288" spans="1:12" ht="15">
      <c r="A288" s="84" t="s">
        <v>1962</v>
      </c>
      <c r="B288" s="84" t="s">
        <v>1963</v>
      </c>
      <c r="C288" s="84">
        <v>2</v>
      </c>
      <c r="D288" s="122">
        <v>0.001967040277345988</v>
      </c>
      <c r="E288" s="122">
        <v>2.9095560292411755</v>
      </c>
      <c r="F288" s="84" t="s">
        <v>2051</v>
      </c>
      <c r="G288" s="84" t="b">
        <v>0</v>
      </c>
      <c r="H288" s="84" t="b">
        <v>0</v>
      </c>
      <c r="I288" s="84" t="b">
        <v>0</v>
      </c>
      <c r="J288" s="84" t="b">
        <v>0</v>
      </c>
      <c r="K288" s="84" t="b">
        <v>0</v>
      </c>
      <c r="L288" s="84" t="b">
        <v>0</v>
      </c>
    </row>
    <row r="289" spans="1:12" ht="15">
      <c r="A289" s="84" t="s">
        <v>1963</v>
      </c>
      <c r="B289" s="84" t="s">
        <v>1964</v>
      </c>
      <c r="C289" s="84">
        <v>2</v>
      </c>
      <c r="D289" s="122">
        <v>0.001967040277345988</v>
      </c>
      <c r="E289" s="122">
        <v>2.9095560292411755</v>
      </c>
      <c r="F289" s="84" t="s">
        <v>2051</v>
      </c>
      <c r="G289" s="84" t="b">
        <v>0</v>
      </c>
      <c r="H289" s="84" t="b">
        <v>0</v>
      </c>
      <c r="I289" s="84" t="b">
        <v>0</v>
      </c>
      <c r="J289" s="84" t="b">
        <v>0</v>
      </c>
      <c r="K289" s="84" t="b">
        <v>0</v>
      </c>
      <c r="L289" s="84" t="b">
        <v>0</v>
      </c>
    </row>
    <row r="290" spans="1:12" ht="15">
      <c r="A290" s="84" t="s">
        <v>1964</v>
      </c>
      <c r="B290" s="84" t="s">
        <v>1965</v>
      </c>
      <c r="C290" s="84">
        <v>2</v>
      </c>
      <c r="D290" s="122">
        <v>0.001967040277345988</v>
      </c>
      <c r="E290" s="122">
        <v>2.9095560292411755</v>
      </c>
      <c r="F290" s="84" t="s">
        <v>2051</v>
      </c>
      <c r="G290" s="84" t="b">
        <v>0</v>
      </c>
      <c r="H290" s="84" t="b">
        <v>0</v>
      </c>
      <c r="I290" s="84" t="b">
        <v>0</v>
      </c>
      <c r="J290" s="84" t="b">
        <v>0</v>
      </c>
      <c r="K290" s="84" t="b">
        <v>0</v>
      </c>
      <c r="L290" s="84" t="b">
        <v>0</v>
      </c>
    </row>
    <row r="291" spans="1:12" ht="15">
      <c r="A291" s="84" t="s">
        <v>1965</v>
      </c>
      <c r="B291" s="84" t="s">
        <v>1335</v>
      </c>
      <c r="C291" s="84">
        <v>2</v>
      </c>
      <c r="D291" s="122">
        <v>0.001967040277345988</v>
      </c>
      <c r="E291" s="122">
        <v>1.5671333484189691</v>
      </c>
      <c r="F291" s="84" t="s">
        <v>2051</v>
      </c>
      <c r="G291" s="84" t="b">
        <v>0</v>
      </c>
      <c r="H291" s="84" t="b">
        <v>0</v>
      </c>
      <c r="I291" s="84" t="b">
        <v>0</v>
      </c>
      <c r="J291" s="84" t="b">
        <v>0</v>
      </c>
      <c r="K291" s="84" t="b">
        <v>0</v>
      </c>
      <c r="L291" s="84" t="b">
        <v>0</v>
      </c>
    </row>
    <row r="292" spans="1:12" ht="15">
      <c r="A292" s="84" t="s">
        <v>1343</v>
      </c>
      <c r="B292" s="84" t="s">
        <v>1966</v>
      </c>
      <c r="C292" s="84">
        <v>2</v>
      </c>
      <c r="D292" s="122">
        <v>0.001967040277345988</v>
      </c>
      <c r="E292" s="122">
        <v>2.0344947658494754</v>
      </c>
      <c r="F292" s="84" t="s">
        <v>2051</v>
      </c>
      <c r="G292" s="84" t="b">
        <v>0</v>
      </c>
      <c r="H292" s="84" t="b">
        <v>0</v>
      </c>
      <c r="I292" s="84" t="b">
        <v>0</v>
      </c>
      <c r="J292" s="84" t="b">
        <v>0</v>
      </c>
      <c r="K292" s="84" t="b">
        <v>0</v>
      </c>
      <c r="L292" s="84" t="b">
        <v>0</v>
      </c>
    </row>
    <row r="293" spans="1:12" ht="15">
      <c r="A293" s="84" t="s">
        <v>1966</v>
      </c>
      <c r="B293" s="84" t="s">
        <v>1967</v>
      </c>
      <c r="C293" s="84">
        <v>2</v>
      </c>
      <c r="D293" s="122">
        <v>0.001967040277345988</v>
      </c>
      <c r="E293" s="122">
        <v>2.9095560292411755</v>
      </c>
      <c r="F293" s="84" t="s">
        <v>2051</v>
      </c>
      <c r="G293" s="84" t="b">
        <v>0</v>
      </c>
      <c r="H293" s="84" t="b">
        <v>0</v>
      </c>
      <c r="I293" s="84" t="b">
        <v>0</v>
      </c>
      <c r="J293" s="84" t="b">
        <v>0</v>
      </c>
      <c r="K293" s="84" t="b">
        <v>0</v>
      </c>
      <c r="L293" s="84" t="b">
        <v>0</v>
      </c>
    </row>
    <row r="294" spans="1:12" ht="15">
      <c r="A294" s="84" t="s">
        <v>1967</v>
      </c>
      <c r="B294" s="84" t="s">
        <v>1828</v>
      </c>
      <c r="C294" s="84">
        <v>2</v>
      </c>
      <c r="D294" s="122">
        <v>0.001967040277345988</v>
      </c>
      <c r="E294" s="122">
        <v>2.733464770185494</v>
      </c>
      <c r="F294" s="84" t="s">
        <v>2051</v>
      </c>
      <c r="G294" s="84" t="b">
        <v>0</v>
      </c>
      <c r="H294" s="84" t="b">
        <v>0</v>
      </c>
      <c r="I294" s="84" t="b">
        <v>0</v>
      </c>
      <c r="J294" s="84" t="b">
        <v>0</v>
      </c>
      <c r="K294" s="84" t="b">
        <v>0</v>
      </c>
      <c r="L294" s="84" t="b">
        <v>0</v>
      </c>
    </row>
    <row r="295" spans="1:12" ht="15">
      <c r="A295" s="84" t="s">
        <v>1828</v>
      </c>
      <c r="B295" s="84" t="s">
        <v>1968</v>
      </c>
      <c r="C295" s="84">
        <v>2</v>
      </c>
      <c r="D295" s="122">
        <v>0.001967040277345988</v>
      </c>
      <c r="E295" s="122">
        <v>2.733464770185494</v>
      </c>
      <c r="F295" s="84" t="s">
        <v>2051</v>
      </c>
      <c r="G295" s="84" t="b">
        <v>0</v>
      </c>
      <c r="H295" s="84" t="b">
        <v>0</v>
      </c>
      <c r="I295" s="84" t="b">
        <v>0</v>
      </c>
      <c r="J295" s="84" t="b">
        <v>0</v>
      </c>
      <c r="K295" s="84" t="b">
        <v>0</v>
      </c>
      <c r="L295" s="84" t="b">
        <v>0</v>
      </c>
    </row>
    <row r="296" spans="1:12" ht="15">
      <c r="A296" s="84" t="s">
        <v>1968</v>
      </c>
      <c r="B296" s="84" t="s">
        <v>1969</v>
      </c>
      <c r="C296" s="84">
        <v>2</v>
      </c>
      <c r="D296" s="122">
        <v>0.001967040277345988</v>
      </c>
      <c r="E296" s="122">
        <v>2.9095560292411755</v>
      </c>
      <c r="F296" s="84" t="s">
        <v>2051</v>
      </c>
      <c r="G296" s="84" t="b">
        <v>0</v>
      </c>
      <c r="H296" s="84" t="b">
        <v>0</v>
      </c>
      <c r="I296" s="84" t="b">
        <v>0</v>
      </c>
      <c r="J296" s="84" t="b">
        <v>0</v>
      </c>
      <c r="K296" s="84" t="b">
        <v>0</v>
      </c>
      <c r="L296" s="84" t="b">
        <v>0</v>
      </c>
    </row>
    <row r="297" spans="1:12" ht="15">
      <c r="A297" s="84" t="s">
        <v>1969</v>
      </c>
      <c r="B297" s="84" t="s">
        <v>1970</v>
      </c>
      <c r="C297" s="84">
        <v>2</v>
      </c>
      <c r="D297" s="122">
        <v>0.001967040277345988</v>
      </c>
      <c r="E297" s="122">
        <v>2.9095560292411755</v>
      </c>
      <c r="F297" s="84" t="s">
        <v>2051</v>
      </c>
      <c r="G297" s="84" t="b">
        <v>0</v>
      </c>
      <c r="H297" s="84" t="b">
        <v>0</v>
      </c>
      <c r="I297" s="84" t="b">
        <v>0</v>
      </c>
      <c r="J297" s="84" t="b">
        <v>0</v>
      </c>
      <c r="K297" s="84" t="b">
        <v>0</v>
      </c>
      <c r="L297" s="84" t="b">
        <v>0</v>
      </c>
    </row>
    <row r="298" spans="1:12" ht="15">
      <c r="A298" s="84" t="s">
        <v>1970</v>
      </c>
      <c r="B298" s="84" t="s">
        <v>1971</v>
      </c>
      <c r="C298" s="84">
        <v>2</v>
      </c>
      <c r="D298" s="122">
        <v>0.001967040277345988</v>
      </c>
      <c r="E298" s="122">
        <v>2.9095560292411755</v>
      </c>
      <c r="F298" s="84" t="s">
        <v>2051</v>
      </c>
      <c r="G298" s="84" t="b">
        <v>0</v>
      </c>
      <c r="H298" s="84" t="b">
        <v>0</v>
      </c>
      <c r="I298" s="84" t="b">
        <v>0</v>
      </c>
      <c r="J298" s="84" t="b">
        <v>0</v>
      </c>
      <c r="K298" s="84" t="b">
        <v>0</v>
      </c>
      <c r="L298" s="84" t="b">
        <v>0</v>
      </c>
    </row>
    <row r="299" spans="1:12" ht="15">
      <c r="A299" s="84" t="s">
        <v>1971</v>
      </c>
      <c r="B299" s="84" t="s">
        <v>1755</v>
      </c>
      <c r="C299" s="84">
        <v>2</v>
      </c>
      <c r="D299" s="122">
        <v>0.001967040277345988</v>
      </c>
      <c r="E299" s="122">
        <v>2.307496037913213</v>
      </c>
      <c r="F299" s="84" t="s">
        <v>2051</v>
      </c>
      <c r="G299" s="84" t="b">
        <v>0</v>
      </c>
      <c r="H299" s="84" t="b">
        <v>0</v>
      </c>
      <c r="I299" s="84" t="b">
        <v>0</v>
      </c>
      <c r="J299" s="84" t="b">
        <v>0</v>
      </c>
      <c r="K299" s="84" t="b">
        <v>0</v>
      </c>
      <c r="L299" s="84" t="b">
        <v>0</v>
      </c>
    </row>
    <row r="300" spans="1:12" ht="15">
      <c r="A300" s="84" t="s">
        <v>1755</v>
      </c>
      <c r="B300" s="84" t="s">
        <v>1972</v>
      </c>
      <c r="C300" s="84">
        <v>2</v>
      </c>
      <c r="D300" s="122">
        <v>0.001967040277345988</v>
      </c>
      <c r="E300" s="122">
        <v>2.307496037913213</v>
      </c>
      <c r="F300" s="84" t="s">
        <v>2051</v>
      </c>
      <c r="G300" s="84" t="b">
        <v>0</v>
      </c>
      <c r="H300" s="84" t="b">
        <v>0</v>
      </c>
      <c r="I300" s="84" t="b">
        <v>0</v>
      </c>
      <c r="J300" s="84" t="b">
        <v>0</v>
      </c>
      <c r="K300" s="84" t="b">
        <v>0</v>
      </c>
      <c r="L300" s="84" t="b">
        <v>0</v>
      </c>
    </row>
    <row r="301" spans="1:12" ht="15">
      <c r="A301" s="84" t="s">
        <v>1972</v>
      </c>
      <c r="B301" s="84" t="s">
        <v>1973</v>
      </c>
      <c r="C301" s="84">
        <v>2</v>
      </c>
      <c r="D301" s="122">
        <v>0.001967040277345988</v>
      </c>
      <c r="E301" s="122">
        <v>2.9095560292411755</v>
      </c>
      <c r="F301" s="84" t="s">
        <v>2051</v>
      </c>
      <c r="G301" s="84" t="b">
        <v>0</v>
      </c>
      <c r="H301" s="84" t="b">
        <v>0</v>
      </c>
      <c r="I301" s="84" t="b">
        <v>0</v>
      </c>
      <c r="J301" s="84" t="b">
        <v>0</v>
      </c>
      <c r="K301" s="84" t="b">
        <v>0</v>
      </c>
      <c r="L301" s="84" t="b">
        <v>0</v>
      </c>
    </row>
    <row r="302" spans="1:12" ht="15">
      <c r="A302" s="84" t="s">
        <v>1973</v>
      </c>
      <c r="B302" s="84" t="s">
        <v>1974</v>
      </c>
      <c r="C302" s="84">
        <v>2</v>
      </c>
      <c r="D302" s="122">
        <v>0.001967040277345988</v>
      </c>
      <c r="E302" s="122">
        <v>2.9095560292411755</v>
      </c>
      <c r="F302" s="84" t="s">
        <v>2051</v>
      </c>
      <c r="G302" s="84" t="b">
        <v>0</v>
      </c>
      <c r="H302" s="84" t="b">
        <v>0</v>
      </c>
      <c r="I302" s="84" t="b">
        <v>0</v>
      </c>
      <c r="J302" s="84" t="b">
        <v>0</v>
      </c>
      <c r="K302" s="84" t="b">
        <v>0</v>
      </c>
      <c r="L302" s="84" t="b">
        <v>0</v>
      </c>
    </row>
    <row r="303" spans="1:12" ht="15">
      <c r="A303" s="84" t="s">
        <v>1974</v>
      </c>
      <c r="B303" s="84" t="s">
        <v>1335</v>
      </c>
      <c r="C303" s="84">
        <v>2</v>
      </c>
      <c r="D303" s="122">
        <v>0.001967040277345988</v>
      </c>
      <c r="E303" s="122">
        <v>1.5671333484189691</v>
      </c>
      <c r="F303" s="84" t="s">
        <v>2051</v>
      </c>
      <c r="G303" s="84" t="b">
        <v>0</v>
      </c>
      <c r="H303" s="84" t="b">
        <v>0</v>
      </c>
      <c r="I303" s="84" t="b">
        <v>0</v>
      </c>
      <c r="J303" s="84" t="b">
        <v>0</v>
      </c>
      <c r="K303" s="84" t="b">
        <v>0</v>
      </c>
      <c r="L303" s="84" t="b">
        <v>0</v>
      </c>
    </row>
    <row r="304" spans="1:12" ht="15">
      <c r="A304" s="84" t="s">
        <v>1335</v>
      </c>
      <c r="B304" s="84" t="s">
        <v>1975</v>
      </c>
      <c r="C304" s="84">
        <v>2</v>
      </c>
      <c r="D304" s="122">
        <v>0.001967040277345988</v>
      </c>
      <c r="E304" s="122">
        <v>2.0344947658494754</v>
      </c>
      <c r="F304" s="84" t="s">
        <v>2051</v>
      </c>
      <c r="G304" s="84" t="b">
        <v>0</v>
      </c>
      <c r="H304" s="84" t="b">
        <v>0</v>
      </c>
      <c r="I304" s="84" t="b">
        <v>0</v>
      </c>
      <c r="J304" s="84" t="b">
        <v>0</v>
      </c>
      <c r="K304" s="84" t="b">
        <v>0</v>
      </c>
      <c r="L304" s="84" t="b">
        <v>0</v>
      </c>
    </row>
    <row r="305" spans="1:12" ht="15">
      <c r="A305" s="84" t="s">
        <v>1770</v>
      </c>
      <c r="B305" s="84" t="s">
        <v>1976</v>
      </c>
      <c r="C305" s="84">
        <v>2</v>
      </c>
      <c r="D305" s="122">
        <v>0.001967040277345988</v>
      </c>
      <c r="E305" s="122">
        <v>2.5116160205691376</v>
      </c>
      <c r="F305" s="84" t="s">
        <v>2051</v>
      </c>
      <c r="G305" s="84" t="b">
        <v>0</v>
      </c>
      <c r="H305" s="84" t="b">
        <v>0</v>
      </c>
      <c r="I305" s="84" t="b">
        <v>0</v>
      </c>
      <c r="J305" s="84" t="b">
        <v>0</v>
      </c>
      <c r="K305" s="84" t="b">
        <v>0</v>
      </c>
      <c r="L305" s="84" t="b">
        <v>0</v>
      </c>
    </row>
    <row r="306" spans="1:12" ht="15">
      <c r="A306" s="84" t="s">
        <v>1976</v>
      </c>
      <c r="B306" s="84" t="s">
        <v>1767</v>
      </c>
      <c r="C306" s="84">
        <v>2</v>
      </c>
      <c r="D306" s="122">
        <v>0.001967040277345988</v>
      </c>
      <c r="E306" s="122">
        <v>2.6085260335771943</v>
      </c>
      <c r="F306" s="84" t="s">
        <v>2051</v>
      </c>
      <c r="G306" s="84" t="b">
        <v>0</v>
      </c>
      <c r="H306" s="84" t="b">
        <v>0</v>
      </c>
      <c r="I306" s="84" t="b">
        <v>0</v>
      </c>
      <c r="J306" s="84" t="b">
        <v>0</v>
      </c>
      <c r="K306" s="84" t="b">
        <v>0</v>
      </c>
      <c r="L306" s="84" t="b">
        <v>0</v>
      </c>
    </row>
    <row r="307" spans="1:12" ht="15">
      <c r="A307" s="84" t="s">
        <v>1830</v>
      </c>
      <c r="B307" s="84" t="s">
        <v>1771</v>
      </c>
      <c r="C307" s="84">
        <v>2</v>
      </c>
      <c r="D307" s="122">
        <v>0.001967040277345988</v>
      </c>
      <c r="E307" s="122">
        <v>2.3355247615134567</v>
      </c>
      <c r="F307" s="84" t="s">
        <v>2051</v>
      </c>
      <c r="G307" s="84" t="b">
        <v>0</v>
      </c>
      <c r="H307" s="84" t="b">
        <v>0</v>
      </c>
      <c r="I307" s="84" t="b">
        <v>0</v>
      </c>
      <c r="J307" s="84" t="b">
        <v>0</v>
      </c>
      <c r="K307" s="84" t="b">
        <v>0</v>
      </c>
      <c r="L307" s="84" t="b">
        <v>0</v>
      </c>
    </row>
    <row r="308" spans="1:12" ht="15">
      <c r="A308" s="84" t="s">
        <v>1773</v>
      </c>
      <c r="B308" s="84" t="s">
        <v>1335</v>
      </c>
      <c r="C308" s="84">
        <v>2</v>
      </c>
      <c r="D308" s="122">
        <v>0.001967040277345988</v>
      </c>
      <c r="E308" s="122">
        <v>1.1691933397469314</v>
      </c>
      <c r="F308" s="84" t="s">
        <v>2051</v>
      </c>
      <c r="G308" s="84" t="b">
        <v>0</v>
      </c>
      <c r="H308" s="84" t="b">
        <v>0</v>
      </c>
      <c r="I308" s="84" t="b">
        <v>0</v>
      </c>
      <c r="J308" s="84" t="b">
        <v>0</v>
      </c>
      <c r="K308" s="84" t="b">
        <v>0</v>
      </c>
      <c r="L308" s="84" t="b">
        <v>0</v>
      </c>
    </row>
    <row r="309" spans="1:12" ht="15">
      <c r="A309" s="84" t="s">
        <v>1783</v>
      </c>
      <c r="B309" s="84" t="s">
        <v>1350</v>
      </c>
      <c r="C309" s="84">
        <v>2</v>
      </c>
      <c r="D309" s="122">
        <v>0.001967040277345988</v>
      </c>
      <c r="E309" s="122">
        <v>1.8303747831935504</v>
      </c>
      <c r="F309" s="84" t="s">
        <v>2051</v>
      </c>
      <c r="G309" s="84" t="b">
        <v>0</v>
      </c>
      <c r="H309" s="84" t="b">
        <v>0</v>
      </c>
      <c r="I309" s="84" t="b">
        <v>0</v>
      </c>
      <c r="J309" s="84" t="b">
        <v>0</v>
      </c>
      <c r="K309" s="84" t="b">
        <v>0</v>
      </c>
      <c r="L309" s="84" t="b">
        <v>0</v>
      </c>
    </row>
    <row r="310" spans="1:12" ht="15">
      <c r="A310" s="84" t="s">
        <v>1784</v>
      </c>
      <c r="B310" s="84" t="s">
        <v>1337</v>
      </c>
      <c r="C310" s="84">
        <v>2</v>
      </c>
      <c r="D310" s="122">
        <v>0.001967040277345988</v>
      </c>
      <c r="E310" s="122">
        <v>1.6542835241378693</v>
      </c>
      <c r="F310" s="84" t="s">
        <v>2051</v>
      </c>
      <c r="G310" s="84" t="b">
        <v>0</v>
      </c>
      <c r="H310" s="84" t="b">
        <v>0</v>
      </c>
      <c r="I310" s="84" t="b">
        <v>0</v>
      </c>
      <c r="J310" s="84" t="b">
        <v>0</v>
      </c>
      <c r="K310" s="84" t="b">
        <v>0</v>
      </c>
      <c r="L310" s="84" t="b">
        <v>0</v>
      </c>
    </row>
    <row r="311" spans="1:12" ht="15">
      <c r="A311" s="84" t="s">
        <v>1835</v>
      </c>
      <c r="B311" s="84" t="s">
        <v>1799</v>
      </c>
      <c r="C311" s="84">
        <v>2</v>
      </c>
      <c r="D311" s="122">
        <v>0.001967040277345988</v>
      </c>
      <c r="E311" s="122">
        <v>2.432434774521513</v>
      </c>
      <c r="F311" s="84" t="s">
        <v>2051</v>
      </c>
      <c r="G311" s="84" t="b">
        <v>0</v>
      </c>
      <c r="H311" s="84" t="b">
        <v>0</v>
      </c>
      <c r="I311" s="84" t="b">
        <v>0</v>
      </c>
      <c r="J311" s="84" t="b">
        <v>0</v>
      </c>
      <c r="K311" s="84" t="b">
        <v>0</v>
      </c>
      <c r="L311" s="84" t="b">
        <v>0</v>
      </c>
    </row>
    <row r="312" spans="1:12" ht="15">
      <c r="A312" s="84" t="s">
        <v>1799</v>
      </c>
      <c r="B312" s="84" t="s">
        <v>1977</v>
      </c>
      <c r="C312" s="84">
        <v>2</v>
      </c>
      <c r="D312" s="122">
        <v>0.001967040277345988</v>
      </c>
      <c r="E312" s="122">
        <v>2.6085260335771943</v>
      </c>
      <c r="F312" s="84" t="s">
        <v>2051</v>
      </c>
      <c r="G312" s="84" t="b">
        <v>0</v>
      </c>
      <c r="H312" s="84" t="b">
        <v>0</v>
      </c>
      <c r="I312" s="84" t="b">
        <v>0</v>
      </c>
      <c r="J312" s="84" t="b">
        <v>0</v>
      </c>
      <c r="K312" s="84" t="b">
        <v>0</v>
      </c>
      <c r="L312" s="84" t="b">
        <v>0</v>
      </c>
    </row>
    <row r="313" spans="1:12" ht="15">
      <c r="A313" s="84" t="s">
        <v>1977</v>
      </c>
      <c r="B313" s="84" t="s">
        <v>1978</v>
      </c>
      <c r="C313" s="84">
        <v>2</v>
      </c>
      <c r="D313" s="122">
        <v>0.001967040277345988</v>
      </c>
      <c r="E313" s="122">
        <v>2.9095560292411755</v>
      </c>
      <c r="F313" s="84" t="s">
        <v>2051</v>
      </c>
      <c r="G313" s="84" t="b">
        <v>0</v>
      </c>
      <c r="H313" s="84" t="b">
        <v>0</v>
      </c>
      <c r="I313" s="84" t="b">
        <v>0</v>
      </c>
      <c r="J313" s="84" t="b">
        <v>0</v>
      </c>
      <c r="K313" s="84" t="b">
        <v>0</v>
      </c>
      <c r="L313" s="84" t="b">
        <v>0</v>
      </c>
    </row>
    <row r="314" spans="1:12" ht="15">
      <c r="A314" s="84" t="s">
        <v>1978</v>
      </c>
      <c r="B314" s="84" t="s">
        <v>1979</v>
      </c>
      <c r="C314" s="84">
        <v>2</v>
      </c>
      <c r="D314" s="122">
        <v>0.001967040277345988</v>
      </c>
      <c r="E314" s="122">
        <v>2.9095560292411755</v>
      </c>
      <c r="F314" s="84" t="s">
        <v>2051</v>
      </c>
      <c r="G314" s="84" t="b">
        <v>0</v>
      </c>
      <c r="H314" s="84" t="b">
        <v>0</v>
      </c>
      <c r="I314" s="84" t="b">
        <v>0</v>
      </c>
      <c r="J314" s="84" t="b">
        <v>0</v>
      </c>
      <c r="K314" s="84" t="b">
        <v>0</v>
      </c>
      <c r="L314" s="84" t="b">
        <v>0</v>
      </c>
    </row>
    <row r="315" spans="1:12" ht="15">
      <c r="A315" s="84" t="s">
        <v>1979</v>
      </c>
      <c r="B315" s="84" t="s">
        <v>1980</v>
      </c>
      <c r="C315" s="84">
        <v>2</v>
      </c>
      <c r="D315" s="122">
        <v>0.001967040277345988</v>
      </c>
      <c r="E315" s="122">
        <v>2.9095560292411755</v>
      </c>
      <c r="F315" s="84" t="s">
        <v>2051</v>
      </c>
      <c r="G315" s="84" t="b">
        <v>0</v>
      </c>
      <c r="H315" s="84" t="b">
        <v>0</v>
      </c>
      <c r="I315" s="84" t="b">
        <v>0</v>
      </c>
      <c r="J315" s="84" t="b">
        <v>0</v>
      </c>
      <c r="K315" s="84" t="b">
        <v>0</v>
      </c>
      <c r="L315" s="84" t="b">
        <v>0</v>
      </c>
    </row>
    <row r="316" spans="1:12" ht="15">
      <c r="A316" s="84" t="s">
        <v>1980</v>
      </c>
      <c r="B316" s="84" t="s">
        <v>1981</v>
      </c>
      <c r="C316" s="84">
        <v>2</v>
      </c>
      <c r="D316" s="122">
        <v>0.001967040277345988</v>
      </c>
      <c r="E316" s="122">
        <v>2.9095560292411755</v>
      </c>
      <c r="F316" s="84" t="s">
        <v>2051</v>
      </c>
      <c r="G316" s="84" t="b">
        <v>0</v>
      </c>
      <c r="H316" s="84" t="b">
        <v>0</v>
      </c>
      <c r="I316" s="84" t="b">
        <v>0</v>
      </c>
      <c r="J316" s="84" t="b">
        <v>0</v>
      </c>
      <c r="K316" s="84" t="b">
        <v>0</v>
      </c>
      <c r="L316" s="84" t="b">
        <v>0</v>
      </c>
    </row>
    <row r="317" spans="1:12" ht="15">
      <c r="A317" s="84" t="s">
        <v>1981</v>
      </c>
      <c r="B317" s="84" t="s">
        <v>1982</v>
      </c>
      <c r="C317" s="84">
        <v>2</v>
      </c>
      <c r="D317" s="122">
        <v>0.001967040277345988</v>
      </c>
      <c r="E317" s="122">
        <v>2.9095560292411755</v>
      </c>
      <c r="F317" s="84" t="s">
        <v>2051</v>
      </c>
      <c r="G317" s="84" t="b">
        <v>0</v>
      </c>
      <c r="H317" s="84" t="b">
        <v>0</v>
      </c>
      <c r="I317" s="84" t="b">
        <v>0</v>
      </c>
      <c r="J317" s="84" t="b">
        <v>0</v>
      </c>
      <c r="K317" s="84" t="b">
        <v>0</v>
      </c>
      <c r="L317" s="84" t="b">
        <v>0</v>
      </c>
    </row>
    <row r="318" spans="1:12" ht="15">
      <c r="A318" s="84" t="s">
        <v>1982</v>
      </c>
      <c r="B318" s="84" t="s">
        <v>1983</v>
      </c>
      <c r="C318" s="84">
        <v>2</v>
      </c>
      <c r="D318" s="122">
        <v>0.001967040277345988</v>
      </c>
      <c r="E318" s="122">
        <v>2.9095560292411755</v>
      </c>
      <c r="F318" s="84" t="s">
        <v>2051</v>
      </c>
      <c r="G318" s="84" t="b">
        <v>0</v>
      </c>
      <c r="H318" s="84" t="b">
        <v>0</v>
      </c>
      <c r="I318" s="84" t="b">
        <v>0</v>
      </c>
      <c r="J318" s="84" t="b">
        <v>0</v>
      </c>
      <c r="K318" s="84" t="b">
        <v>0</v>
      </c>
      <c r="L318" s="84" t="b">
        <v>0</v>
      </c>
    </row>
    <row r="319" spans="1:12" ht="15">
      <c r="A319" s="84" t="s">
        <v>1983</v>
      </c>
      <c r="B319" s="84" t="s">
        <v>1836</v>
      </c>
      <c r="C319" s="84">
        <v>2</v>
      </c>
      <c r="D319" s="122">
        <v>0.001967040277345988</v>
      </c>
      <c r="E319" s="122">
        <v>2.733464770185494</v>
      </c>
      <c r="F319" s="84" t="s">
        <v>2051</v>
      </c>
      <c r="G319" s="84" t="b">
        <v>0</v>
      </c>
      <c r="H319" s="84" t="b">
        <v>0</v>
      </c>
      <c r="I319" s="84" t="b">
        <v>0</v>
      </c>
      <c r="J319" s="84" t="b">
        <v>0</v>
      </c>
      <c r="K319" s="84" t="b">
        <v>0</v>
      </c>
      <c r="L319" s="84" t="b">
        <v>0</v>
      </c>
    </row>
    <row r="320" spans="1:12" ht="15">
      <c r="A320" s="84" t="s">
        <v>265</v>
      </c>
      <c r="B320" s="84" t="s">
        <v>1338</v>
      </c>
      <c r="C320" s="84">
        <v>2</v>
      </c>
      <c r="D320" s="122">
        <v>0.001967040277345988</v>
      </c>
      <c r="E320" s="122">
        <v>1.733464770185494</v>
      </c>
      <c r="F320" s="84" t="s">
        <v>2051</v>
      </c>
      <c r="G320" s="84" t="b">
        <v>0</v>
      </c>
      <c r="H320" s="84" t="b">
        <v>0</v>
      </c>
      <c r="I320" s="84" t="b">
        <v>0</v>
      </c>
      <c r="J320" s="84" t="b">
        <v>0</v>
      </c>
      <c r="K320" s="84" t="b">
        <v>0</v>
      </c>
      <c r="L320" s="84" t="b">
        <v>0</v>
      </c>
    </row>
    <row r="321" spans="1:12" ht="15">
      <c r="A321" s="84" t="s">
        <v>1353</v>
      </c>
      <c r="B321" s="84" t="s">
        <v>1984</v>
      </c>
      <c r="C321" s="84">
        <v>2</v>
      </c>
      <c r="D321" s="122">
        <v>0.001967040277345988</v>
      </c>
      <c r="E321" s="122">
        <v>2.432434774521513</v>
      </c>
      <c r="F321" s="84" t="s">
        <v>2051</v>
      </c>
      <c r="G321" s="84" t="b">
        <v>0</v>
      </c>
      <c r="H321" s="84" t="b">
        <v>0</v>
      </c>
      <c r="I321" s="84" t="b">
        <v>0</v>
      </c>
      <c r="J321" s="84" t="b">
        <v>0</v>
      </c>
      <c r="K321" s="84" t="b">
        <v>0</v>
      </c>
      <c r="L321" s="84" t="b">
        <v>0</v>
      </c>
    </row>
    <row r="322" spans="1:12" ht="15">
      <c r="A322" s="84" t="s">
        <v>1335</v>
      </c>
      <c r="B322" s="84" t="s">
        <v>1988</v>
      </c>
      <c r="C322" s="84">
        <v>2</v>
      </c>
      <c r="D322" s="122">
        <v>0.001967040277345988</v>
      </c>
      <c r="E322" s="122">
        <v>2.0344947658494754</v>
      </c>
      <c r="F322" s="84" t="s">
        <v>2051</v>
      </c>
      <c r="G322" s="84" t="b">
        <v>0</v>
      </c>
      <c r="H322" s="84" t="b">
        <v>0</v>
      </c>
      <c r="I322" s="84" t="b">
        <v>0</v>
      </c>
      <c r="J322" s="84" t="b">
        <v>0</v>
      </c>
      <c r="K322" s="84" t="b">
        <v>0</v>
      </c>
      <c r="L322" s="84" t="b">
        <v>0</v>
      </c>
    </row>
    <row r="323" spans="1:12" ht="15">
      <c r="A323" s="84" t="s">
        <v>1345</v>
      </c>
      <c r="B323" s="84" t="s">
        <v>1989</v>
      </c>
      <c r="C323" s="84">
        <v>2</v>
      </c>
      <c r="D323" s="122">
        <v>0.001967040277345988</v>
      </c>
      <c r="E323" s="122">
        <v>2.2563435154658316</v>
      </c>
      <c r="F323" s="84" t="s">
        <v>2051</v>
      </c>
      <c r="G323" s="84" t="b">
        <v>0</v>
      </c>
      <c r="H323" s="84" t="b">
        <v>0</v>
      </c>
      <c r="I323" s="84" t="b">
        <v>0</v>
      </c>
      <c r="J323" s="84" t="b">
        <v>0</v>
      </c>
      <c r="K323" s="84" t="b">
        <v>0</v>
      </c>
      <c r="L323" s="84" t="b">
        <v>0</v>
      </c>
    </row>
    <row r="324" spans="1:12" ht="15">
      <c r="A324" s="84" t="s">
        <v>1989</v>
      </c>
      <c r="B324" s="84" t="s">
        <v>1990</v>
      </c>
      <c r="C324" s="84">
        <v>2</v>
      </c>
      <c r="D324" s="122">
        <v>0.001967040277345988</v>
      </c>
      <c r="E324" s="122">
        <v>2.9095560292411755</v>
      </c>
      <c r="F324" s="84" t="s">
        <v>2051</v>
      </c>
      <c r="G324" s="84" t="b">
        <v>0</v>
      </c>
      <c r="H324" s="84" t="b">
        <v>0</v>
      </c>
      <c r="I324" s="84" t="b">
        <v>0</v>
      </c>
      <c r="J324" s="84" t="b">
        <v>0</v>
      </c>
      <c r="K324" s="84" t="b">
        <v>0</v>
      </c>
      <c r="L324" s="84" t="b">
        <v>0</v>
      </c>
    </row>
    <row r="325" spans="1:12" ht="15">
      <c r="A325" s="84" t="s">
        <v>1990</v>
      </c>
      <c r="B325" s="84" t="s">
        <v>1802</v>
      </c>
      <c r="C325" s="84">
        <v>2</v>
      </c>
      <c r="D325" s="122">
        <v>0.001967040277345988</v>
      </c>
      <c r="E325" s="122">
        <v>2.6085260335771943</v>
      </c>
      <c r="F325" s="84" t="s">
        <v>2051</v>
      </c>
      <c r="G325" s="84" t="b">
        <v>0</v>
      </c>
      <c r="H325" s="84" t="b">
        <v>0</v>
      </c>
      <c r="I325" s="84" t="b">
        <v>0</v>
      </c>
      <c r="J325" s="84" t="b">
        <v>0</v>
      </c>
      <c r="K325" s="84" t="b">
        <v>0</v>
      </c>
      <c r="L325" s="84" t="b">
        <v>0</v>
      </c>
    </row>
    <row r="326" spans="1:12" ht="15">
      <c r="A326" s="84" t="s">
        <v>1802</v>
      </c>
      <c r="B326" s="84" t="s">
        <v>1991</v>
      </c>
      <c r="C326" s="84">
        <v>2</v>
      </c>
      <c r="D326" s="122">
        <v>0.001967040277345988</v>
      </c>
      <c r="E326" s="122">
        <v>2.6085260335771943</v>
      </c>
      <c r="F326" s="84" t="s">
        <v>2051</v>
      </c>
      <c r="G326" s="84" t="b">
        <v>0</v>
      </c>
      <c r="H326" s="84" t="b">
        <v>0</v>
      </c>
      <c r="I326" s="84" t="b">
        <v>0</v>
      </c>
      <c r="J326" s="84" t="b">
        <v>0</v>
      </c>
      <c r="K326" s="84" t="b">
        <v>0</v>
      </c>
      <c r="L326" s="84" t="b">
        <v>0</v>
      </c>
    </row>
    <row r="327" spans="1:12" ht="15">
      <c r="A327" s="84" t="s">
        <v>1991</v>
      </c>
      <c r="B327" s="84" t="s">
        <v>1768</v>
      </c>
      <c r="C327" s="84">
        <v>2</v>
      </c>
      <c r="D327" s="122">
        <v>0.001967040277345988</v>
      </c>
      <c r="E327" s="122">
        <v>2.6085260335771943</v>
      </c>
      <c r="F327" s="84" t="s">
        <v>2051</v>
      </c>
      <c r="G327" s="84" t="b">
        <v>0</v>
      </c>
      <c r="H327" s="84" t="b">
        <v>0</v>
      </c>
      <c r="I327" s="84" t="b">
        <v>0</v>
      </c>
      <c r="J327" s="84" t="b">
        <v>0</v>
      </c>
      <c r="K327" s="84" t="b">
        <v>0</v>
      </c>
      <c r="L327" s="84" t="b">
        <v>0</v>
      </c>
    </row>
    <row r="328" spans="1:12" ht="15">
      <c r="A328" s="84" t="s">
        <v>1768</v>
      </c>
      <c r="B328" s="84" t="s">
        <v>1992</v>
      </c>
      <c r="C328" s="84">
        <v>2</v>
      </c>
      <c r="D328" s="122">
        <v>0.001967040277345988</v>
      </c>
      <c r="E328" s="122">
        <v>2.5116160205691376</v>
      </c>
      <c r="F328" s="84" t="s">
        <v>2051</v>
      </c>
      <c r="G328" s="84" t="b">
        <v>0</v>
      </c>
      <c r="H328" s="84" t="b">
        <v>0</v>
      </c>
      <c r="I328" s="84" t="b">
        <v>0</v>
      </c>
      <c r="J328" s="84" t="b">
        <v>0</v>
      </c>
      <c r="K328" s="84" t="b">
        <v>1</v>
      </c>
      <c r="L328" s="84" t="b">
        <v>0</v>
      </c>
    </row>
    <row r="329" spans="1:12" ht="15">
      <c r="A329" s="84" t="s">
        <v>1992</v>
      </c>
      <c r="B329" s="84" t="s">
        <v>1993</v>
      </c>
      <c r="C329" s="84">
        <v>2</v>
      </c>
      <c r="D329" s="122">
        <v>0.001967040277345988</v>
      </c>
      <c r="E329" s="122">
        <v>2.9095560292411755</v>
      </c>
      <c r="F329" s="84" t="s">
        <v>2051</v>
      </c>
      <c r="G329" s="84" t="b">
        <v>0</v>
      </c>
      <c r="H329" s="84" t="b">
        <v>1</v>
      </c>
      <c r="I329" s="84" t="b">
        <v>0</v>
      </c>
      <c r="J329" s="84" t="b">
        <v>0</v>
      </c>
      <c r="K329" s="84" t="b">
        <v>0</v>
      </c>
      <c r="L329" s="84" t="b">
        <v>0</v>
      </c>
    </row>
    <row r="330" spans="1:12" ht="15">
      <c r="A330" s="84" t="s">
        <v>1993</v>
      </c>
      <c r="B330" s="84" t="s">
        <v>1801</v>
      </c>
      <c r="C330" s="84">
        <v>2</v>
      </c>
      <c r="D330" s="122">
        <v>0.001967040277345988</v>
      </c>
      <c r="E330" s="122">
        <v>2.733464770185494</v>
      </c>
      <c r="F330" s="84" t="s">
        <v>2051</v>
      </c>
      <c r="G330" s="84" t="b">
        <v>0</v>
      </c>
      <c r="H330" s="84" t="b">
        <v>0</v>
      </c>
      <c r="I330" s="84" t="b">
        <v>0</v>
      </c>
      <c r="J330" s="84" t="b">
        <v>0</v>
      </c>
      <c r="K330" s="84" t="b">
        <v>0</v>
      </c>
      <c r="L330" s="84" t="b">
        <v>0</v>
      </c>
    </row>
    <row r="331" spans="1:12" ht="15">
      <c r="A331" s="84" t="s">
        <v>1345</v>
      </c>
      <c r="B331" s="84" t="s">
        <v>1337</v>
      </c>
      <c r="C331" s="84">
        <v>2</v>
      </c>
      <c r="D331" s="122">
        <v>0.001967040277345988</v>
      </c>
      <c r="E331" s="122">
        <v>1.3021010060265068</v>
      </c>
      <c r="F331" s="84" t="s">
        <v>2051</v>
      </c>
      <c r="G331" s="84" t="b">
        <v>0</v>
      </c>
      <c r="H331" s="84" t="b">
        <v>0</v>
      </c>
      <c r="I331" s="84" t="b">
        <v>0</v>
      </c>
      <c r="J331" s="84" t="b">
        <v>0</v>
      </c>
      <c r="K331" s="84" t="b">
        <v>0</v>
      </c>
      <c r="L331" s="84" t="b">
        <v>0</v>
      </c>
    </row>
    <row r="332" spans="1:12" ht="15">
      <c r="A332" s="84" t="s">
        <v>1337</v>
      </c>
      <c r="B332" s="84" t="s">
        <v>1994</v>
      </c>
      <c r="C332" s="84">
        <v>2</v>
      </c>
      <c r="D332" s="122">
        <v>0.001967040277345988</v>
      </c>
      <c r="E332" s="122">
        <v>1.9553135198018503</v>
      </c>
      <c r="F332" s="84" t="s">
        <v>2051</v>
      </c>
      <c r="G332" s="84" t="b">
        <v>0</v>
      </c>
      <c r="H332" s="84" t="b">
        <v>0</v>
      </c>
      <c r="I332" s="84" t="b">
        <v>0</v>
      </c>
      <c r="J332" s="84" t="b">
        <v>0</v>
      </c>
      <c r="K332" s="84" t="b">
        <v>0</v>
      </c>
      <c r="L332" s="84" t="b">
        <v>0</v>
      </c>
    </row>
    <row r="333" spans="1:12" ht="15">
      <c r="A333" s="84" t="s">
        <v>1994</v>
      </c>
      <c r="B333" s="84" t="s">
        <v>1802</v>
      </c>
      <c r="C333" s="84">
        <v>2</v>
      </c>
      <c r="D333" s="122">
        <v>0.001967040277345988</v>
      </c>
      <c r="E333" s="122">
        <v>2.6085260335771943</v>
      </c>
      <c r="F333" s="84" t="s">
        <v>2051</v>
      </c>
      <c r="G333" s="84" t="b">
        <v>0</v>
      </c>
      <c r="H333" s="84" t="b">
        <v>0</v>
      </c>
      <c r="I333" s="84" t="b">
        <v>0</v>
      </c>
      <c r="J333" s="84" t="b">
        <v>0</v>
      </c>
      <c r="K333" s="84" t="b">
        <v>0</v>
      </c>
      <c r="L333" s="84" t="b">
        <v>0</v>
      </c>
    </row>
    <row r="334" spans="1:12" ht="15">
      <c r="A334" s="84" t="s">
        <v>1802</v>
      </c>
      <c r="B334" s="84" t="s">
        <v>1785</v>
      </c>
      <c r="C334" s="84">
        <v>2</v>
      </c>
      <c r="D334" s="122">
        <v>0.001967040277345988</v>
      </c>
      <c r="E334" s="122">
        <v>2.307496037913213</v>
      </c>
      <c r="F334" s="84" t="s">
        <v>2051</v>
      </c>
      <c r="G334" s="84" t="b">
        <v>0</v>
      </c>
      <c r="H334" s="84" t="b">
        <v>0</v>
      </c>
      <c r="I334" s="84" t="b">
        <v>0</v>
      </c>
      <c r="J334" s="84" t="b">
        <v>0</v>
      </c>
      <c r="K334" s="84" t="b">
        <v>0</v>
      </c>
      <c r="L334" s="84" t="b">
        <v>0</v>
      </c>
    </row>
    <row r="335" spans="1:12" ht="15">
      <c r="A335" s="84" t="s">
        <v>1785</v>
      </c>
      <c r="B335" s="84" t="s">
        <v>1995</v>
      </c>
      <c r="C335" s="84">
        <v>2</v>
      </c>
      <c r="D335" s="122">
        <v>0.001967040277345988</v>
      </c>
      <c r="E335" s="122">
        <v>2.6085260335771943</v>
      </c>
      <c r="F335" s="84" t="s">
        <v>2051</v>
      </c>
      <c r="G335" s="84" t="b">
        <v>0</v>
      </c>
      <c r="H335" s="84" t="b">
        <v>0</v>
      </c>
      <c r="I335" s="84" t="b">
        <v>0</v>
      </c>
      <c r="J335" s="84" t="b">
        <v>0</v>
      </c>
      <c r="K335" s="84" t="b">
        <v>0</v>
      </c>
      <c r="L335" s="84" t="b">
        <v>0</v>
      </c>
    </row>
    <row r="336" spans="1:12" ht="15">
      <c r="A336" s="84" t="s">
        <v>1995</v>
      </c>
      <c r="B336" s="84" t="s">
        <v>1803</v>
      </c>
      <c r="C336" s="84">
        <v>2</v>
      </c>
      <c r="D336" s="122">
        <v>0.001967040277345988</v>
      </c>
      <c r="E336" s="122">
        <v>2.6085260335771943</v>
      </c>
      <c r="F336" s="84" t="s">
        <v>2051</v>
      </c>
      <c r="G336" s="84" t="b">
        <v>0</v>
      </c>
      <c r="H336" s="84" t="b">
        <v>0</v>
      </c>
      <c r="I336" s="84" t="b">
        <v>0</v>
      </c>
      <c r="J336" s="84" t="b">
        <v>0</v>
      </c>
      <c r="K336" s="84" t="b">
        <v>0</v>
      </c>
      <c r="L336" s="84" t="b">
        <v>0</v>
      </c>
    </row>
    <row r="337" spans="1:12" ht="15">
      <c r="A337" s="84" t="s">
        <v>1803</v>
      </c>
      <c r="B337" s="84" t="s">
        <v>1829</v>
      </c>
      <c r="C337" s="84">
        <v>2</v>
      </c>
      <c r="D337" s="122">
        <v>0.001967040277345988</v>
      </c>
      <c r="E337" s="122">
        <v>2.432434774521513</v>
      </c>
      <c r="F337" s="84" t="s">
        <v>2051</v>
      </c>
      <c r="G337" s="84" t="b">
        <v>0</v>
      </c>
      <c r="H337" s="84" t="b">
        <v>0</v>
      </c>
      <c r="I337" s="84" t="b">
        <v>0</v>
      </c>
      <c r="J337" s="84" t="b">
        <v>0</v>
      </c>
      <c r="K337" s="84" t="b">
        <v>0</v>
      </c>
      <c r="L337" s="84" t="b">
        <v>0</v>
      </c>
    </row>
    <row r="338" spans="1:12" ht="15">
      <c r="A338" s="84" t="s">
        <v>1829</v>
      </c>
      <c r="B338" s="84" t="s">
        <v>1996</v>
      </c>
      <c r="C338" s="84">
        <v>2</v>
      </c>
      <c r="D338" s="122">
        <v>0.001967040277345988</v>
      </c>
      <c r="E338" s="122">
        <v>2.733464770185494</v>
      </c>
      <c r="F338" s="84" t="s">
        <v>2051</v>
      </c>
      <c r="G338" s="84" t="b">
        <v>0</v>
      </c>
      <c r="H338" s="84" t="b">
        <v>0</v>
      </c>
      <c r="I338" s="84" t="b">
        <v>0</v>
      </c>
      <c r="J338" s="84" t="b">
        <v>0</v>
      </c>
      <c r="K338" s="84" t="b">
        <v>0</v>
      </c>
      <c r="L338" s="84" t="b">
        <v>0</v>
      </c>
    </row>
    <row r="339" spans="1:12" ht="15">
      <c r="A339" s="84" t="s">
        <v>1996</v>
      </c>
      <c r="B339" s="84" t="s">
        <v>1339</v>
      </c>
      <c r="C339" s="84">
        <v>2</v>
      </c>
      <c r="D339" s="122">
        <v>0.001967040277345988</v>
      </c>
      <c r="E339" s="122">
        <v>1.9801371035268827</v>
      </c>
      <c r="F339" s="84" t="s">
        <v>2051</v>
      </c>
      <c r="G339" s="84" t="b">
        <v>0</v>
      </c>
      <c r="H339" s="84" t="b">
        <v>0</v>
      </c>
      <c r="I339" s="84" t="b">
        <v>0</v>
      </c>
      <c r="J339" s="84" t="b">
        <v>0</v>
      </c>
      <c r="K339" s="84" t="b">
        <v>0</v>
      </c>
      <c r="L339" s="84" t="b">
        <v>0</v>
      </c>
    </row>
    <row r="340" spans="1:12" ht="15">
      <c r="A340" s="84" t="s">
        <v>1339</v>
      </c>
      <c r="B340" s="84" t="s">
        <v>1997</v>
      </c>
      <c r="C340" s="84">
        <v>2</v>
      </c>
      <c r="D340" s="122">
        <v>0.001967040277345988</v>
      </c>
      <c r="E340" s="122">
        <v>1.9801371035268827</v>
      </c>
      <c r="F340" s="84" t="s">
        <v>2051</v>
      </c>
      <c r="G340" s="84" t="b">
        <v>0</v>
      </c>
      <c r="H340" s="84" t="b">
        <v>0</v>
      </c>
      <c r="I340" s="84" t="b">
        <v>0</v>
      </c>
      <c r="J340" s="84" t="b">
        <v>0</v>
      </c>
      <c r="K340" s="84" t="b">
        <v>0</v>
      </c>
      <c r="L340" s="84" t="b">
        <v>0</v>
      </c>
    </row>
    <row r="341" spans="1:12" ht="15">
      <c r="A341" s="84" t="s">
        <v>1997</v>
      </c>
      <c r="B341" s="84" t="s">
        <v>1998</v>
      </c>
      <c r="C341" s="84">
        <v>2</v>
      </c>
      <c r="D341" s="122">
        <v>0.001967040277345988</v>
      </c>
      <c r="E341" s="122">
        <v>2.9095560292411755</v>
      </c>
      <c r="F341" s="84" t="s">
        <v>2051</v>
      </c>
      <c r="G341" s="84" t="b">
        <v>0</v>
      </c>
      <c r="H341" s="84" t="b">
        <v>0</v>
      </c>
      <c r="I341" s="84" t="b">
        <v>0</v>
      </c>
      <c r="J341" s="84" t="b">
        <v>0</v>
      </c>
      <c r="K341" s="84" t="b">
        <v>0</v>
      </c>
      <c r="L341" s="84" t="b">
        <v>0</v>
      </c>
    </row>
    <row r="342" spans="1:12" ht="15">
      <c r="A342" s="84" t="s">
        <v>1999</v>
      </c>
      <c r="B342" s="84" t="s">
        <v>2000</v>
      </c>
      <c r="C342" s="84">
        <v>2</v>
      </c>
      <c r="D342" s="122">
        <v>0.001967040277345988</v>
      </c>
      <c r="E342" s="122">
        <v>2.9095560292411755</v>
      </c>
      <c r="F342" s="84" t="s">
        <v>2051</v>
      </c>
      <c r="G342" s="84" t="b">
        <v>0</v>
      </c>
      <c r="H342" s="84" t="b">
        <v>0</v>
      </c>
      <c r="I342" s="84" t="b">
        <v>0</v>
      </c>
      <c r="J342" s="84" t="b">
        <v>0</v>
      </c>
      <c r="K342" s="84" t="b">
        <v>0</v>
      </c>
      <c r="L342" s="84" t="b">
        <v>0</v>
      </c>
    </row>
    <row r="343" spans="1:12" ht="15">
      <c r="A343" s="84" t="s">
        <v>2000</v>
      </c>
      <c r="B343" s="84" t="s">
        <v>1337</v>
      </c>
      <c r="C343" s="84">
        <v>2</v>
      </c>
      <c r="D343" s="122">
        <v>0.001967040277345988</v>
      </c>
      <c r="E343" s="122">
        <v>1.9553135198018503</v>
      </c>
      <c r="F343" s="84" t="s">
        <v>2051</v>
      </c>
      <c r="G343" s="84" t="b">
        <v>0</v>
      </c>
      <c r="H343" s="84" t="b">
        <v>0</v>
      </c>
      <c r="I343" s="84" t="b">
        <v>0</v>
      </c>
      <c r="J343" s="84" t="b">
        <v>0</v>
      </c>
      <c r="K343" s="84" t="b">
        <v>0</v>
      </c>
      <c r="L343" s="84" t="b">
        <v>0</v>
      </c>
    </row>
    <row r="344" spans="1:12" ht="15">
      <c r="A344" s="84" t="s">
        <v>1337</v>
      </c>
      <c r="B344" s="84" t="s">
        <v>2001</v>
      </c>
      <c r="C344" s="84">
        <v>2</v>
      </c>
      <c r="D344" s="122">
        <v>0.001967040277345988</v>
      </c>
      <c r="E344" s="122">
        <v>1.9553135198018503</v>
      </c>
      <c r="F344" s="84" t="s">
        <v>2051</v>
      </c>
      <c r="G344" s="84" t="b">
        <v>0</v>
      </c>
      <c r="H344" s="84" t="b">
        <v>0</v>
      </c>
      <c r="I344" s="84" t="b">
        <v>0</v>
      </c>
      <c r="J344" s="84" t="b">
        <v>0</v>
      </c>
      <c r="K344" s="84" t="b">
        <v>0</v>
      </c>
      <c r="L344" s="84" t="b">
        <v>0</v>
      </c>
    </row>
    <row r="345" spans="1:12" ht="15">
      <c r="A345" s="84" t="s">
        <v>2001</v>
      </c>
      <c r="B345" s="84" t="s">
        <v>2002</v>
      </c>
      <c r="C345" s="84">
        <v>2</v>
      </c>
      <c r="D345" s="122">
        <v>0.001967040277345988</v>
      </c>
      <c r="E345" s="122">
        <v>2.9095560292411755</v>
      </c>
      <c r="F345" s="84" t="s">
        <v>2051</v>
      </c>
      <c r="G345" s="84" t="b">
        <v>0</v>
      </c>
      <c r="H345" s="84" t="b">
        <v>0</v>
      </c>
      <c r="I345" s="84" t="b">
        <v>0</v>
      </c>
      <c r="J345" s="84" t="b">
        <v>0</v>
      </c>
      <c r="K345" s="84" t="b">
        <v>0</v>
      </c>
      <c r="L345" s="84" t="b">
        <v>0</v>
      </c>
    </row>
    <row r="346" spans="1:12" ht="15">
      <c r="A346" s="84" t="s">
        <v>2002</v>
      </c>
      <c r="B346" s="84" t="s">
        <v>2003</v>
      </c>
      <c r="C346" s="84">
        <v>2</v>
      </c>
      <c r="D346" s="122">
        <v>0.001967040277345988</v>
      </c>
      <c r="E346" s="122">
        <v>2.9095560292411755</v>
      </c>
      <c r="F346" s="84" t="s">
        <v>2051</v>
      </c>
      <c r="G346" s="84" t="b">
        <v>0</v>
      </c>
      <c r="H346" s="84" t="b">
        <v>0</v>
      </c>
      <c r="I346" s="84" t="b">
        <v>0</v>
      </c>
      <c r="J346" s="84" t="b">
        <v>0</v>
      </c>
      <c r="K346" s="84" t="b">
        <v>0</v>
      </c>
      <c r="L346" s="84" t="b">
        <v>0</v>
      </c>
    </row>
    <row r="347" spans="1:12" ht="15">
      <c r="A347" s="84" t="s">
        <v>2003</v>
      </c>
      <c r="B347" s="84" t="s">
        <v>2004</v>
      </c>
      <c r="C347" s="84">
        <v>2</v>
      </c>
      <c r="D347" s="122">
        <v>0.001967040277345988</v>
      </c>
      <c r="E347" s="122">
        <v>2.9095560292411755</v>
      </c>
      <c r="F347" s="84" t="s">
        <v>2051</v>
      </c>
      <c r="G347" s="84" t="b">
        <v>0</v>
      </c>
      <c r="H347" s="84" t="b">
        <v>0</v>
      </c>
      <c r="I347" s="84" t="b">
        <v>0</v>
      </c>
      <c r="J347" s="84" t="b">
        <v>0</v>
      </c>
      <c r="K347" s="84" t="b">
        <v>0</v>
      </c>
      <c r="L347" s="84" t="b">
        <v>0</v>
      </c>
    </row>
    <row r="348" spans="1:12" ht="15">
      <c r="A348" s="84" t="s">
        <v>2004</v>
      </c>
      <c r="B348" s="84" t="s">
        <v>2005</v>
      </c>
      <c r="C348" s="84">
        <v>2</v>
      </c>
      <c r="D348" s="122">
        <v>0.001967040277345988</v>
      </c>
      <c r="E348" s="122">
        <v>2.9095560292411755</v>
      </c>
      <c r="F348" s="84" t="s">
        <v>2051</v>
      </c>
      <c r="G348" s="84" t="b">
        <v>0</v>
      </c>
      <c r="H348" s="84" t="b">
        <v>0</v>
      </c>
      <c r="I348" s="84" t="b">
        <v>0</v>
      </c>
      <c r="J348" s="84" t="b">
        <v>0</v>
      </c>
      <c r="K348" s="84" t="b">
        <v>0</v>
      </c>
      <c r="L348" s="84" t="b">
        <v>0</v>
      </c>
    </row>
    <row r="349" spans="1:12" ht="15">
      <c r="A349" s="84" t="s">
        <v>2005</v>
      </c>
      <c r="B349" s="84" t="s">
        <v>2006</v>
      </c>
      <c r="C349" s="84">
        <v>2</v>
      </c>
      <c r="D349" s="122">
        <v>0.001967040277345988</v>
      </c>
      <c r="E349" s="122">
        <v>2.9095560292411755</v>
      </c>
      <c r="F349" s="84" t="s">
        <v>2051</v>
      </c>
      <c r="G349" s="84" t="b">
        <v>0</v>
      </c>
      <c r="H349" s="84" t="b">
        <v>0</v>
      </c>
      <c r="I349" s="84" t="b">
        <v>0</v>
      </c>
      <c r="J349" s="84" t="b">
        <v>0</v>
      </c>
      <c r="K349" s="84" t="b">
        <v>0</v>
      </c>
      <c r="L349" s="84" t="b">
        <v>0</v>
      </c>
    </row>
    <row r="350" spans="1:12" ht="15">
      <c r="A350" s="84" t="s">
        <v>2006</v>
      </c>
      <c r="B350" s="84" t="s">
        <v>2007</v>
      </c>
      <c r="C350" s="84">
        <v>2</v>
      </c>
      <c r="D350" s="122">
        <v>0.001967040277345988</v>
      </c>
      <c r="E350" s="122">
        <v>2.9095560292411755</v>
      </c>
      <c r="F350" s="84" t="s">
        <v>2051</v>
      </c>
      <c r="G350" s="84" t="b">
        <v>0</v>
      </c>
      <c r="H350" s="84" t="b">
        <v>0</v>
      </c>
      <c r="I350" s="84" t="b">
        <v>0</v>
      </c>
      <c r="J350" s="84" t="b">
        <v>0</v>
      </c>
      <c r="K350" s="84" t="b">
        <v>0</v>
      </c>
      <c r="L350" s="84" t="b">
        <v>0</v>
      </c>
    </row>
    <row r="351" spans="1:12" ht="15">
      <c r="A351" s="84" t="s">
        <v>2007</v>
      </c>
      <c r="B351" s="84" t="s">
        <v>1345</v>
      </c>
      <c r="C351" s="84">
        <v>2</v>
      </c>
      <c r="D351" s="122">
        <v>0.001967040277345988</v>
      </c>
      <c r="E351" s="122">
        <v>2.2563435154658316</v>
      </c>
      <c r="F351" s="84" t="s">
        <v>2051</v>
      </c>
      <c r="G351" s="84" t="b">
        <v>0</v>
      </c>
      <c r="H351" s="84" t="b">
        <v>0</v>
      </c>
      <c r="I351" s="84" t="b">
        <v>0</v>
      </c>
      <c r="J351" s="84" t="b">
        <v>0</v>
      </c>
      <c r="K351" s="84" t="b">
        <v>0</v>
      </c>
      <c r="L351" s="84" t="b">
        <v>0</v>
      </c>
    </row>
    <row r="352" spans="1:12" ht="15">
      <c r="A352" s="84" t="s">
        <v>1345</v>
      </c>
      <c r="B352" s="84" t="s">
        <v>2008</v>
      </c>
      <c r="C352" s="84">
        <v>2</v>
      </c>
      <c r="D352" s="122">
        <v>0.001967040277345988</v>
      </c>
      <c r="E352" s="122">
        <v>2.2563435154658316</v>
      </c>
      <c r="F352" s="84" t="s">
        <v>2051</v>
      </c>
      <c r="G352" s="84" t="b">
        <v>0</v>
      </c>
      <c r="H352" s="84" t="b">
        <v>0</v>
      </c>
      <c r="I352" s="84" t="b">
        <v>0</v>
      </c>
      <c r="J352" s="84" t="b">
        <v>0</v>
      </c>
      <c r="K352" s="84" t="b">
        <v>0</v>
      </c>
      <c r="L352" s="84" t="b">
        <v>0</v>
      </c>
    </row>
    <row r="353" spans="1:12" ht="15">
      <c r="A353" s="84" t="s">
        <v>2008</v>
      </c>
      <c r="B353" s="84" t="s">
        <v>2009</v>
      </c>
      <c r="C353" s="84">
        <v>2</v>
      </c>
      <c r="D353" s="122">
        <v>0.001967040277345988</v>
      </c>
      <c r="E353" s="122">
        <v>2.9095560292411755</v>
      </c>
      <c r="F353" s="84" t="s">
        <v>2051</v>
      </c>
      <c r="G353" s="84" t="b">
        <v>0</v>
      </c>
      <c r="H353" s="84" t="b">
        <v>0</v>
      </c>
      <c r="I353" s="84" t="b">
        <v>0</v>
      </c>
      <c r="J353" s="84" t="b">
        <v>0</v>
      </c>
      <c r="K353" s="84" t="b">
        <v>0</v>
      </c>
      <c r="L353" s="84" t="b">
        <v>0</v>
      </c>
    </row>
    <row r="354" spans="1:12" ht="15">
      <c r="A354" s="84" t="s">
        <v>2009</v>
      </c>
      <c r="B354" s="84" t="s">
        <v>1768</v>
      </c>
      <c r="C354" s="84">
        <v>2</v>
      </c>
      <c r="D354" s="122">
        <v>0.001967040277345988</v>
      </c>
      <c r="E354" s="122">
        <v>2.6085260335771943</v>
      </c>
      <c r="F354" s="84" t="s">
        <v>2051</v>
      </c>
      <c r="G354" s="84" t="b">
        <v>0</v>
      </c>
      <c r="H354" s="84" t="b">
        <v>0</v>
      </c>
      <c r="I354" s="84" t="b">
        <v>0</v>
      </c>
      <c r="J354" s="84" t="b">
        <v>0</v>
      </c>
      <c r="K354" s="84" t="b">
        <v>0</v>
      </c>
      <c r="L354" s="84" t="b">
        <v>0</v>
      </c>
    </row>
    <row r="355" spans="1:12" ht="15">
      <c r="A355" s="84" t="s">
        <v>1768</v>
      </c>
      <c r="B355" s="84" t="s">
        <v>2010</v>
      </c>
      <c r="C355" s="84">
        <v>2</v>
      </c>
      <c r="D355" s="122">
        <v>0.001967040277345988</v>
      </c>
      <c r="E355" s="122">
        <v>2.5116160205691376</v>
      </c>
      <c r="F355" s="84" t="s">
        <v>2051</v>
      </c>
      <c r="G355" s="84" t="b">
        <v>0</v>
      </c>
      <c r="H355" s="84" t="b">
        <v>0</v>
      </c>
      <c r="I355" s="84" t="b">
        <v>0</v>
      </c>
      <c r="J355" s="84" t="b">
        <v>0</v>
      </c>
      <c r="K355" s="84" t="b">
        <v>0</v>
      </c>
      <c r="L355" s="84" t="b">
        <v>0</v>
      </c>
    </row>
    <row r="356" spans="1:12" ht="15">
      <c r="A356" s="84" t="s">
        <v>2010</v>
      </c>
      <c r="B356" s="84" t="s">
        <v>2011</v>
      </c>
      <c r="C356" s="84">
        <v>2</v>
      </c>
      <c r="D356" s="122">
        <v>0.001967040277345988</v>
      </c>
      <c r="E356" s="122">
        <v>2.9095560292411755</v>
      </c>
      <c r="F356" s="84" t="s">
        <v>2051</v>
      </c>
      <c r="G356" s="84" t="b">
        <v>0</v>
      </c>
      <c r="H356" s="84" t="b">
        <v>0</v>
      </c>
      <c r="I356" s="84" t="b">
        <v>0</v>
      </c>
      <c r="J356" s="84" t="b">
        <v>0</v>
      </c>
      <c r="K356" s="84" t="b">
        <v>0</v>
      </c>
      <c r="L356" s="84" t="b">
        <v>0</v>
      </c>
    </row>
    <row r="357" spans="1:12" ht="15">
      <c r="A357" s="84" t="s">
        <v>2013</v>
      </c>
      <c r="B357" s="84" t="s">
        <v>1335</v>
      </c>
      <c r="C357" s="84">
        <v>2</v>
      </c>
      <c r="D357" s="122">
        <v>0.001967040277345988</v>
      </c>
      <c r="E357" s="122">
        <v>1.5671333484189691</v>
      </c>
      <c r="F357" s="84" t="s">
        <v>2051</v>
      </c>
      <c r="G357" s="84" t="b">
        <v>0</v>
      </c>
      <c r="H357" s="84" t="b">
        <v>0</v>
      </c>
      <c r="I357" s="84" t="b">
        <v>0</v>
      </c>
      <c r="J357" s="84" t="b">
        <v>0</v>
      </c>
      <c r="K357" s="84" t="b">
        <v>0</v>
      </c>
      <c r="L357" s="84" t="b">
        <v>0</v>
      </c>
    </row>
    <row r="358" spans="1:12" ht="15">
      <c r="A358" s="84" t="s">
        <v>1351</v>
      </c>
      <c r="B358" s="84" t="s">
        <v>2014</v>
      </c>
      <c r="C358" s="84">
        <v>2</v>
      </c>
      <c r="D358" s="122">
        <v>0.001967040277345988</v>
      </c>
      <c r="E358" s="122">
        <v>2.5116160205691376</v>
      </c>
      <c r="F358" s="84" t="s">
        <v>2051</v>
      </c>
      <c r="G358" s="84" t="b">
        <v>0</v>
      </c>
      <c r="H358" s="84" t="b">
        <v>0</v>
      </c>
      <c r="I358" s="84" t="b">
        <v>0</v>
      </c>
      <c r="J358" s="84" t="b">
        <v>0</v>
      </c>
      <c r="K358" s="84" t="b">
        <v>0</v>
      </c>
      <c r="L358" s="84" t="b">
        <v>0</v>
      </c>
    </row>
    <row r="359" spans="1:12" ht="15">
      <c r="A359" s="84" t="s">
        <v>2014</v>
      </c>
      <c r="B359" s="84" t="s">
        <v>2015</v>
      </c>
      <c r="C359" s="84">
        <v>2</v>
      </c>
      <c r="D359" s="122">
        <v>0.001967040277345988</v>
      </c>
      <c r="E359" s="122">
        <v>2.9095560292411755</v>
      </c>
      <c r="F359" s="84" t="s">
        <v>2051</v>
      </c>
      <c r="G359" s="84" t="b">
        <v>0</v>
      </c>
      <c r="H359" s="84" t="b">
        <v>0</v>
      </c>
      <c r="I359" s="84" t="b">
        <v>0</v>
      </c>
      <c r="J359" s="84" t="b">
        <v>0</v>
      </c>
      <c r="K359" s="84" t="b">
        <v>0</v>
      </c>
      <c r="L359" s="84" t="b">
        <v>0</v>
      </c>
    </row>
    <row r="360" spans="1:12" ht="15">
      <c r="A360" s="84" t="s">
        <v>2015</v>
      </c>
      <c r="B360" s="84" t="s">
        <v>2016</v>
      </c>
      <c r="C360" s="84">
        <v>2</v>
      </c>
      <c r="D360" s="122">
        <v>0.001967040277345988</v>
      </c>
      <c r="E360" s="122">
        <v>2.9095560292411755</v>
      </c>
      <c r="F360" s="84" t="s">
        <v>2051</v>
      </c>
      <c r="G360" s="84" t="b">
        <v>0</v>
      </c>
      <c r="H360" s="84" t="b">
        <v>0</v>
      </c>
      <c r="I360" s="84" t="b">
        <v>0</v>
      </c>
      <c r="J360" s="84" t="b">
        <v>0</v>
      </c>
      <c r="K360" s="84" t="b">
        <v>0</v>
      </c>
      <c r="L360" s="84" t="b">
        <v>0</v>
      </c>
    </row>
    <row r="361" spans="1:12" ht="15">
      <c r="A361" s="84" t="s">
        <v>2016</v>
      </c>
      <c r="B361" s="84" t="s">
        <v>2017</v>
      </c>
      <c r="C361" s="84">
        <v>2</v>
      </c>
      <c r="D361" s="122">
        <v>0.001967040277345988</v>
      </c>
      <c r="E361" s="122">
        <v>2.9095560292411755</v>
      </c>
      <c r="F361" s="84" t="s">
        <v>2051</v>
      </c>
      <c r="G361" s="84" t="b">
        <v>0</v>
      </c>
      <c r="H361" s="84" t="b">
        <v>0</v>
      </c>
      <c r="I361" s="84" t="b">
        <v>0</v>
      </c>
      <c r="J361" s="84" t="b">
        <v>0</v>
      </c>
      <c r="K361" s="84" t="b">
        <v>0</v>
      </c>
      <c r="L361" s="84" t="b">
        <v>0</v>
      </c>
    </row>
    <row r="362" spans="1:12" ht="15">
      <c r="A362" s="84" t="s">
        <v>2017</v>
      </c>
      <c r="B362" s="84" t="s">
        <v>1361</v>
      </c>
      <c r="C362" s="84">
        <v>2</v>
      </c>
      <c r="D362" s="122">
        <v>0.001967040277345988</v>
      </c>
      <c r="E362" s="122">
        <v>2.2105860249051563</v>
      </c>
      <c r="F362" s="84" t="s">
        <v>2051</v>
      </c>
      <c r="G362" s="84" t="b">
        <v>0</v>
      </c>
      <c r="H362" s="84" t="b">
        <v>0</v>
      </c>
      <c r="I362" s="84" t="b">
        <v>0</v>
      </c>
      <c r="J362" s="84" t="b">
        <v>0</v>
      </c>
      <c r="K362" s="84" t="b">
        <v>0</v>
      </c>
      <c r="L362" s="84" t="b">
        <v>0</v>
      </c>
    </row>
    <row r="363" spans="1:12" ht="15">
      <c r="A363" s="84" t="s">
        <v>1361</v>
      </c>
      <c r="B363" s="84" t="s">
        <v>1848</v>
      </c>
      <c r="C363" s="84">
        <v>2</v>
      </c>
      <c r="D363" s="122">
        <v>0.001967040277345988</v>
      </c>
      <c r="E363" s="122">
        <v>2.0344947658494754</v>
      </c>
      <c r="F363" s="84" t="s">
        <v>2051</v>
      </c>
      <c r="G363" s="84" t="b">
        <v>0</v>
      </c>
      <c r="H363" s="84" t="b">
        <v>0</v>
      </c>
      <c r="I363" s="84" t="b">
        <v>0</v>
      </c>
      <c r="J363" s="84" t="b">
        <v>0</v>
      </c>
      <c r="K363" s="84" t="b">
        <v>0</v>
      </c>
      <c r="L363" s="84" t="b">
        <v>0</v>
      </c>
    </row>
    <row r="364" spans="1:12" ht="15">
      <c r="A364" s="84" t="s">
        <v>1848</v>
      </c>
      <c r="B364" s="84" t="s">
        <v>2018</v>
      </c>
      <c r="C364" s="84">
        <v>2</v>
      </c>
      <c r="D364" s="122">
        <v>0.001967040277345988</v>
      </c>
      <c r="E364" s="122">
        <v>2.733464770185494</v>
      </c>
      <c r="F364" s="84" t="s">
        <v>2051</v>
      </c>
      <c r="G364" s="84" t="b">
        <v>0</v>
      </c>
      <c r="H364" s="84" t="b">
        <v>0</v>
      </c>
      <c r="I364" s="84" t="b">
        <v>0</v>
      </c>
      <c r="J364" s="84" t="b">
        <v>0</v>
      </c>
      <c r="K364" s="84" t="b">
        <v>0</v>
      </c>
      <c r="L364" s="84" t="b">
        <v>0</v>
      </c>
    </row>
    <row r="365" spans="1:12" ht="15">
      <c r="A365" s="84" t="s">
        <v>2018</v>
      </c>
      <c r="B365" s="84" t="s">
        <v>2019</v>
      </c>
      <c r="C365" s="84">
        <v>2</v>
      </c>
      <c r="D365" s="122">
        <v>0.001967040277345988</v>
      </c>
      <c r="E365" s="122">
        <v>2.9095560292411755</v>
      </c>
      <c r="F365" s="84" t="s">
        <v>2051</v>
      </c>
      <c r="G365" s="84" t="b">
        <v>0</v>
      </c>
      <c r="H365" s="84" t="b">
        <v>0</v>
      </c>
      <c r="I365" s="84" t="b">
        <v>0</v>
      </c>
      <c r="J365" s="84" t="b">
        <v>0</v>
      </c>
      <c r="K365" s="84" t="b">
        <v>0</v>
      </c>
      <c r="L365" s="84" t="b">
        <v>0</v>
      </c>
    </row>
    <row r="366" spans="1:12" ht="15">
      <c r="A366" s="84" t="s">
        <v>2019</v>
      </c>
      <c r="B366" s="84" t="s">
        <v>2020</v>
      </c>
      <c r="C366" s="84">
        <v>2</v>
      </c>
      <c r="D366" s="122">
        <v>0.001967040277345988</v>
      </c>
      <c r="E366" s="122">
        <v>2.9095560292411755</v>
      </c>
      <c r="F366" s="84" t="s">
        <v>2051</v>
      </c>
      <c r="G366" s="84" t="b">
        <v>0</v>
      </c>
      <c r="H366" s="84" t="b">
        <v>0</v>
      </c>
      <c r="I366" s="84" t="b">
        <v>0</v>
      </c>
      <c r="J366" s="84" t="b">
        <v>0</v>
      </c>
      <c r="K366" s="84" t="b">
        <v>0</v>
      </c>
      <c r="L366" s="84" t="b">
        <v>0</v>
      </c>
    </row>
    <row r="367" spans="1:12" ht="15">
      <c r="A367" s="84" t="s">
        <v>2020</v>
      </c>
      <c r="B367" s="84" t="s">
        <v>1343</v>
      </c>
      <c r="C367" s="84">
        <v>2</v>
      </c>
      <c r="D367" s="122">
        <v>0.001967040277345988</v>
      </c>
      <c r="E367" s="122">
        <v>2.09664267259832</v>
      </c>
      <c r="F367" s="84" t="s">
        <v>2051</v>
      </c>
      <c r="G367" s="84" t="b">
        <v>0</v>
      </c>
      <c r="H367" s="84" t="b">
        <v>0</v>
      </c>
      <c r="I367" s="84" t="b">
        <v>0</v>
      </c>
      <c r="J367" s="84" t="b">
        <v>0</v>
      </c>
      <c r="K367" s="84" t="b">
        <v>0</v>
      </c>
      <c r="L367" s="84" t="b">
        <v>0</v>
      </c>
    </row>
    <row r="368" spans="1:12" ht="15">
      <c r="A368" s="84" t="s">
        <v>1343</v>
      </c>
      <c r="B368" s="84" t="s">
        <v>2021</v>
      </c>
      <c r="C368" s="84">
        <v>2</v>
      </c>
      <c r="D368" s="122">
        <v>0.001967040277345988</v>
      </c>
      <c r="E368" s="122">
        <v>2.0344947658494754</v>
      </c>
      <c r="F368" s="84" t="s">
        <v>2051</v>
      </c>
      <c r="G368" s="84" t="b">
        <v>0</v>
      </c>
      <c r="H368" s="84" t="b">
        <v>0</v>
      </c>
      <c r="I368" s="84" t="b">
        <v>0</v>
      </c>
      <c r="J368" s="84" t="b">
        <v>0</v>
      </c>
      <c r="K368" s="84" t="b">
        <v>0</v>
      </c>
      <c r="L368" s="84" t="b">
        <v>0</v>
      </c>
    </row>
    <row r="369" spans="1:12" ht="15">
      <c r="A369" s="84" t="s">
        <v>2021</v>
      </c>
      <c r="B369" s="84" t="s">
        <v>2022</v>
      </c>
      <c r="C369" s="84">
        <v>2</v>
      </c>
      <c r="D369" s="122">
        <v>0.001967040277345988</v>
      </c>
      <c r="E369" s="122">
        <v>2.9095560292411755</v>
      </c>
      <c r="F369" s="84" t="s">
        <v>2051</v>
      </c>
      <c r="G369" s="84" t="b">
        <v>0</v>
      </c>
      <c r="H369" s="84" t="b">
        <v>0</v>
      </c>
      <c r="I369" s="84" t="b">
        <v>0</v>
      </c>
      <c r="J369" s="84" t="b">
        <v>0</v>
      </c>
      <c r="K369" s="84" t="b">
        <v>0</v>
      </c>
      <c r="L369" s="84" t="b">
        <v>0</v>
      </c>
    </row>
    <row r="370" spans="1:12" ht="15">
      <c r="A370" s="84" t="s">
        <v>2022</v>
      </c>
      <c r="B370" s="84" t="s">
        <v>1849</v>
      </c>
      <c r="C370" s="84">
        <v>2</v>
      </c>
      <c r="D370" s="122">
        <v>0.001967040277345988</v>
      </c>
      <c r="E370" s="122">
        <v>2.733464770185494</v>
      </c>
      <c r="F370" s="84" t="s">
        <v>2051</v>
      </c>
      <c r="G370" s="84" t="b">
        <v>0</v>
      </c>
      <c r="H370" s="84" t="b">
        <v>0</v>
      </c>
      <c r="I370" s="84" t="b">
        <v>0</v>
      </c>
      <c r="J370" s="84" t="b">
        <v>0</v>
      </c>
      <c r="K370" s="84" t="b">
        <v>0</v>
      </c>
      <c r="L370" s="84" t="b">
        <v>0</v>
      </c>
    </row>
    <row r="371" spans="1:12" ht="15">
      <c r="A371" s="84" t="s">
        <v>1849</v>
      </c>
      <c r="B371" s="84" t="s">
        <v>2023</v>
      </c>
      <c r="C371" s="84">
        <v>2</v>
      </c>
      <c r="D371" s="122">
        <v>0.001967040277345988</v>
      </c>
      <c r="E371" s="122">
        <v>2.733464770185494</v>
      </c>
      <c r="F371" s="84" t="s">
        <v>2051</v>
      </c>
      <c r="G371" s="84" t="b">
        <v>0</v>
      </c>
      <c r="H371" s="84" t="b">
        <v>0</v>
      </c>
      <c r="I371" s="84" t="b">
        <v>0</v>
      </c>
      <c r="J371" s="84" t="b">
        <v>0</v>
      </c>
      <c r="K371" s="84" t="b">
        <v>0</v>
      </c>
      <c r="L371" s="84" t="b">
        <v>0</v>
      </c>
    </row>
    <row r="372" spans="1:12" ht="15">
      <c r="A372" s="84" t="s">
        <v>2025</v>
      </c>
      <c r="B372" s="84" t="s">
        <v>2026</v>
      </c>
      <c r="C372" s="84">
        <v>2</v>
      </c>
      <c r="D372" s="122">
        <v>0.001967040277345988</v>
      </c>
      <c r="E372" s="122">
        <v>2.9095560292411755</v>
      </c>
      <c r="F372" s="84" t="s">
        <v>2051</v>
      </c>
      <c r="G372" s="84" t="b">
        <v>0</v>
      </c>
      <c r="H372" s="84" t="b">
        <v>0</v>
      </c>
      <c r="I372" s="84" t="b">
        <v>0</v>
      </c>
      <c r="J372" s="84" t="b">
        <v>0</v>
      </c>
      <c r="K372" s="84" t="b">
        <v>0</v>
      </c>
      <c r="L372" s="84" t="b">
        <v>0</v>
      </c>
    </row>
    <row r="373" spans="1:12" ht="15">
      <c r="A373" s="84" t="s">
        <v>2026</v>
      </c>
      <c r="B373" s="84" t="s">
        <v>2027</v>
      </c>
      <c r="C373" s="84">
        <v>2</v>
      </c>
      <c r="D373" s="122">
        <v>0.001967040277345988</v>
      </c>
      <c r="E373" s="122">
        <v>2.9095560292411755</v>
      </c>
      <c r="F373" s="84" t="s">
        <v>2051</v>
      </c>
      <c r="G373" s="84" t="b">
        <v>0</v>
      </c>
      <c r="H373" s="84" t="b">
        <v>0</v>
      </c>
      <c r="I373" s="84" t="b">
        <v>0</v>
      </c>
      <c r="J373" s="84" t="b">
        <v>0</v>
      </c>
      <c r="K373" s="84" t="b">
        <v>0</v>
      </c>
      <c r="L373" s="84" t="b">
        <v>0</v>
      </c>
    </row>
    <row r="374" spans="1:12" ht="15">
      <c r="A374" s="84" t="s">
        <v>2027</v>
      </c>
      <c r="B374" s="84" t="s">
        <v>2028</v>
      </c>
      <c r="C374" s="84">
        <v>2</v>
      </c>
      <c r="D374" s="122">
        <v>0.001967040277345988</v>
      </c>
      <c r="E374" s="122">
        <v>2.9095560292411755</v>
      </c>
      <c r="F374" s="84" t="s">
        <v>2051</v>
      </c>
      <c r="G374" s="84" t="b">
        <v>0</v>
      </c>
      <c r="H374" s="84" t="b">
        <v>0</v>
      </c>
      <c r="I374" s="84" t="b">
        <v>0</v>
      </c>
      <c r="J374" s="84" t="b">
        <v>0</v>
      </c>
      <c r="K374" s="84" t="b">
        <v>0</v>
      </c>
      <c r="L374" s="84" t="b">
        <v>0</v>
      </c>
    </row>
    <row r="375" spans="1:12" ht="15">
      <c r="A375" s="84" t="s">
        <v>2028</v>
      </c>
      <c r="B375" s="84" t="s">
        <v>2029</v>
      </c>
      <c r="C375" s="84">
        <v>2</v>
      </c>
      <c r="D375" s="122">
        <v>0.001967040277345988</v>
      </c>
      <c r="E375" s="122">
        <v>2.9095560292411755</v>
      </c>
      <c r="F375" s="84" t="s">
        <v>2051</v>
      </c>
      <c r="G375" s="84" t="b">
        <v>0</v>
      </c>
      <c r="H375" s="84" t="b">
        <v>0</v>
      </c>
      <c r="I375" s="84" t="b">
        <v>0</v>
      </c>
      <c r="J375" s="84" t="b">
        <v>0</v>
      </c>
      <c r="K375" s="84" t="b">
        <v>0</v>
      </c>
      <c r="L375" s="84" t="b">
        <v>0</v>
      </c>
    </row>
    <row r="376" spans="1:12" ht="15">
      <c r="A376" s="84" t="s">
        <v>2029</v>
      </c>
      <c r="B376" s="84" t="s">
        <v>1341</v>
      </c>
      <c r="C376" s="84">
        <v>2</v>
      </c>
      <c r="D376" s="122">
        <v>0.001967040277345988</v>
      </c>
      <c r="E376" s="122">
        <v>2.432434774521513</v>
      </c>
      <c r="F376" s="84" t="s">
        <v>2051</v>
      </c>
      <c r="G376" s="84" t="b">
        <v>0</v>
      </c>
      <c r="H376" s="84" t="b">
        <v>0</v>
      </c>
      <c r="I376" s="84" t="b">
        <v>0</v>
      </c>
      <c r="J376" s="84" t="b">
        <v>0</v>
      </c>
      <c r="K376" s="84" t="b">
        <v>0</v>
      </c>
      <c r="L376" s="84" t="b">
        <v>0</v>
      </c>
    </row>
    <row r="377" spans="1:12" ht="15">
      <c r="A377" s="84" t="s">
        <v>1341</v>
      </c>
      <c r="B377" s="84" t="s">
        <v>1346</v>
      </c>
      <c r="C377" s="84">
        <v>2</v>
      </c>
      <c r="D377" s="122">
        <v>0.001967040277345988</v>
      </c>
      <c r="E377" s="122">
        <v>2.2563435154658316</v>
      </c>
      <c r="F377" s="84" t="s">
        <v>2051</v>
      </c>
      <c r="G377" s="84" t="b">
        <v>0</v>
      </c>
      <c r="H377" s="84" t="b">
        <v>0</v>
      </c>
      <c r="I377" s="84" t="b">
        <v>0</v>
      </c>
      <c r="J377" s="84" t="b">
        <v>0</v>
      </c>
      <c r="K377" s="84" t="b">
        <v>0</v>
      </c>
      <c r="L377" s="84" t="b">
        <v>0</v>
      </c>
    </row>
    <row r="378" spans="1:12" ht="15">
      <c r="A378" s="84" t="s">
        <v>1346</v>
      </c>
      <c r="B378" s="84" t="s">
        <v>1341</v>
      </c>
      <c r="C378" s="84">
        <v>2</v>
      </c>
      <c r="D378" s="122">
        <v>0.001967040277345988</v>
      </c>
      <c r="E378" s="122">
        <v>2.2563435154658316</v>
      </c>
      <c r="F378" s="84" t="s">
        <v>2051</v>
      </c>
      <c r="G378" s="84" t="b">
        <v>0</v>
      </c>
      <c r="H378" s="84" t="b">
        <v>0</v>
      </c>
      <c r="I378" s="84" t="b">
        <v>0</v>
      </c>
      <c r="J378" s="84" t="b">
        <v>0</v>
      </c>
      <c r="K378" s="84" t="b">
        <v>0</v>
      </c>
      <c r="L378" s="84" t="b">
        <v>0</v>
      </c>
    </row>
    <row r="379" spans="1:12" ht="15">
      <c r="A379" s="84" t="s">
        <v>1341</v>
      </c>
      <c r="B379" s="84" t="s">
        <v>2030</v>
      </c>
      <c r="C379" s="84">
        <v>2</v>
      </c>
      <c r="D379" s="122">
        <v>0.001967040277345988</v>
      </c>
      <c r="E379" s="122">
        <v>2.432434774521513</v>
      </c>
      <c r="F379" s="84" t="s">
        <v>2051</v>
      </c>
      <c r="G379" s="84" t="b">
        <v>0</v>
      </c>
      <c r="H379" s="84" t="b">
        <v>0</v>
      </c>
      <c r="I379" s="84" t="b">
        <v>0</v>
      </c>
      <c r="J379" s="84" t="b">
        <v>0</v>
      </c>
      <c r="K379" s="84" t="b">
        <v>0</v>
      </c>
      <c r="L379" s="84" t="b">
        <v>0</v>
      </c>
    </row>
    <row r="380" spans="1:12" ht="15">
      <c r="A380" s="84" t="s">
        <v>2030</v>
      </c>
      <c r="B380" s="84" t="s">
        <v>1342</v>
      </c>
      <c r="C380" s="84">
        <v>2</v>
      </c>
      <c r="D380" s="122">
        <v>0.001967040277345988</v>
      </c>
      <c r="E380" s="122">
        <v>2.432434774521513</v>
      </c>
      <c r="F380" s="84" t="s">
        <v>2051</v>
      </c>
      <c r="G380" s="84" t="b">
        <v>0</v>
      </c>
      <c r="H380" s="84" t="b">
        <v>0</v>
      </c>
      <c r="I380" s="84" t="b">
        <v>0</v>
      </c>
      <c r="J380" s="84" t="b">
        <v>0</v>
      </c>
      <c r="K380" s="84" t="b">
        <v>0</v>
      </c>
      <c r="L380" s="84" t="b">
        <v>0</v>
      </c>
    </row>
    <row r="381" spans="1:12" ht="15">
      <c r="A381" s="84" t="s">
        <v>1342</v>
      </c>
      <c r="B381" s="84" t="s">
        <v>2031</v>
      </c>
      <c r="C381" s="84">
        <v>2</v>
      </c>
      <c r="D381" s="122">
        <v>0.001967040277345988</v>
      </c>
      <c r="E381" s="122">
        <v>2.432434774521513</v>
      </c>
      <c r="F381" s="84" t="s">
        <v>2051</v>
      </c>
      <c r="G381" s="84" t="b">
        <v>0</v>
      </c>
      <c r="H381" s="84" t="b">
        <v>0</v>
      </c>
      <c r="I381" s="84" t="b">
        <v>0</v>
      </c>
      <c r="J381" s="84" t="b">
        <v>0</v>
      </c>
      <c r="K381" s="84" t="b">
        <v>0</v>
      </c>
      <c r="L381" s="84" t="b">
        <v>0</v>
      </c>
    </row>
    <row r="382" spans="1:12" ht="15">
      <c r="A382" s="84" t="s">
        <v>2031</v>
      </c>
      <c r="B382" s="84" t="s">
        <v>1342</v>
      </c>
      <c r="C382" s="84">
        <v>2</v>
      </c>
      <c r="D382" s="122">
        <v>0.001967040277345988</v>
      </c>
      <c r="E382" s="122">
        <v>2.432434774521513</v>
      </c>
      <c r="F382" s="84" t="s">
        <v>2051</v>
      </c>
      <c r="G382" s="84" t="b">
        <v>0</v>
      </c>
      <c r="H382" s="84" t="b">
        <v>0</v>
      </c>
      <c r="I382" s="84" t="b">
        <v>0</v>
      </c>
      <c r="J382" s="84" t="b">
        <v>0</v>
      </c>
      <c r="K382" s="84" t="b">
        <v>0</v>
      </c>
      <c r="L382" s="84" t="b">
        <v>0</v>
      </c>
    </row>
    <row r="383" spans="1:12" ht="15">
      <c r="A383" s="84" t="s">
        <v>1342</v>
      </c>
      <c r="B383" s="84" t="s">
        <v>2032</v>
      </c>
      <c r="C383" s="84">
        <v>2</v>
      </c>
      <c r="D383" s="122">
        <v>0.001967040277345988</v>
      </c>
      <c r="E383" s="122">
        <v>2.432434774521513</v>
      </c>
      <c r="F383" s="84" t="s">
        <v>2051</v>
      </c>
      <c r="G383" s="84" t="b">
        <v>0</v>
      </c>
      <c r="H383" s="84" t="b">
        <v>0</v>
      </c>
      <c r="I383" s="84" t="b">
        <v>0</v>
      </c>
      <c r="J383" s="84" t="b">
        <v>0</v>
      </c>
      <c r="K383" s="84" t="b">
        <v>0</v>
      </c>
      <c r="L383" s="84" t="b">
        <v>0</v>
      </c>
    </row>
    <row r="384" spans="1:12" ht="15">
      <c r="A384" s="84" t="s">
        <v>2032</v>
      </c>
      <c r="B384" s="84" t="s">
        <v>1342</v>
      </c>
      <c r="C384" s="84">
        <v>2</v>
      </c>
      <c r="D384" s="122">
        <v>0.001967040277345988</v>
      </c>
      <c r="E384" s="122">
        <v>2.432434774521513</v>
      </c>
      <c r="F384" s="84" t="s">
        <v>2051</v>
      </c>
      <c r="G384" s="84" t="b">
        <v>0</v>
      </c>
      <c r="H384" s="84" t="b">
        <v>0</v>
      </c>
      <c r="I384" s="84" t="b">
        <v>0</v>
      </c>
      <c r="J384" s="84" t="b">
        <v>0</v>
      </c>
      <c r="K384" s="84" t="b">
        <v>0</v>
      </c>
      <c r="L384" s="84" t="b">
        <v>0</v>
      </c>
    </row>
    <row r="385" spans="1:12" ht="15">
      <c r="A385" s="84" t="s">
        <v>1342</v>
      </c>
      <c r="B385" s="84" t="s">
        <v>1341</v>
      </c>
      <c r="C385" s="84">
        <v>2</v>
      </c>
      <c r="D385" s="122">
        <v>0.001967040277345988</v>
      </c>
      <c r="E385" s="122">
        <v>1.9553135198018505</v>
      </c>
      <c r="F385" s="84" t="s">
        <v>2051</v>
      </c>
      <c r="G385" s="84" t="b">
        <v>0</v>
      </c>
      <c r="H385" s="84" t="b">
        <v>0</v>
      </c>
      <c r="I385" s="84" t="b">
        <v>0</v>
      </c>
      <c r="J385" s="84" t="b">
        <v>0</v>
      </c>
      <c r="K385" s="84" t="b">
        <v>0</v>
      </c>
      <c r="L385" s="84" t="b">
        <v>0</v>
      </c>
    </row>
    <row r="386" spans="1:12" ht="15">
      <c r="A386" s="84" t="s">
        <v>1763</v>
      </c>
      <c r="B386" s="84" t="s">
        <v>2033</v>
      </c>
      <c r="C386" s="84">
        <v>2</v>
      </c>
      <c r="D386" s="122">
        <v>0.001967040277345988</v>
      </c>
      <c r="E386" s="122">
        <v>2.5116160205691376</v>
      </c>
      <c r="F386" s="84" t="s">
        <v>2051</v>
      </c>
      <c r="G386" s="84" t="b">
        <v>0</v>
      </c>
      <c r="H386" s="84" t="b">
        <v>0</v>
      </c>
      <c r="I386" s="84" t="b">
        <v>0</v>
      </c>
      <c r="J386" s="84" t="b">
        <v>0</v>
      </c>
      <c r="K386" s="84" t="b">
        <v>0</v>
      </c>
      <c r="L386" s="84" t="b">
        <v>0</v>
      </c>
    </row>
    <row r="387" spans="1:12" ht="15">
      <c r="A387" s="84" t="s">
        <v>2033</v>
      </c>
      <c r="B387" s="84" t="s">
        <v>2034</v>
      </c>
      <c r="C387" s="84">
        <v>2</v>
      </c>
      <c r="D387" s="122">
        <v>0.001967040277345988</v>
      </c>
      <c r="E387" s="122">
        <v>2.9095560292411755</v>
      </c>
      <c r="F387" s="84" t="s">
        <v>2051</v>
      </c>
      <c r="G387" s="84" t="b">
        <v>0</v>
      </c>
      <c r="H387" s="84" t="b">
        <v>0</v>
      </c>
      <c r="I387" s="84" t="b">
        <v>0</v>
      </c>
      <c r="J387" s="84" t="b">
        <v>0</v>
      </c>
      <c r="K387" s="84" t="b">
        <v>0</v>
      </c>
      <c r="L387" s="84" t="b">
        <v>0</v>
      </c>
    </row>
    <row r="388" spans="1:12" ht="15">
      <c r="A388" s="84" t="s">
        <v>2034</v>
      </c>
      <c r="B388" s="84" t="s">
        <v>1815</v>
      </c>
      <c r="C388" s="84">
        <v>2</v>
      </c>
      <c r="D388" s="122">
        <v>0.001967040277345988</v>
      </c>
      <c r="E388" s="122">
        <v>2.733464770185494</v>
      </c>
      <c r="F388" s="84" t="s">
        <v>2051</v>
      </c>
      <c r="G388" s="84" t="b">
        <v>0</v>
      </c>
      <c r="H388" s="84" t="b">
        <v>0</v>
      </c>
      <c r="I388" s="84" t="b">
        <v>0</v>
      </c>
      <c r="J388" s="84" t="b">
        <v>0</v>
      </c>
      <c r="K388" s="84" t="b">
        <v>1</v>
      </c>
      <c r="L388" s="84" t="b">
        <v>0</v>
      </c>
    </row>
    <row r="389" spans="1:12" ht="15">
      <c r="A389" s="84" t="s">
        <v>1815</v>
      </c>
      <c r="B389" s="84" t="s">
        <v>2035</v>
      </c>
      <c r="C389" s="84">
        <v>2</v>
      </c>
      <c r="D389" s="122">
        <v>0.001967040277345988</v>
      </c>
      <c r="E389" s="122">
        <v>2.9095560292411755</v>
      </c>
      <c r="F389" s="84" t="s">
        <v>2051</v>
      </c>
      <c r="G389" s="84" t="b">
        <v>0</v>
      </c>
      <c r="H389" s="84" t="b">
        <v>1</v>
      </c>
      <c r="I389" s="84" t="b">
        <v>0</v>
      </c>
      <c r="J389" s="84" t="b">
        <v>0</v>
      </c>
      <c r="K389" s="84" t="b">
        <v>0</v>
      </c>
      <c r="L389" s="84" t="b">
        <v>0</v>
      </c>
    </row>
    <row r="390" spans="1:12" ht="15">
      <c r="A390" s="84" t="s">
        <v>2035</v>
      </c>
      <c r="B390" s="84" t="s">
        <v>2036</v>
      </c>
      <c r="C390" s="84">
        <v>2</v>
      </c>
      <c r="D390" s="122">
        <v>0.001967040277345988</v>
      </c>
      <c r="E390" s="122">
        <v>2.9095560292411755</v>
      </c>
      <c r="F390" s="84" t="s">
        <v>2051</v>
      </c>
      <c r="G390" s="84" t="b">
        <v>0</v>
      </c>
      <c r="H390" s="84" t="b">
        <v>0</v>
      </c>
      <c r="I390" s="84" t="b">
        <v>0</v>
      </c>
      <c r="J390" s="84" t="b">
        <v>0</v>
      </c>
      <c r="K390" s="84" t="b">
        <v>0</v>
      </c>
      <c r="L390" s="84" t="b">
        <v>0</v>
      </c>
    </row>
    <row r="391" spans="1:12" ht="15">
      <c r="A391" s="84" t="s">
        <v>2036</v>
      </c>
      <c r="B391" s="84" t="s">
        <v>2037</v>
      </c>
      <c r="C391" s="84">
        <v>2</v>
      </c>
      <c r="D391" s="122">
        <v>0.001967040277345988</v>
      </c>
      <c r="E391" s="122">
        <v>2.9095560292411755</v>
      </c>
      <c r="F391" s="84" t="s">
        <v>2051</v>
      </c>
      <c r="G391" s="84" t="b">
        <v>0</v>
      </c>
      <c r="H391" s="84" t="b">
        <v>0</v>
      </c>
      <c r="I391" s="84" t="b">
        <v>0</v>
      </c>
      <c r="J391" s="84" t="b">
        <v>0</v>
      </c>
      <c r="K391" s="84" t="b">
        <v>0</v>
      </c>
      <c r="L391" s="84" t="b">
        <v>0</v>
      </c>
    </row>
    <row r="392" spans="1:12" ht="15">
      <c r="A392" s="84" t="s">
        <v>2037</v>
      </c>
      <c r="B392" s="84" t="s">
        <v>2038</v>
      </c>
      <c r="C392" s="84">
        <v>2</v>
      </c>
      <c r="D392" s="122">
        <v>0.001967040277345988</v>
      </c>
      <c r="E392" s="122">
        <v>2.9095560292411755</v>
      </c>
      <c r="F392" s="84" t="s">
        <v>2051</v>
      </c>
      <c r="G392" s="84" t="b">
        <v>0</v>
      </c>
      <c r="H392" s="84" t="b">
        <v>0</v>
      </c>
      <c r="I392" s="84" t="b">
        <v>0</v>
      </c>
      <c r="J392" s="84" t="b">
        <v>0</v>
      </c>
      <c r="K392" s="84" t="b">
        <v>0</v>
      </c>
      <c r="L392" s="84" t="b">
        <v>0</v>
      </c>
    </row>
    <row r="393" spans="1:12" ht="15">
      <c r="A393" s="84" t="s">
        <v>2038</v>
      </c>
      <c r="B393" s="84" t="s">
        <v>2039</v>
      </c>
      <c r="C393" s="84">
        <v>2</v>
      </c>
      <c r="D393" s="122">
        <v>0.001967040277345988</v>
      </c>
      <c r="E393" s="122">
        <v>2.9095560292411755</v>
      </c>
      <c r="F393" s="84" t="s">
        <v>2051</v>
      </c>
      <c r="G393" s="84" t="b">
        <v>0</v>
      </c>
      <c r="H393" s="84" t="b">
        <v>0</v>
      </c>
      <c r="I393" s="84" t="b">
        <v>0</v>
      </c>
      <c r="J393" s="84" t="b">
        <v>0</v>
      </c>
      <c r="K393" s="84" t="b">
        <v>0</v>
      </c>
      <c r="L393" s="84" t="b">
        <v>0</v>
      </c>
    </row>
    <row r="394" spans="1:12" ht="15">
      <c r="A394" s="84" t="s">
        <v>2039</v>
      </c>
      <c r="B394" s="84" t="s">
        <v>2040</v>
      </c>
      <c r="C394" s="84">
        <v>2</v>
      </c>
      <c r="D394" s="122">
        <v>0.001967040277345988</v>
      </c>
      <c r="E394" s="122">
        <v>2.9095560292411755</v>
      </c>
      <c r="F394" s="84" t="s">
        <v>2051</v>
      </c>
      <c r="G394" s="84" t="b">
        <v>0</v>
      </c>
      <c r="H394" s="84" t="b">
        <v>0</v>
      </c>
      <c r="I394" s="84" t="b">
        <v>0</v>
      </c>
      <c r="J394" s="84" t="b">
        <v>0</v>
      </c>
      <c r="K394" s="84" t="b">
        <v>0</v>
      </c>
      <c r="L394" s="84" t="b">
        <v>0</v>
      </c>
    </row>
    <row r="395" spans="1:12" ht="15">
      <c r="A395" s="84" t="s">
        <v>2040</v>
      </c>
      <c r="B395" s="84" t="s">
        <v>1335</v>
      </c>
      <c r="C395" s="84">
        <v>2</v>
      </c>
      <c r="D395" s="122">
        <v>0.001967040277345988</v>
      </c>
      <c r="E395" s="122">
        <v>1.5671333484189691</v>
      </c>
      <c r="F395" s="84" t="s">
        <v>2051</v>
      </c>
      <c r="G395" s="84" t="b">
        <v>0</v>
      </c>
      <c r="H395" s="84" t="b">
        <v>0</v>
      </c>
      <c r="I395" s="84" t="b">
        <v>0</v>
      </c>
      <c r="J395" s="84" t="b">
        <v>0</v>
      </c>
      <c r="K395" s="84" t="b">
        <v>0</v>
      </c>
      <c r="L395" s="84" t="b">
        <v>0</v>
      </c>
    </row>
    <row r="396" spans="1:12" ht="15">
      <c r="A396" s="84" t="s">
        <v>1770</v>
      </c>
      <c r="B396" s="84" t="s">
        <v>2041</v>
      </c>
      <c r="C396" s="84">
        <v>2</v>
      </c>
      <c r="D396" s="122">
        <v>0.001967040277345988</v>
      </c>
      <c r="E396" s="122">
        <v>2.5116160205691376</v>
      </c>
      <c r="F396" s="84" t="s">
        <v>2051</v>
      </c>
      <c r="G396" s="84" t="b">
        <v>0</v>
      </c>
      <c r="H396" s="84" t="b">
        <v>0</v>
      </c>
      <c r="I396" s="84" t="b">
        <v>0</v>
      </c>
      <c r="J396" s="84" t="b">
        <v>0</v>
      </c>
      <c r="K396" s="84" t="b">
        <v>0</v>
      </c>
      <c r="L396" s="84" t="b">
        <v>0</v>
      </c>
    </row>
    <row r="397" spans="1:12" ht="15">
      <c r="A397" s="84" t="s">
        <v>2041</v>
      </c>
      <c r="B397" s="84" t="s">
        <v>1767</v>
      </c>
      <c r="C397" s="84">
        <v>2</v>
      </c>
      <c r="D397" s="122">
        <v>0.001967040277345988</v>
      </c>
      <c r="E397" s="122">
        <v>2.6085260335771943</v>
      </c>
      <c r="F397" s="84" t="s">
        <v>2051</v>
      </c>
      <c r="G397" s="84" t="b">
        <v>0</v>
      </c>
      <c r="H397" s="84" t="b">
        <v>0</v>
      </c>
      <c r="I397" s="84" t="b">
        <v>0</v>
      </c>
      <c r="J397" s="84" t="b">
        <v>0</v>
      </c>
      <c r="K397" s="84" t="b">
        <v>0</v>
      </c>
      <c r="L397" s="84" t="b">
        <v>0</v>
      </c>
    </row>
    <row r="398" spans="1:12" ht="15">
      <c r="A398" s="84" t="s">
        <v>1335</v>
      </c>
      <c r="B398" s="84" t="s">
        <v>2046</v>
      </c>
      <c r="C398" s="84">
        <v>2</v>
      </c>
      <c r="D398" s="122">
        <v>0.001967040277345988</v>
      </c>
      <c r="E398" s="122">
        <v>2.0344947658494754</v>
      </c>
      <c r="F398" s="84" t="s">
        <v>2051</v>
      </c>
      <c r="G398" s="84" t="b">
        <v>0</v>
      </c>
      <c r="H398" s="84" t="b">
        <v>0</v>
      </c>
      <c r="I398" s="84" t="b">
        <v>0</v>
      </c>
      <c r="J398" s="84" t="b">
        <v>0</v>
      </c>
      <c r="K398" s="84" t="b">
        <v>0</v>
      </c>
      <c r="L398" s="84" t="b">
        <v>0</v>
      </c>
    </row>
    <row r="399" spans="1:12" ht="15">
      <c r="A399" s="84" t="s">
        <v>2046</v>
      </c>
      <c r="B399" s="84" t="s">
        <v>2047</v>
      </c>
      <c r="C399" s="84">
        <v>2</v>
      </c>
      <c r="D399" s="122">
        <v>0.001967040277345988</v>
      </c>
      <c r="E399" s="122">
        <v>2.9095560292411755</v>
      </c>
      <c r="F399" s="84" t="s">
        <v>2051</v>
      </c>
      <c r="G399" s="84" t="b">
        <v>0</v>
      </c>
      <c r="H399" s="84" t="b">
        <v>0</v>
      </c>
      <c r="I399" s="84" t="b">
        <v>0</v>
      </c>
      <c r="J399" s="84" t="b">
        <v>0</v>
      </c>
      <c r="K399" s="84" t="b">
        <v>0</v>
      </c>
      <c r="L399" s="84" t="b">
        <v>0</v>
      </c>
    </row>
    <row r="400" spans="1:12" ht="15">
      <c r="A400" s="84" t="s">
        <v>2047</v>
      </c>
      <c r="B400" s="84" t="s">
        <v>2048</v>
      </c>
      <c r="C400" s="84">
        <v>2</v>
      </c>
      <c r="D400" s="122">
        <v>0.001967040277345988</v>
      </c>
      <c r="E400" s="122">
        <v>2.9095560292411755</v>
      </c>
      <c r="F400" s="84" t="s">
        <v>2051</v>
      </c>
      <c r="G400" s="84" t="b">
        <v>0</v>
      </c>
      <c r="H400" s="84" t="b">
        <v>0</v>
      </c>
      <c r="I400" s="84" t="b">
        <v>0</v>
      </c>
      <c r="J400" s="84" t="b">
        <v>0</v>
      </c>
      <c r="K400" s="84" t="b">
        <v>0</v>
      </c>
      <c r="L400" s="84" t="b">
        <v>0</v>
      </c>
    </row>
    <row r="401" spans="1:12" ht="15">
      <c r="A401" s="84" t="s">
        <v>1347</v>
      </c>
      <c r="B401" s="84" t="s">
        <v>1336</v>
      </c>
      <c r="C401" s="84">
        <v>3</v>
      </c>
      <c r="D401" s="122">
        <v>0.008467947319364434</v>
      </c>
      <c r="E401" s="122">
        <v>1.9461246192171453</v>
      </c>
      <c r="F401" s="84" t="s">
        <v>1217</v>
      </c>
      <c r="G401" s="84" t="b">
        <v>0</v>
      </c>
      <c r="H401" s="84" t="b">
        <v>0</v>
      </c>
      <c r="I401" s="84" t="b">
        <v>0</v>
      </c>
      <c r="J401" s="84" t="b">
        <v>0</v>
      </c>
      <c r="K401" s="84" t="b">
        <v>0</v>
      </c>
      <c r="L401" s="84" t="b">
        <v>0</v>
      </c>
    </row>
    <row r="402" spans="1:12" ht="15">
      <c r="A402" s="84" t="s">
        <v>1336</v>
      </c>
      <c r="B402" s="84" t="s">
        <v>1348</v>
      </c>
      <c r="C402" s="84">
        <v>3</v>
      </c>
      <c r="D402" s="122">
        <v>0.008467947319364434</v>
      </c>
      <c r="E402" s="122">
        <v>1.9461246192171453</v>
      </c>
      <c r="F402" s="84" t="s">
        <v>1217</v>
      </c>
      <c r="G402" s="84" t="b">
        <v>0</v>
      </c>
      <c r="H402" s="84" t="b">
        <v>0</v>
      </c>
      <c r="I402" s="84" t="b">
        <v>0</v>
      </c>
      <c r="J402" s="84" t="b">
        <v>0</v>
      </c>
      <c r="K402" s="84" t="b">
        <v>0</v>
      </c>
      <c r="L402" s="84" t="b">
        <v>0</v>
      </c>
    </row>
    <row r="403" spans="1:12" ht="15">
      <c r="A403" s="84" t="s">
        <v>2025</v>
      </c>
      <c r="B403" s="84" t="s">
        <v>2026</v>
      </c>
      <c r="C403" s="84">
        <v>2</v>
      </c>
      <c r="D403" s="122">
        <v>0.006885377502034139</v>
      </c>
      <c r="E403" s="122">
        <v>2.1222158782728267</v>
      </c>
      <c r="F403" s="84" t="s">
        <v>1217</v>
      </c>
      <c r="G403" s="84" t="b">
        <v>0</v>
      </c>
      <c r="H403" s="84" t="b">
        <v>0</v>
      </c>
      <c r="I403" s="84" t="b">
        <v>0</v>
      </c>
      <c r="J403" s="84" t="b">
        <v>0</v>
      </c>
      <c r="K403" s="84" t="b">
        <v>0</v>
      </c>
      <c r="L403" s="84" t="b">
        <v>0</v>
      </c>
    </row>
    <row r="404" spans="1:12" ht="15">
      <c r="A404" s="84" t="s">
        <v>2026</v>
      </c>
      <c r="B404" s="84" t="s">
        <v>2027</v>
      </c>
      <c r="C404" s="84">
        <v>2</v>
      </c>
      <c r="D404" s="122">
        <v>0.006885377502034139</v>
      </c>
      <c r="E404" s="122">
        <v>2.1222158782728267</v>
      </c>
      <c r="F404" s="84" t="s">
        <v>1217</v>
      </c>
      <c r="G404" s="84" t="b">
        <v>0</v>
      </c>
      <c r="H404" s="84" t="b">
        <v>0</v>
      </c>
      <c r="I404" s="84" t="b">
        <v>0</v>
      </c>
      <c r="J404" s="84" t="b">
        <v>0</v>
      </c>
      <c r="K404" s="84" t="b">
        <v>0</v>
      </c>
      <c r="L404" s="84" t="b">
        <v>0</v>
      </c>
    </row>
    <row r="405" spans="1:12" ht="15">
      <c r="A405" s="84" t="s">
        <v>2027</v>
      </c>
      <c r="B405" s="84" t="s">
        <v>2028</v>
      </c>
      <c r="C405" s="84">
        <v>2</v>
      </c>
      <c r="D405" s="122">
        <v>0.006885377502034139</v>
      </c>
      <c r="E405" s="122">
        <v>2.1222158782728267</v>
      </c>
      <c r="F405" s="84" t="s">
        <v>1217</v>
      </c>
      <c r="G405" s="84" t="b">
        <v>0</v>
      </c>
      <c r="H405" s="84" t="b">
        <v>0</v>
      </c>
      <c r="I405" s="84" t="b">
        <v>0</v>
      </c>
      <c r="J405" s="84" t="b">
        <v>0</v>
      </c>
      <c r="K405" s="84" t="b">
        <v>0</v>
      </c>
      <c r="L405" s="84" t="b">
        <v>0</v>
      </c>
    </row>
    <row r="406" spans="1:12" ht="15">
      <c r="A406" s="84" t="s">
        <v>2028</v>
      </c>
      <c r="B406" s="84" t="s">
        <v>2029</v>
      </c>
      <c r="C406" s="84">
        <v>2</v>
      </c>
      <c r="D406" s="122">
        <v>0.006885377502034139</v>
      </c>
      <c r="E406" s="122">
        <v>2.1222158782728267</v>
      </c>
      <c r="F406" s="84" t="s">
        <v>1217</v>
      </c>
      <c r="G406" s="84" t="b">
        <v>0</v>
      </c>
      <c r="H406" s="84" t="b">
        <v>0</v>
      </c>
      <c r="I406" s="84" t="b">
        <v>0</v>
      </c>
      <c r="J406" s="84" t="b">
        <v>0</v>
      </c>
      <c r="K406" s="84" t="b">
        <v>0</v>
      </c>
      <c r="L406" s="84" t="b">
        <v>0</v>
      </c>
    </row>
    <row r="407" spans="1:12" ht="15">
      <c r="A407" s="84" t="s">
        <v>2029</v>
      </c>
      <c r="B407" s="84" t="s">
        <v>1341</v>
      </c>
      <c r="C407" s="84">
        <v>2</v>
      </c>
      <c r="D407" s="122">
        <v>0.006885377502034139</v>
      </c>
      <c r="E407" s="122">
        <v>1.6450946235531643</v>
      </c>
      <c r="F407" s="84" t="s">
        <v>1217</v>
      </c>
      <c r="G407" s="84" t="b">
        <v>0</v>
      </c>
      <c r="H407" s="84" t="b">
        <v>0</v>
      </c>
      <c r="I407" s="84" t="b">
        <v>0</v>
      </c>
      <c r="J407" s="84" t="b">
        <v>0</v>
      </c>
      <c r="K407" s="84" t="b">
        <v>0</v>
      </c>
      <c r="L407" s="84" t="b">
        <v>0</v>
      </c>
    </row>
    <row r="408" spans="1:12" ht="15">
      <c r="A408" s="84" t="s">
        <v>1341</v>
      </c>
      <c r="B408" s="84" t="s">
        <v>1346</v>
      </c>
      <c r="C408" s="84">
        <v>2</v>
      </c>
      <c r="D408" s="122">
        <v>0.006885377502034139</v>
      </c>
      <c r="E408" s="122">
        <v>1.469003364497483</v>
      </c>
      <c r="F408" s="84" t="s">
        <v>1217</v>
      </c>
      <c r="G408" s="84" t="b">
        <v>0</v>
      </c>
      <c r="H408" s="84" t="b">
        <v>0</v>
      </c>
      <c r="I408" s="84" t="b">
        <v>0</v>
      </c>
      <c r="J408" s="84" t="b">
        <v>0</v>
      </c>
      <c r="K408" s="84" t="b">
        <v>0</v>
      </c>
      <c r="L408" s="84" t="b">
        <v>0</v>
      </c>
    </row>
    <row r="409" spans="1:12" ht="15">
      <c r="A409" s="84" t="s">
        <v>1346</v>
      </c>
      <c r="B409" s="84" t="s">
        <v>1341</v>
      </c>
      <c r="C409" s="84">
        <v>2</v>
      </c>
      <c r="D409" s="122">
        <v>0.006885377502034139</v>
      </c>
      <c r="E409" s="122">
        <v>1.469003364497483</v>
      </c>
      <c r="F409" s="84" t="s">
        <v>1217</v>
      </c>
      <c r="G409" s="84" t="b">
        <v>0</v>
      </c>
      <c r="H409" s="84" t="b">
        <v>0</v>
      </c>
      <c r="I409" s="84" t="b">
        <v>0</v>
      </c>
      <c r="J409" s="84" t="b">
        <v>0</v>
      </c>
      <c r="K409" s="84" t="b">
        <v>0</v>
      </c>
      <c r="L409" s="84" t="b">
        <v>0</v>
      </c>
    </row>
    <row r="410" spans="1:12" ht="15">
      <c r="A410" s="84" t="s">
        <v>1341</v>
      </c>
      <c r="B410" s="84" t="s">
        <v>2030</v>
      </c>
      <c r="C410" s="84">
        <v>2</v>
      </c>
      <c r="D410" s="122">
        <v>0.006885377502034139</v>
      </c>
      <c r="E410" s="122">
        <v>1.6450946235531643</v>
      </c>
      <c r="F410" s="84" t="s">
        <v>1217</v>
      </c>
      <c r="G410" s="84" t="b">
        <v>0</v>
      </c>
      <c r="H410" s="84" t="b">
        <v>0</v>
      </c>
      <c r="I410" s="84" t="b">
        <v>0</v>
      </c>
      <c r="J410" s="84" t="b">
        <v>0</v>
      </c>
      <c r="K410" s="84" t="b">
        <v>0</v>
      </c>
      <c r="L410" s="84" t="b">
        <v>0</v>
      </c>
    </row>
    <row r="411" spans="1:12" ht="15">
      <c r="A411" s="84" t="s">
        <v>2030</v>
      </c>
      <c r="B411" s="84" t="s">
        <v>1342</v>
      </c>
      <c r="C411" s="84">
        <v>2</v>
      </c>
      <c r="D411" s="122">
        <v>0.006885377502034139</v>
      </c>
      <c r="E411" s="122">
        <v>1.6450946235531643</v>
      </c>
      <c r="F411" s="84" t="s">
        <v>1217</v>
      </c>
      <c r="G411" s="84" t="b">
        <v>0</v>
      </c>
      <c r="H411" s="84" t="b">
        <v>0</v>
      </c>
      <c r="I411" s="84" t="b">
        <v>0</v>
      </c>
      <c r="J411" s="84" t="b">
        <v>0</v>
      </c>
      <c r="K411" s="84" t="b">
        <v>0</v>
      </c>
      <c r="L411" s="84" t="b">
        <v>0</v>
      </c>
    </row>
    <row r="412" spans="1:12" ht="15">
      <c r="A412" s="84" t="s">
        <v>1342</v>
      </c>
      <c r="B412" s="84" t="s">
        <v>2031</v>
      </c>
      <c r="C412" s="84">
        <v>2</v>
      </c>
      <c r="D412" s="122">
        <v>0.006885377502034139</v>
      </c>
      <c r="E412" s="122">
        <v>1.6450946235531643</v>
      </c>
      <c r="F412" s="84" t="s">
        <v>1217</v>
      </c>
      <c r="G412" s="84" t="b">
        <v>0</v>
      </c>
      <c r="H412" s="84" t="b">
        <v>0</v>
      </c>
      <c r="I412" s="84" t="b">
        <v>0</v>
      </c>
      <c r="J412" s="84" t="b">
        <v>0</v>
      </c>
      <c r="K412" s="84" t="b">
        <v>0</v>
      </c>
      <c r="L412" s="84" t="b">
        <v>0</v>
      </c>
    </row>
    <row r="413" spans="1:12" ht="15">
      <c r="A413" s="84" t="s">
        <v>2031</v>
      </c>
      <c r="B413" s="84" t="s">
        <v>1342</v>
      </c>
      <c r="C413" s="84">
        <v>2</v>
      </c>
      <c r="D413" s="122">
        <v>0.006885377502034139</v>
      </c>
      <c r="E413" s="122">
        <v>1.6450946235531643</v>
      </c>
      <c r="F413" s="84" t="s">
        <v>1217</v>
      </c>
      <c r="G413" s="84" t="b">
        <v>0</v>
      </c>
      <c r="H413" s="84" t="b">
        <v>0</v>
      </c>
      <c r="I413" s="84" t="b">
        <v>0</v>
      </c>
      <c r="J413" s="84" t="b">
        <v>0</v>
      </c>
      <c r="K413" s="84" t="b">
        <v>0</v>
      </c>
      <c r="L413" s="84" t="b">
        <v>0</v>
      </c>
    </row>
    <row r="414" spans="1:12" ht="15">
      <c r="A414" s="84" t="s">
        <v>1342</v>
      </c>
      <c r="B414" s="84" t="s">
        <v>2032</v>
      </c>
      <c r="C414" s="84">
        <v>2</v>
      </c>
      <c r="D414" s="122">
        <v>0.006885377502034139</v>
      </c>
      <c r="E414" s="122">
        <v>1.6450946235531643</v>
      </c>
      <c r="F414" s="84" t="s">
        <v>1217</v>
      </c>
      <c r="G414" s="84" t="b">
        <v>0</v>
      </c>
      <c r="H414" s="84" t="b">
        <v>0</v>
      </c>
      <c r="I414" s="84" t="b">
        <v>0</v>
      </c>
      <c r="J414" s="84" t="b">
        <v>0</v>
      </c>
      <c r="K414" s="84" t="b">
        <v>0</v>
      </c>
      <c r="L414" s="84" t="b">
        <v>0</v>
      </c>
    </row>
    <row r="415" spans="1:12" ht="15">
      <c r="A415" s="84" t="s">
        <v>2032</v>
      </c>
      <c r="B415" s="84" t="s">
        <v>1342</v>
      </c>
      <c r="C415" s="84">
        <v>2</v>
      </c>
      <c r="D415" s="122">
        <v>0.006885377502034139</v>
      </c>
      <c r="E415" s="122">
        <v>1.6450946235531643</v>
      </c>
      <c r="F415" s="84" t="s">
        <v>1217</v>
      </c>
      <c r="G415" s="84" t="b">
        <v>0</v>
      </c>
      <c r="H415" s="84" t="b">
        <v>0</v>
      </c>
      <c r="I415" s="84" t="b">
        <v>0</v>
      </c>
      <c r="J415" s="84" t="b">
        <v>0</v>
      </c>
      <c r="K415" s="84" t="b">
        <v>0</v>
      </c>
      <c r="L415" s="84" t="b">
        <v>0</v>
      </c>
    </row>
    <row r="416" spans="1:12" ht="15">
      <c r="A416" s="84" t="s">
        <v>1342</v>
      </c>
      <c r="B416" s="84" t="s">
        <v>1341</v>
      </c>
      <c r="C416" s="84">
        <v>2</v>
      </c>
      <c r="D416" s="122">
        <v>0.006885377502034139</v>
      </c>
      <c r="E416" s="122">
        <v>1.167973368833502</v>
      </c>
      <c r="F416" s="84" t="s">
        <v>1217</v>
      </c>
      <c r="G416" s="84" t="b">
        <v>0</v>
      </c>
      <c r="H416" s="84" t="b">
        <v>0</v>
      </c>
      <c r="I416" s="84" t="b">
        <v>0</v>
      </c>
      <c r="J416" s="84" t="b">
        <v>0</v>
      </c>
      <c r="K416" s="84" t="b">
        <v>0</v>
      </c>
      <c r="L416" s="84" t="b">
        <v>0</v>
      </c>
    </row>
    <row r="417" spans="1:12" ht="15">
      <c r="A417" s="84" t="s">
        <v>1801</v>
      </c>
      <c r="B417" s="84" t="s">
        <v>1345</v>
      </c>
      <c r="C417" s="84">
        <v>4</v>
      </c>
      <c r="D417" s="122">
        <v>0.00898363545788899</v>
      </c>
      <c r="E417" s="122">
        <v>1.9199492952397463</v>
      </c>
      <c r="F417" s="84" t="s">
        <v>1218</v>
      </c>
      <c r="G417" s="84" t="b">
        <v>0</v>
      </c>
      <c r="H417" s="84" t="b">
        <v>0</v>
      </c>
      <c r="I417" s="84" t="b">
        <v>0</v>
      </c>
      <c r="J417" s="84" t="b">
        <v>0</v>
      </c>
      <c r="K417" s="84" t="b">
        <v>0</v>
      </c>
      <c r="L417" s="84" t="b">
        <v>0</v>
      </c>
    </row>
    <row r="418" spans="1:12" ht="15">
      <c r="A418" s="84" t="s">
        <v>1338</v>
      </c>
      <c r="B418" s="84" t="s">
        <v>1837</v>
      </c>
      <c r="C418" s="84">
        <v>3</v>
      </c>
      <c r="D418" s="122">
        <v>0.005740983617629869</v>
      </c>
      <c r="E418" s="122">
        <v>1.853002505609133</v>
      </c>
      <c r="F418" s="84" t="s">
        <v>1218</v>
      </c>
      <c r="G418" s="84" t="b">
        <v>0</v>
      </c>
      <c r="H418" s="84" t="b">
        <v>0</v>
      </c>
      <c r="I418" s="84" t="b">
        <v>0</v>
      </c>
      <c r="J418" s="84" t="b">
        <v>0</v>
      </c>
      <c r="K418" s="84" t="b">
        <v>0</v>
      </c>
      <c r="L418" s="84" t="b">
        <v>0</v>
      </c>
    </row>
    <row r="419" spans="1:12" ht="15">
      <c r="A419" s="84" t="s">
        <v>1837</v>
      </c>
      <c r="B419" s="84" t="s">
        <v>1838</v>
      </c>
      <c r="C419" s="84">
        <v>3</v>
      </c>
      <c r="D419" s="122">
        <v>0.005740983617629869</v>
      </c>
      <c r="E419" s="122">
        <v>2.2209792909037276</v>
      </c>
      <c r="F419" s="84" t="s">
        <v>1218</v>
      </c>
      <c r="G419" s="84" t="b">
        <v>0</v>
      </c>
      <c r="H419" s="84" t="b">
        <v>0</v>
      </c>
      <c r="I419" s="84" t="b">
        <v>0</v>
      </c>
      <c r="J419" s="84" t="b">
        <v>0</v>
      </c>
      <c r="K419" s="84" t="b">
        <v>0</v>
      </c>
      <c r="L419" s="84" t="b">
        <v>0</v>
      </c>
    </row>
    <row r="420" spans="1:12" ht="15">
      <c r="A420" s="84" t="s">
        <v>1838</v>
      </c>
      <c r="B420" s="84" t="s">
        <v>1762</v>
      </c>
      <c r="C420" s="84">
        <v>3</v>
      </c>
      <c r="D420" s="122">
        <v>0.005740983617629869</v>
      </c>
      <c r="E420" s="122">
        <v>2.2209792909037276</v>
      </c>
      <c r="F420" s="84" t="s">
        <v>1218</v>
      </c>
      <c r="G420" s="84" t="b">
        <v>0</v>
      </c>
      <c r="H420" s="84" t="b">
        <v>0</v>
      </c>
      <c r="I420" s="84" t="b">
        <v>0</v>
      </c>
      <c r="J420" s="84" t="b">
        <v>0</v>
      </c>
      <c r="K420" s="84" t="b">
        <v>0</v>
      </c>
      <c r="L420" s="84" t="b">
        <v>0</v>
      </c>
    </row>
    <row r="421" spans="1:12" ht="15">
      <c r="A421" s="84" t="s">
        <v>1762</v>
      </c>
      <c r="B421" s="84" t="s">
        <v>1839</v>
      </c>
      <c r="C421" s="84">
        <v>3</v>
      </c>
      <c r="D421" s="122">
        <v>0.005740983617629869</v>
      </c>
      <c r="E421" s="122">
        <v>2.2209792909037276</v>
      </c>
      <c r="F421" s="84" t="s">
        <v>1218</v>
      </c>
      <c r="G421" s="84" t="b">
        <v>0</v>
      </c>
      <c r="H421" s="84" t="b">
        <v>0</v>
      </c>
      <c r="I421" s="84" t="b">
        <v>0</v>
      </c>
      <c r="J421" s="84" t="b">
        <v>0</v>
      </c>
      <c r="K421" s="84" t="b">
        <v>0</v>
      </c>
      <c r="L421" s="84" t="b">
        <v>0</v>
      </c>
    </row>
    <row r="422" spans="1:12" ht="15">
      <c r="A422" s="84" t="s">
        <v>1839</v>
      </c>
      <c r="B422" s="84" t="s">
        <v>1800</v>
      </c>
      <c r="C422" s="84">
        <v>3</v>
      </c>
      <c r="D422" s="122">
        <v>0.005740983617629869</v>
      </c>
      <c r="E422" s="122">
        <v>2.2209792909037276</v>
      </c>
      <c r="F422" s="84" t="s">
        <v>1218</v>
      </c>
      <c r="G422" s="84" t="b">
        <v>0</v>
      </c>
      <c r="H422" s="84" t="b">
        <v>0</v>
      </c>
      <c r="I422" s="84" t="b">
        <v>0</v>
      </c>
      <c r="J422" s="84" t="b">
        <v>0</v>
      </c>
      <c r="K422" s="84" t="b">
        <v>0</v>
      </c>
      <c r="L422" s="84" t="b">
        <v>0</v>
      </c>
    </row>
    <row r="423" spans="1:12" ht="15">
      <c r="A423" s="84" t="s">
        <v>1800</v>
      </c>
      <c r="B423" s="84" t="s">
        <v>1840</v>
      </c>
      <c r="C423" s="84">
        <v>3</v>
      </c>
      <c r="D423" s="122">
        <v>0.005740983617629869</v>
      </c>
      <c r="E423" s="122">
        <v>2.2209792909037276</v>
      </c>
      <c r="F423" s="84" t="s">
        <v>1218</v>
      </c>
      <c r="G423" s="84" t="b">
        <v>0</v>
      </c>
      <c r="H423" s="84" t="b">
        <v>0</v>
      </c>
      <c r="I423" s="84" t="b">
        <v>0</v>
      </c>
      <c r="J423" s="84" t="b">
        <v>0</v>
      </c>
      <c r="K423" s="84" t="b">
        <v>0</v>
      </c>
      <c r="L423" s="84" t="b">
        <v>0</v>
      </c>
    </row>
    <row r="424" spans="1:12" ht="15">
      <c r="A424" s="84" t="s">
        <v>1840</v>
      </c>
      <c r="B424" s="84" t="s">
        <v>1351</v>
      </c>
      <c r="C424" s="84">
        <v>3</v>
      </c>
      <c r="D424" s="122">
        <v>0.005740983617629869</v>
      </c>
      <c r="E424" s="122">
        <v>2.0960405542954277</v>
      </c>
      <c r="F424" s="84" t="s">
        <v>1218</v>
      </c>
      <c r="G424" s="84" t="b">
        <v>0</v>
      </c>
      <c r="H424" s="84" t="b">
        <v>0</v>
      </c>
      <c r="I424" s="84" t="b">
        <v>0</v>
      </c>
      <c r="J424" s="84" t="b">
        <v>0</v>
      </c>
      <c r="K424" s="84" t="b">
        <v>0</v>
      </c>
      <c r="L424" s="84" t="b">
        <v>0</v>
      </c>
    </row>
    <row r="425" spans="1:12" ht="15">
      <c r="A425" s="84" t="s">
        <v>1351</v>
      </c>
      <c r="B425" s="84" t="s">
        <v>1841</v>
      </c>
      <c r="C425" s="84">
        <v>3</v>
      </c>
      <c r="D425" s="122">
        <v>0.005740983617629869</v>
      </c>
      <c r="E425" s="122">
        <v>1.9991305412873712</v>
      </c>
      <c r="F425" s="84" t="s">
        <v>1218</v>
      </c>
      <c r="G425" s="84" t="b">
        <v>0</v>
      </c>
      <c r="H425" s="84" t="b">
        <v>0</v>
      </c>
      <c r="I425" s="84" t="b">
        <v>0</v>
      </c>
      <c r="J425" s="84" t="b">
        <v>0</v>
      </c>
      <c r="K425" s="84" t="b">
        <v>0</v>
      </c>
      <c r="L425" s="84" t="b">
        <v>0</v>
      </c>
    </row>
    <row r="426" spans="1:12" ht="15">
      <c r="A426" s="84" t="s">
        <v>1841</v>
      </c>
      <c r="B426" s="84" t="s">
        <v>1842</v>
      </c>
      <c r="C426" s="84">
        <v>3</v>
      </c>
      <c r="D426" s="122">
        <v>0.005740983617629869</v>
      </c>
      <c r="E426" s="122">
        <v>2.2209792909037276</v>
      </c>
      <c r="F426" s="84" t="s">
        <v>1218</v>
      </c>
      <c r="G426" s="84" t="b">
        <v>0</v>
      </c>
      <c r="H426" s="84" t="b">
        <v>0</v>
      </c>
      <c r="I426" s="84" t="b">
        <v>0</v>
      </c>
      <c r="J426" s="84" t="b">
        <v>0</v>
      </c>
      <c r="K426" s="84" t="b">
        <v>0</v>
      </c>
      <c r="L426" s="84" t="b">
        <v>0</v>
      </c>
    </row>
    <row r="427" spans="1:12" ht="15">
      <c r="A427" s="84" t="s">
        <v>1842</v>
      </c>
      <c r="B427" s="84" t="s">
        <v>1843</v>
      </c>
      <c r="C427" s="84">
        <v>3</v>
      </c>
      <c r="D427" s="122">
        <v>0.005740983617629869</v>
      </c>
      <c r="E427" s="122">
        <v>2.2209792909037276</v>
      </c>
      <c r="F427" s="84" t="s">
        <v>1218</v>
      </c>
      <c r="G427" s="84" t="b">
        <v>0</v>
      </c>
      <c r="H427" s="84" t="b">
        <v>0</v>
      </c>
      <c r="I427" s="84" t="b">
        <v>0</v>
      </c>
      <c r="J427" s="84" t="b">
        <v>0</v>
      </c>
      <c r="K427" s="84" t="b">
        <v>0</v>
      </c>
      <c r="L427" s="84" t="b">
        <v>0</v>
      </c>
    </row>
    <row r="428" spans="1:12" ht="15">
      <c r="A428" s="84" t="s">
        <v>1843</v>
      </c>
      <c r="B428" s="84" t="s">
        <v>1844</v>
      </c>
      <c r="C428" s="84">
        <v>3</v>
      </c>
      <c r="D428" s="122">
        <v>0.005740983617629869</v>
      </c>
      <c r="E428" s="122">
        <v>2.2209792909037276</v>
      </c>
      <c r="F428" s="84" t="s">
        <v>1218</v>
      </c>
      <c r="G428" s="84" t="b">
        <v>0</v>
      </c>
      <c r="H428" s="84" t="b">
        <v>0</v>
      </c>
      <c r="I428" s="84" t="b">
        <v>0</v>
      </c>
      <c r="J428" s="84" t="b">
        <v>0</v>
      </c>
      <c r="K428" s="84" t="b">
        <v>0</v>
      </c>
      <c r="L428" s="84" t="b">
        <v>0</v>
      </c>
    </row>
    <row r="429" spans="1:12" ht="15">
      <c r="A429" s="84" t="s">
        <v>1844</v>
      </c>
      <c r="B429" s="84" t="s">
        <v>1845</v>
      </c>
      <c r="C429" s="84">
        <v>3</v>
      </c>
      <c r="D429" s="122">
        <v>0.005740983617629869</v>
      </c>
      <c r="E429" s="122">
        <v>2.2209792909037276</v>
      </c>
      <c r="F429" s="84" t="s">
        <v>1218</v>
      </c>
      <c r="G429" s="84" t="b">
        <v>0</v>
      </c>
      <c r="H429" s="84" t="b">
        <v>0</v>
      </c>
      <c r="I429" s="84" t="b">
        <v>0</v>
      </c>
      <c r="J429" s="84" t="b">
        <v>0</v>
      </c>
      <c r="K429" s="84" t="b">
        <v>0</v>
      </c>
      <c r="L429" s="84" t="b">
        <v>0</v>
      </c>
    </row>
    <row r="430" spans="1:12" ht="15">
      <c r="A430" s="84" t="s">
        <v>1845</v>
      </c>
      <c r="B430" s="84" t="s">
        <v>1353</v>
      </c>
      <c r="C430" s="84">
        <v>3</v>
      </c>
      <c r="D430" s="122">
        <v>0.005740983617629869</v>
      </c>
      <c r="E430" s="122">
        <v>2.0960405542954277</v>
      </c>
      <c r="F430" s="84" t="s">
        <v>1218</v>
      </c>
      <c r="G430" s="84" t="b">
        <v>0</v>
      </c>
      <c r="H430" s="84" t="b">
        <v>0</v>
      </c>
      <c r="I430" s="84" t="b">
        <v>0</v>
      </c>
      <c r="J430" s="84" t="b">
        <v>0</v>
      </c>
      <c r="K430" s="84" t="b">
        <v>0</v>
      </c>
      <c r="L430" s="84" t="b">
        <v>0</v>
      </c>
    </row>
    <row r="431" spans="1:12" ht="15">
      <c r="A431" s="84" t="s">
        <v>1337</v>
      </c>
      <c r="B431" s="84" t="s">
        <v>1372</v>
      </c>
      <c r="C431" s="84">
        <v>3</v>
      </c>
      <c r="D431" s="122">
        <v>0.005740983617629869</v>
      </c>
      <c r="E431" s="122">
        <v>1.57316180901509</v>
      </c>
      <c r="F431" s="84" t="s">
        <v>1218</v>
      </c>
      <c r="G431" s="84" t="b">
        <v>0</v>
      </c>
      <c r="H431" s="84" t="b">
        <v>0</v>
      </c>
      <c r="I431" s="84" t="b">
        <v>0</v>
      </c>
      <c r="J431" s="84" t="b">
        <v>0</v>
      </c>
      <c r="K431" s="84" t="b">
        <v>0</v>
      </c>
      <c r="L431" s="84" t="b">
        <v>0</v>
      </c>
    </row>
    <row r="432" spans="1:12" ht="15">
      <c r="A432" s="84" t="s">
        <v>1372</v>
      </c>
      <c r="B432" s="84" t="s">
        <v>1835</v>
      </c>
      <c r="C432" s="84">
        <v>3</v>
      </c>
      <c r="D432" s="122">
        <v>0.005740983617629869</v>
      </c>
      <c r="E432" s="122">
        <v>2.0960405542954277</v>
      </c>
      <c r="F432" s="84" t="s">
        <v>1218</v>
      </c>
      <c r="G432" s="84" t="b">
        <v>0</v>
      </c>
      <c r="H432" s="84" t="b">
        <v>0</v>
      </c>
      <c r="I432" s="84" t="b">
        <v>0</v>
      </c>
      <c r="J432" s="84" t="b">
        <v>0</v>
      </c>
      <c r="K432" s="84" t="b">
        <v>0</v>
      </c>
      <c r="L432" s="84" t="b">
        <v>0</v>
      </c>
    </row>
    <row r="433" spans="1:12" ht="15">
      <c r="A433" s="84" t="s">
        <v>1357</v>
      </c>
      <c r="B433" s="84" t="s">
        <v>1913</v>
      </c>
      <c r="C433" s="84">
        <v>2</v>
      </c>
      <c r="D433" s="122">
        <v>0.004491817728944495</v>
      </c>
      <c r="E433" s="122">
        <v>2.397070549959409</v>
      </c>
      <c r="F433" s="84" t="s">
        <v>1218</v>
      </c>
      <c r="G433" s="84" t="b">
        <v>0</v>
      </c>
      <c r="H433" s="84" t="b">
        <v>0</v>
      </c>
      <c r="I433" s="84" t="b">
        <v>0</v>
      </c>
      <c r="J433" s="84" t="b">
        <v>0</v>
      </c>
      <c r="K433" s="84" t="b">
        <v>0</v>
      </c>
      <c r="L433" s="84" t="b">
        <v>0</v>
      </c>
    </row>
    <row r="434" spans="1:12" ht="15">
      <c r="A434" s="84" t="s">
        <v>1913</v>
      </c>
      <c r="B434" s="84" t="s">
        <v>1335</v>
      </c>
      <c r="C434" s="84">
        <v>2</v>
      </c>
      <c r="D434" s="122">
        <v>0.004491817728944495</v>
      </c>
      <c r="E434" s="122">
        <v>1.4428280405200837</v>
      </c>
      <c r="F434" s="84" t="s">
        <v>1218</v>
      </c>
      <c r="G434" s="84" t="b">
        <v>0</v>
      </c>
      <c r="H434" s="84" t="b">
        <v>0</v>
      </c>
      <c r="I434" s="84" t="b">
        <v>0</v>
      </c>
      <c r="J434" s="84" t="b">
        <v>0</v>
      </c>
      <c r="K434" s="84" t="b">
        <v>0</v>
      </c>
      <c r="L434" s="84" t="b">
        <v>0</v>
      </c>
    </row>
    <row r="435" spans="1:12" ht="15">
      <c r="A435" s="84" t="s">
        <v>1350</v>
      </c>
      <c r="B435" s="84" t="s">
        <v>1943</v>
      </c>
      <c r="C435" s="84">
        <v>2</v>
      </c>
      <c r="D435" s="122">
        <v>0.004491817728944495</v>
      </c>
      <c r="E435" s="122">
        <v>1.9199492952397463</v>
      </c>
      <c r="F435" s="84" t="s">
        <v>1218</v>
      </c>
      <c r="G435" s="84" t="b">
        <v>0</v>
      </c>
      <c r="H435" s="84" t="b">
        <v>0</v>
      </c>
      <c r="I435" s="84" t="b">
        <v>0</v>
      </c>
      <c r="J435" s="84" t="b">
        <v>0</v>
      </c>
      <c r="K435" s="84" t="b">
        <v>0</v>
      </c>
      <c r="L435" s="84" t="b">
        <v>0</v>
      </c>
    </row>
    <row r="436" spans="1:12" ht="15">
      <c r="A436" s="84" t="s">
        <v>1943</v>
      </c>
      <c r="B436" s="84" t="s">
        <v>1814</v>
      </c>
      <c r="C436" s="84">
        <v>2</v>
      </c>
      <c r="D436" s="122">
        <v>0.004491817728944495</v>
      </c>
      <c r="E436" s="122">
        <v>2.397070549959409</v>
      </c>
      <c r="F436" s="84" t="s">
        <v>1218</v>
      </c>
      <c r="G436" s="84" t="b">
        <v>0</v>
      </c>
      <c r="H436" s="84" t="b">
        <v>0</v>
      </c>
      <c r="I436" s="84" t="b">
        <v>0</v>
      </c>
      <c r="J436" s="84" t="b">
        <v>0</v>
      </c>
      <c r="K436" s="84" t="b">
        <v>0</v>
      </c>
      <c r="L436" s="84" t="b">
        <v>0</v>
      </c>
    </row>
    <row r="437" spans="1:12" ht="15">
      <c r="A437" s="84" t="s">
        <v>1814</v>
      </c>
      <c r="B437" s="84" t="s">
        <v>1944</v>
      </c>
      <c r="C437" s="84">
        <v>2</v>
      </c>
      <c r="D437" s="122">
        <v>0.004491817728944495</v>
      </c>
      <c r="E437" s="122">
        <v>2.397070549959409</v>
      </c>
      <c r="F437" s="84" t="s">
        <v>1218</v>
      </c>
      <c r="G437" s="84" t="b">
        <v>0</v>
      </c>
      <c r="H437" s="84" t="b">
        <v>0</v>
      </c>
      <c r="I437" s="84" t="b">
        <v>0</v>
      </c>
      <c r="J437" s="84" t="b">
        <v>0</v>
      </c>
      <c r="K437" s="84" t="b">
        <v>0</v>
      </c>
      <c r="L437" s="84" t="b">
        <v>0</v>
      </c>
    </row>
    <row r="438" spans="1:12" ht="15">
      <c r="A438" s="84" t="s">
        <v>1944</v>
      </c>
      <c r="B438" s="84" t="s">
        <v>1945</v>
      </c>
      <c r="C438" s="84">
        <v>2</v>
      </c>
      <c r="D438" s="122">
        <v>0.004491817728944495</v>
      </c>
      <c r="E438" s="122">
        <v>2.397070549959409</v>
      </c>
      <c r="F438" s="84" t="s">
        <v>1218</v>
      </c>
      <c r="G438" s="84" t="b">
        <v>0</v>
      </c>
      <c r="H438" s="84" t="b">
        <v>0</v>
      </c>
      <c r="I438" s="84" t="b">
        <v>0</v>
      </c>
      <c r="J438" s="84" t="b">
        <v>0</v>
      </c>
      <c r="K438" s="84" t="b">
        <v>0</v>
      </c>
      <c r="L438" s="84" t="b">
        <v>0</v>
      </c>
    </row>
    <row r="439" spans="1:12" ht="15">
      <c r="A439" s="84" t="s">
        <v>1945</v>
      </c>
      <c r="B439" s="84" t="s">
        <v>1946</v>
      </c>
      <c r="C439" s="84">
        <v>2</v>
      </c>
      <c r="D439" s="122">
        <v>0.004491817728944495</v>
      </c>
      <c r="E439" s="122">
        <v>2.397070549959409</v>
      </c>
      <c r="F439" s="84" t="s">
        <v>1218</v>
      </c>
      <c r="G439" s="84" t="b">
        <v>0</v>
      </c>
      <c r="H439" s="84" t="b">
        <v>0</v>
      </c>
      <c r="I439" s="84" t="b">
        <v>0</v>
      </c>
      <c r="J439" s="84" t="b">
        <v>0</v>
      </c>
      <c r="K439" s="84" t="b">
        <v>0</v>
      </c>
      <c r="L439" s="84" t="b">
        <v>0</v>
      </c>
    </row>
    <row r="440" spans="1:12" ht="15">
      <c r="A440" s="84" t="s">
        <v>1946</v>
      </c>
      <c r="B440" s="84" t="s">
        <v>1947</v>
      </c>
      <c r="C440" s="84">
        <v>2</v>
      </c>
      <c r="D440" s="122">
        <v>0.004491817728944495</v>
      </c>
      <c r="E440" s="122">
        <v>2.397070549959409</v>
      </c>
      <c r="F440" s="84" t="s">
        <v>1218</v>
      </c>
      <c r="G440" s="84" t="b">
        <v>0</v>
      </c>
      <c r="H440" s="84" t="b">
        <v>0</v>
      </c>
      <c r="I440" s="84" t="b">
        <v>0</v>
      </c>
      <c r="J440" s="84" t="b">
        <v>0</v>
      </c>
      <c r="K440" s="84" t="b">
        <v>0</v>
      </c>
      <c r="L440" s="84" t="b">
        <v>0</v>
      </c>
    </row>
    <row r="441" spans="1:12" ht="15">
      <c r="A441" s="84" t="s">
        <v>1947</v>
      </c>
      <c r="B441" s="84" t="s">
        <v>1948</v>
      </c>
      <c r="C441" s="84">
        <v>2</v>
      </c>
      <c r="D441" s="122">
        <v>0.004491817728944495</v>
      </c>
      <c r="E441" s="122">
        <v>2.397070549959409</v>
      </c>
      <c r="F441" s="84" t="s">
        <v>1218</v>
      </c>
      <c r="G441" s="84" t="b">
        <v>0</v>
      </c>
      <c r="H441" s="84" t="b">
        <v>0</v>
      </c>
      <c r="I441" s="84" t="b">
        <v>0</v>
      </c>
      <c r="J441" s="84" t="b">
        <v>0</v>
      </c>
      <c r="K441" s="84" t="b">
        <v>0</v>
      </c>
      <c r="L441" s="84" t="b">
        <v>0</v>
      </c>
    </row>
    <row r="442" spans="1:12" ht="15">
      <c r="A442" s="84" t="s">
        <v>1948</v>
      </c>
      <c r="B442" s="84" t="s">
        <v>1949</v>
      </c>
      <c r="C442" s="84">
        <v>2</v>
      </c>
      <c r="D442" s="122">
        <v>0.004491817728944495</v>
      </c>
      <c r="E442" s="122">
        <v>2.397070549959409</v>
      </c>
      <c r="F442" s="84" t="s">
        <v>1218</v>
      </c>
      <c r="G442" s="84" t="b">
        <v>0</v>
      </c>
      <c r="H442" s="84" t="b">
        <v>0</v>
      </c>
      <c r="I442" s="84" t="b">
        <v>0</v>
      </c>
      <c r="J442" s="84" t="b">
        <v>0</v>
      </c>
      <c r="K442" s="84" t="b">
        <v>0</v>
      </c>
      <c r="L442" s="84" t="b">
        <v>0</v>
      </c>
    </row>
    <row r="443" spans="1:12" ht="15">
      <c r="A443" s="84" t="s">
        <v>1949</v>
      </c>
      <c r="B443" s="84" t="s">
        <v>1352</v>
      </c>
      <c r="C443" s="84">
        <v>2</v>
      </c>
      <c r="D443" s="122">
        <v>0.004491817728944495</v>
      </c>
      <c r="E443" s="122">
        <v>2.0960405542954277</v>
      </c>
      <c r="F443" s="84" t="s">
        <v>1218</v>
      </c>
      <c r="G443" s="84" t="b">
        <v>0</v>
      </c>
      <c r="H443" s="84" t="b">
        <v>0</v>
      </c>
      <c r="I443" s="84" t="b">
        <v>0</v>
      </c>
      <c r="J443" s="84" t="b">
        <v>0</v>
      </c>
      <c r="K443" s="84" t="b">
        <v>0</v>
      </c>
      <c r="L443" s="84" t="b">
        <v>0</v>
      </c>
    </row>
    <row r="444" spans="1:12" ht="15">
      <c r="A444" s="84" t="s">
        <v>1352</v>
      </c>
      <c r="B444" s="84" t="s">
        <v>1950</v>
      </c>
      <c r="C444" s="84">
        <v>2</v>
      </c>
      <c r="D444" s="122">
        <v>0.004491817728944495</v>
      </c>
      <c r="E444" s="122">
        <v>2.0960405542954277</v>
      </c>
      <c r="F444" s="84" t="s">
        <v>1218</v>
      </c>
      <c r="G444" s="84" t="b">
        <v>0</v>
      </c>
      <c r="H444" s="84" t="b">
        <v>0</v>
      </c>
      <c r="I444" s="84" t="b">
        <v>0</v>
      </c>
      <c r="J444" s="84" t="b">
        <v>0</v>
      </c>
      <c r="K444" s="84" t="b">
        <v>0</v>
      </c>
      <c r="L444" s="84" t="b">
        <v>0</v>
      </c>
    </row>
    <row r="445" spans="1:12" ht="15">
      <c r="A445" s="84" t="s">
        <v>1950</v>
      </c>
      <c r="B445" s="84" t="s">
        <v>1352</v>
      </c>
      <c r="C445" s="84">
        <v>2</v>
      </c>
      <c r="D445" s="122">
        <v>0.004491817728944495</v>
      </c>
      <c r="E445" s="122">
        <v>2.0960405542954277</v>
      </c>
      <c r="F445" s="84" t="s">
        <v>1218</v>
      </c>
      <c r="G445" s="84" t="b">
        <v>0</v>
      </c>
      <c r="H445" s="84" t="b">
        <v>0</v>
      </c>
      <c r="I445" s="84" t="b">
        <v>0</v>
      </c>
      <c r="J445" s="84" t="b">
        <v>0</v>
      </c>
      <c r="K445" s="84" t="b">
        <v>0</v>
      </c>
      <c r="L445" s="84" t="b">
        <v>0</v>
      </c>
    </row>
    <row r="446" spans="1:12" ht="15">
      <c r="A446" s="84" t="s">
        <v>1352</v>
      </c>
      <c r="B446" s="84" t="s">
        <v>1951</v>
      </c>
      <c r="C446" s="84">
        <v>2</v>
      </c>
      <c r="D446" s="122">
        <v>0.004491817728944495</v>
      </c>
      <c r="E446" s="122">
        <v>2.0960405542954277</v>
      </c>
      <c r="F446" s="84" t="s">
        <v>1218</v>
      </c>
      <c r="G446" s="84" t="b">
        <v>0</v>
      </c>
      <c r="H446" s="84" t="b">
        <v>0</v>
      </c>
      <c r="I446" s="84" t="b">
        <v>0</v>
      </c>
      <c r="J446" s="84" t="b">
        <v>0</v>
      </c>
      <c r="K446" s="84" t="b">
        <v>0</v>
      </c>
      <c r="L446" s="84" t="b">
        <v>0</v>
      </c>
    </row>
    <row r="447" spans="1:12" ht="15">
      <c r="A447" s="84" t="s">
        <v>1951</v>
      </c>
      <c r="B447" s="84" t="s">
        <v>1952</v>
      </c>
      <c r="C447" s="84">
        <v>2</v>
      </c>
      <c r="D447" s="122">
        <v>0.004491817728944495</v>
      </c>
      <c r="E447" s="122">
        <v>2.397070549959409</v>
      </c>
      <c r="F447" s="84" t="s">
        <v>1218</v>
      </c>
      <c r="G447" s="84" t="b">
        <v>0</v>
      </c>
      <c r="H447" s="84" t="b">
        <v>0</v>
      </c>
      <c r="I447" s="84" t="b">
        <v>0</v>
      </c>
      <c r="J447" s="84" t="b">
        <v>0</v>
      </c>
      <c r="K447" s="84" t="b">
        <v>0</v>
      </c>
      <c r="L447" s="84" t="b">
        <v>0</v>
      </c>
    </row>
    <row r="448" spans="1:12" ht="15">
      <c r="A448" s="84" t="s">
        <v>1952</v>
      </c>
      <c r="B448" s="84" t="s">
        <v>1953</v>
      </c>
      <c r="C448" s="84">
        <v>2</v>
      </c>
      <c r="D448" s="122">
        <v>0.004491817728944495</v>
      </c>
      <c r="E448" s="122">
        <v>2.397070549959409</v>
      </c>
      <c r="F448" s="84" t="s">
        <v>1218</v>
      </c>
      <c r="G448" s="84" t="b">
        <v>0</v>
      </c>
      <c r="H448" s="84" t="b">
        <v>0</v>
      </c>
      <c r="I448" s="84" t="b">
        <v>0</v>
      </c>
      <c r="J448" s="84" t="b">
        <v>0</v>
      </c>
      <c r="K448" s="84" t="b">
        <v>0</v>
      </c>
      <c r="L448" s="84" t="b">
        <v>0</v>
      </c>
    </row>
    <row r="449" spans="1:12" ht="15">
      <c r="A449" s="84" t="s">
        <v>1351</v>
      </c>
      <c r="B449" s="84" t="s">
        <v>2014</v>
      </c>
      <c r="C449" s="84">
        <v>2</v>
      </c>
      <c r="D449" s="122">
        <v>0.004491817728944495</v>
      </c>
      <c r="E449" s="122">
        <v>1.9991305412873712</v>
      </c>
      <c r="F449" s="84" t="s">
        <v>1218</v>
      </c>
      <c r="G449" s="84" t="b">
        <v>0</v>
      </c>
      <c r="H449" s="84" t="b">
        <v>0</v>
      </c>
      <c r="I449" s="84" t="b">
        <v>0</v>
      </c>
      <c r="J449" s="84" t="b">
        <v>0</v>
      </c>
      <c r="K449" s="84" t="b">
        <v>0</v>
      </c>
      <c r="L449" s="84" t="b">
        <v>0</v>
      </c>
    </row>
    <row r="450" spans="1:12" ht="15">
      <c r="A450" s="84" t="s">
        <v>2014</v>
      </c>
      <c r="B450" s="84" t="s">
        <v>2015</v>
      </c>
      <c r="C450" s="84">
        <v>2</v>
      </c>
      <c r="D450" s="122">
        <v>0.004491817728944495</v>
      </c>
      <c r="E450" s="122">
        <v>2.397070549959409</v>
      </c>
      <c r="F450" s="84" t="s">
        <v>1218</v>
      </c>
      <c r="G450" s="84" t="b">
        <v>0</v>
      </c>
      <c r="H450" s="84" t="b">
        <v>0</v>
      </c>
      <c r="I450" s="84" t="b">
        <v>0</v>
      </c>
      <c r="J450" s="84" t="b">
        <v>0</v>
      </c>
      <c r="K450" s="84" t="b">
        <v>0</v>
      </c>
      <c r="L450" s="84" t="b">
        <v>0</v>
      </c>
    </row>
    <row r="451" spans="1:12" ht="15">
      <c r="A451" s="84" t="s">
        <v>2015</v>
      </c>
      <c r="B451" s="84" t="s">
        <v>2016</v>
      </c>
      <c r="C451" s="84">
        <v>2</v>
      </c>
      <c r="D451" s="122">
        <v>0.004491817728944495</v>
      </c>
      <c r="E451" s="122">
        <v>2.397070549959409</v>
      </c>
      <c r="F451" s="84" t="s">
        <v>1218</v>
      </c>
      <c r="G451" s="84" t="b">
        <v>0</v>
      </c>
      <c r="H451" s="84" t="b">
        <v>0</v>
      </c>
      <c r="I451" s="84" t="b">
        <v>0</v>
      </c>
      <c r="J451" s="84" t="b">
        <v>0</v>
      </c>
      <c r="K451" s="84" t="b">
        <v>0</v>
      </c>
      <c r="L451" s="84" t="b">
        <v>0</v>
      </c>
    </row>
    <row r="452" spans="1:12" ht="15">
      <c r="A452" s="84" t="s">
        <v>2016</v>
      </c>
      <c r="B452" s="84" t="s">
        <v>2017</v>
      </c>
      <c r="C452" s="84">
        <v>2</v>
      </c>
      <c r="D452" s="122">
        <v>0.004491817728944495</v>
      </c>
      <c r="E452" s="122">
        <v>2.397070549959409</v>
      </c>
      <c r="F452" s="84" t="s">
        <v>1218</v>
      </c>
      <c r="G452" s="84" t="b">
        <v>0</v>
      </c>
      <c r="H452" s="84" t="b">
        <v>0</v>
      </c>
      <c r="I452" s="84" t="b">
        <v>0</v>
      </c>
      <c r="J452" s="84" t="b">
        <v>0</v>
      </c>
      <c r="K452" s="84" t="b">
        <v>0</v>
      </c>
      <c r="L452" s="84" t="b">
        <v>0</v>
      </c>
    </row>
    <row r="453" spans="1:12" ht="15">
      <c r="A453" s="84" t="s">
        <v>2017</v>
      </c>
      <c r="B453" s="84" t="s">
        <v>1361</v>
      </c>
      <c r="C453" s="84">
        <v>2</v>
      </c>
      <c r="D453" s="122">
        <v>0.004491817728944495</v>
      </c>
      <c r="E453" s="122">
        <v>2.397070549959409</v>
      </c>
      <c r="F453" s="84" t="s">
        <v>1218</v>
      </c>
      <c r="G453" s="84" t="b">
        <v>0</v>
      </c>
      <c r="H453" s="84" t="b">
        <v>0</v>
      </c>
      <c r="I453" s="84" t="b">
        <v>0</v>
      </c>
      <c r="J453" s="84" t="b">
        <v>0</v>
      </c>
      <c r="K453" s="84" t="b">
        <v>0</v>
      </c>
      <c r="L453" s="84" t="b">
        <v>0</v>
      </c>
    </row>
    <row r="454" spans="1:12" ht="15">
      <c r="A454" s="84" t="s">
        <v>1361</v>
      </c>
      <c r="B454" s="84" t="s">
        <v>1848</v>
      </c>
      <c r="C454" s="84">
        <v>2</v>
      </c>
      <c r="D454" s="122">
        <v>0.004491817728944495</v>
      </c>
      <c r="E454" s="122">
        <v>2.397070549959409</v>
      </c>
      <c r="F454" s="84" t="s">
        <v>1218</v>
      </c>
      <c r="G454" s="84" t="b">
        <v>0</v>
      </c>
      <c r="H454" s="84" t="b">
        <v>0</v>
      </c>
      <c r="I454" s="84" t="b">
        <v>0</v>
      </c>
      <c r="J454" s="84" t="b">
        <v>0</v>
      </c>
      <c r="K454" s="84" t="b">
        <v>0</v>
      </c>
      <c r="L454" s="84" t="b">
        <v>0</v>
      </c>
    </row>
    <row r="455" spans="1:12" ht="15">
      <c r="A455" s="84" t="s">
        <v>1848</v>
      </c>
      <c r="B455" s="84" t="s">
        <v>2018</v>
      </c>
      <c r="C455" s="84">
        <v>2</v>
      </c>
      <c r="D455" s="122">
        <v>0.004491817728944495</v>
      </c>
      <c r="E455" s="122">
        <v>2.397070549959409</v>
      </c>
      <c r="F455" s="84" t="s">
        <v>1218</v>
      </c>
      <c r="G455" s="84" t="b">
        <v>0</v>
      </c>
      <c r="H455" s="84" t="b">
        <v>0</v>
      </c>
      <c r="I455" s="84" t="b">
        <v>0</v>
      </c>
      <c r="J455" s="84" t="b">
        <v>0</v>
      </c>
      <c r="K455" s="84" t="b">
        <v>0</v>
      </c>
      <c r="L455" s="84" t="b">
        <v>0</v>
      </c>
    </row>
    <row r="456" spans="1:12" ht="15">
      <c r="A456" s="84" t="s">
        <v>2018</v>
      </c>
      <c r="B456" s="84" t="s">
        <v>2019</v>
      </c>
      <c r="C456" s="84">
        <v>2</v>
      </c>
      <c r="D456" s="122">
        <v>0.004491817728944495</v>
      </c>
      <c r="E456" s="122">
        <v>2.397070549959409</v>
      </c>
      <c r="F456" s="84" t="s">
        <v>1218</v>
      </c>
      <c r="G456" s="84" t="b">
        <v>0</v>
      </c>
      <c r="H456" s="84" t="b">
        <v>0</v>
      </c>
      <c r="I456" s="84" t="b">
        <v>0</v>
      </c>
      <c r="J456" s="84" t="b">
        <v>0</v>
      </c>
      <c r="K456" s="84" t="b">
        <v>0</v>
      </c>
      <c r="L456" s="84" t="b">
        <v>0</v>
      </c>
    </row>
    <row r="457" spans="1:12" ht="15">
      <c r="A457" s="84" t="s">
        <v>2019</v>
      </c>
      <c r="B457" s="84" t="s">
        <v>2020</v>
      </c>
      <c r="C457" s="84">
        <v>2</v>
      </c>
      <c r="D457" s="122">
        <v>0.004491817728944495</v>
      </c>
      <c r="E457" s="122">
        <v>2.397070549959409</v>
      </c>
      <c r="F457" s="84" t="s">
        <v>1218</v>
      </c>
      <c r="G457" s="84" t="b">
        <v>0</v>
      </c>
      <c r="H457" s="84" t="b">
        <v>0</v>
      </c>
      <c r="I457" s="84" t="b">
        <v>0</v>
      </c>
      <c r="J457" s="84" t="b">
        <v>0</v>
      </c>
      <c r="K457" s="84" t="b">
        <v>0</v>
      </c>
      <c r="L457" s="84" t="b">
        <v>0</v>
      </c>
    </row>
    <row r="458" spans="1:12" ht="15">
      <c r="A458" s="84" t="s">
        <v>2020</v>
      </c>
      <c r="B458" s="84" t="s">
        <v>1343</v>
      </c>
      <c r="C458" s="84">
        <v>2</v>
      </c>
      <c r="D458" s="122">
        <v>0.004491817728944495</v>
      </c>
      <c r="E458" s="122">
        <v>2.0960405542954277</v>
      </c>
      <c r="F458" s="84" t="s">
        <v>1218</v>
      </c>
      <c r="G458" s="84" t="b">
        <v>0</v>
      </c>
      <c r="H458" s="84" t="b">
        <v>0</v>
      </c>
      <c r="I458" s="84" t="b">
        <v>0</v>
      </c>
      <c r="J458" s="84" t="b">
        <v>0</v>
      </c>
      <c r="K458" s="84" t="b">
        <v>0</v>
      </c>
      <c r="L458" s="84" t="b">
        <v>0</v>
      </c>
    </row>
    <row r="459" spans="1:12" ht="15">
      <c r="A459" s="84" t="s">
        <v>1343</v>
      </c>
      <c r="B459" s="84" t="s">
        <v>2021</v>
      </c>
      <c r="C459" s="84">
        <v>2</v>
      </c>
      <c r="D459" s="122">
        <v>0.004491817728944495</v>
      </c>
      <c r="E459" s="122">
        <v>1.9991305412873712</v>
      </c>
      <c r="F459" s="84" t="s">
        <v>1218</v>
      </c>
      <c r="G459" s="84" t="b">
        <v>0</v>
      </c>
      <c r="H459" s="84" t="b">
        <v>0</v>
      </c>
      <c r="I459" s="84" t="b">
        <v>0</v>
      </c>
      <c r="J459" s="84" t="b">
        <v>0</v>
      </c>
      <c r="K459" s="84" t="b">
        <v>0</v>
      </c>
      <c r="L459" s="84" t="b">
        <v>0</v>
      </c>
    </row>
    <row r="460" spans="1:12" ht="15">
      <c r="A460" s="84" t="s">
        <v>2021</v>
      </c>
      <c r="B460" s="84" t="s">
        <v>2022</v>
      </c>
      <c r="C460" s="84">
        <v>2</v>
      </c>
      <c r="D460" s="122">
        <v>0.004491817728944495</v>
      </c>
      <c r="E460" s="122">
        <v>2.397070549959409</v>
      </c>
      <c r="F460" s="84" t="s">
        <v>1218</v>
      </c>
      <c r="G460" s="84" t="b">
        <v>0</v>
      </c>
      <c r="H460" s="84" t="b">
        <v>0</v>
      </c>
      <c r="I460" s="84" t="b">
        <v>0</v>
      </c>
      <c r="J460" s="84" t="b">
        <v>0</v>
      </c>
      <c r="K460" s="84" t="b">
        <v>0</v>
      </c>
      <c r="L460" s="84" t="b">
        <v>0</v>
      </c>
    </row>
    <row r="461" spans="1:12" ht="15">
      <c r="A461" s="84" t="s">
        <v>2022</v>
      </c>
      <c r="B461" s="84" t="s">
        <v>1849</v>
      </c>
      <c r="C461" s="84">
        <v>2</v>
      </c>
      <c r="D461" s="122">
        <v>0.004491817728944495</v>
      </c>
      <c r="E461" s="122">
        <v>2.397070549959409</v>
      </c>
      <c r="F461" s="84" t="s">
        <v>1218</v>
      </c>
      <c r="G461" s="84" t="b">
        <v>0</v>
      </c>
      <c r="H461" s="84" t="b">
        <v>0</v>
      </c>
      <c r="I461" s="84" t="b">
        <v>0</v>
      </c>
      <c r="J461" s="84" t="b">
        <v>0</v>
      </c>
      <c r="K461" s="84" t="b">
        <v>0</v>
      </c>
      <c r="L461" s="84" t="b">
        <v>0</v>
      </c>
    </row>
    <row r="462" spans="1:12" ht="15">
      <c r="A462" s="84" t="s">
        <v>1849</v>
      </c>
      <c r="B462" s="84" t="s">
        <v>2023</v>
      </c>
      <c r="C462" s="84">
        <v>2</v>
      </c>
      <c r="D462" s="122">
        <v>0.004491817728944495</v>
      </c>
      <c r="E462" s="122">
        <v>2.397070549959409</v>
      </c>
      <c r="F462" s="84" t="s">
        <v>1218</v>
      </c>
      <c r="G462" s="84" t="b">
        <v>0</v>
      </c>
      <c r="H462" s="84" t="b">
        <v>0</v>
      </c>
      <c r="I462" s="84" t="b">
        <v>0</v>
      </c>
      <c r="J462" s="84" t="b">
        <v>0</v>
      </c>
      <c r="K462" s="84" t="b">
        <v>0</v>
      </c>
      <c r="L462" s="84" t="b">
        <v>0</v>
      </c>
    </row>
    <row r="463" spans="1:12" ht="15">
      <c r="A463" s="84" t="s">
        <v>265</v>
      </c>
      <c r="B463" s="84" t="s">
        <v>1338</v>
      </c>
      <c r="C463" s="84">
        <v>2</v>
      </c>
      <c r="D463" s="122">
        <v>0.004491817728944495</v>
      </c>
      <c r="E463" s="122">
        <v>1.69810054562339</v>
      </c>
      <c r="F463" s="84" t="s">
        <v>1218</v>
      </c>
      <c r="G463" s="84" t="b">
        <v>0</v>
      </c>
      <c r="H463" s="84" t="b">
        <v>0</v>
      </c>
      <c r="I463" s="84" t="b">
        <v>0</v>
      </c>
      <c r="J463" s="84" t="b">
        <v>0</v>
      </c>
      <c r="K463" s="84" t="b">
        <v>0</v>
      </c>
      <c r="L463" s="84" t="b">
        <v>0</v>
      </c>
    </row>
    <row r="464" spans="1:12" ht="15">
      <c r="A464" s="84" t="s">
        <v>1353</v>
      </c>
      <c r="B464" s="84" t="s">
        <v>1984</v>
      </c>
      <c r="C464" s="84">
        <v>2</v>
      </c>
      <c r="D464" s="122">
        <v>0.004491817728944495</v>
      </c>
      <c r="E464" s="122">
        <v>2.2209792909037276</v>
      </c>
      <c r="F464" s="84" t="s">
        <v>1218</v>
      </c>
      <c r="G464" s="84" t="b">
        <v>0</v>
      </c>
      <c r="H464" s="84" t="b">
        <v>0</v>
      </c>
      <c r="I464" s="84" t="b">
        <v>0</v>
      </c>
      <c r="J464" s="84" t="b">
        <v>0</v>
      </c>
      <c r="K464" s="84" t="b">
        <v>0</v>
      </c>
      <c r="L464" s="84" t="b">
        <v>0</v>
      </c>
    </row>
    <row r="465" spans="1:12" ht="15">
      <c r="A465" s="84" t="s">
        <v>2013</v>
      </c>
      <c r="B465" s="84" t="s">
        <v>1335</v>
      </c>
      <c r="C465" s="84">
        <v>2</v>
      </c>
      <c r="D465" s="122">
        <v>0.004491817728944495</v>
      </c>
      <c r="E465" s="122">
        <v>1.4428280405200837</v>
      </c>
      <c r="F465" s="84" t="s">
        <v>1218</v>
      </c>
      <c r="G465" s="84" t="b">
        <v>0</v>
      </c>
      <c r="H465" s="84" t="b">
        <v>0</v>
      </c>
      <c r="I465" s="84" t="b">
        <v>0</v>
      </c>
      <c r="J465" s="84" t="b">
        <v>0</v>
      </c>
      <c r="K465" s="84" t="b">
        <v>0</v>
      </c>
      <c r="L465" s="84" t="b">
        <v>0</v>
      </c>
    </row>
    <row r="466" spans="1:12" ht="15">
      <c r="A466" s="84" t="s">
        <v>1999</v>
      </c>
      <c r="B466" s="84" t="s">
        <v>2000</v>
      </c>
      <c r="C466" s="84">
        <v>2</v>
      </c>
      <c r="D466" s="122">
        <v>0.004491817728944495</v>
      </c>
      <c r="E466" s="122">
        <v>2.397070549959409</v>
      </c>
      <c r="F466" s="84" t="s">
        <v>1218</v>
      </c>
      <c r="G466" s="84" t="b">
        <v>0</v>
      </c>
      <c r="H466" s="84" t="b">
        <v>0</v>
      </c>
      <c r="I466" s="84" t="b">
        <v>0</v>
      </c>
      <c r="J466" s="84" t="b">
        <v>0</v>
      </c>
      <c r="K466" s="84" t="b">
        <v>0</v>
      </c>
      <c r="L466" s="84" t="b">
        <v>0</v>
      </c>
    </row>
    <row r="467" spans="1:12" ht="15">
      <c r="A467" s="84" t="s">
        <v>2000</v>
      </c>
      <c r="B467" s="84" t="s">
        <v>1337</v>
      </c>
      <c r="C467" s="84">
        <v>2</v>
      </c>
      <c r="D467" s="122">
        <v>0.004491817728944495</v>
      </c>
      <c r="E467" s="122">
        <v>1.69810054562339</v>
      </c>
      <c r="F467" s="84" t="s">
        <v>1218</v>
      </c>
      <c r="G467" s="84" t="b">
        <v>0</v>
      </c>
      <c r="H467" s="84" t="b">
        <v>0</v>
      </c>
      <c r="I467" s="84" t="b">
        <v>0</v>
      </c>
      <c r="J467" s="84" t="b">
        <v>0</v>
      </c>
      <c r="K467" s="84" t="b">
        <v>0</v>
      </c>
      <c r="L467" s="84" t="b">
        <v>0</v>
      </c>
    </row>
    <row r="468" spans="1:12" ht="15">
      <c r="A468" s="84" t="s">
        <v>1337</v>
      </c>
      <c r="B468" s="84" t="s">
        <v>2001</v>
      </c>
      <c r="C468" s="84">
        <v>2</v>
      </c>
      <c r="D468" s="122">
        <v>0.004491817728944495</v>
      </c>
      <c r="E468" s="122">
        <v>1.69810054562339</v>
      </c>
      <c r="F468" s="84" t="s">
        <v>1218</v>
      </c>
      <c r="G468" s="84" t="b">
        <v>0</v>
      </c>
      <c r="H468" s="84" t="b">
        <v>0</v>
      </c>
      <c r="I468" s="84" t="b">
        <v>0</v>
      </c>
      <c r="J468" s="84" t="b">
        <v>0</v>
      </c>
      <c r="K468" s="84" t="b">
        <v>0</v>
      </c>
      <c r="L468" s="84" t="b">
        <v>0</v>
      </c>
    </row>
    <row r="469" spans="1:12" ht="15">
      <c r="A469" s="84" t="s">
        <v>2001</v>
      </c>
      <c r="B469" s="84" t="s">
        <v>2002</v>
      </c>
      <c r="C469" s="84">
        <v>2</v>
      </c>
      <c r="D469" s="122">
        <v>0.004491817728944495</v>
      </c>
      <c r="E469" s="122">
        <v>2.397070549959409</v>
      </c>
      <c r="F469" s="84" t="s">
        <v>1218</v>
      </c>
      <c r="G469" s="84" t="b">
        <v>0</v>
      </c>
      <c r="H469" s="84" t="b">
        <v>0</v>
      </c>
      <c r="I469" s="84" t="b">
        <v>0</v>
      </c>
      <c r="J469" s="84" t="b">
        <v>0</v>
      </c>
      <c r="K469" s="84" t="b">
        <v>0</v>
      </c>
      <c r="L469" s="84" t="b">
        <v>0</v>
      </c>
    </row>
    <row r="470" spans="1:12" ht="15">
      <c r="A470" s="84" t="s">
        <v>2002</v>
      </c>
      <c r="B470" s="84" t="s">
        <v>2003</v>
      </c>
      <c r="C470" s="84">
        <v>2</v>
      </c>
      <c r="D470" s="122">
        <v>0.004491817728944495</v>
      </c>
      <c r="E470" s="122">
        <v>2.397070549959409</v>
      </c>
      <c r="F470" s="84" t="s">
        <v>1218</v>
      </c>
      <c r="G470" s="84" t="b">
        <v>0</v>
      </c>
      <c r="H470" s="84" t="b">
        <v>0</v>
      </c>
      <c r="I470" s="84" t="b">
        <v>0</v>
      </c>
      <c r="J470" s="84" t="b">
        <v>0</v>
      </c>
      <c r="K470" s="84" t="b">
        <v>0</v>
      </c>
      <c r="L470" s="84" t="b">
        <v>0</v>
      </c>
    </row>
    <row r="471" spans="1:12" ht="15">
      <c r="A471" s="84" t="s">
        <v>2003</v>
      </c>
      <c r="B471" s="84" t="s">
        <v>2004</v>
      </c>
      <c r="C471" s="84">
        <v>2</v>
      </c>
      <c r="D471" s="122">
        <v>0.004491817728944495</v>
      </c>
      <c r="E471" s="122">
        <v>2.397070549959409</v>
      </c>
      <c r="F471" s="84" t="s">
        <v>1218</v>
      </c>
      <c r="G471" s="84" t="b">
        <v>0</v>
      </c>
      <c r="H471" s="84" t="b">
        <v>0</v>
      </c>
      <c r="I471" s="84" t="b">
        <v>0</v>
      </c>
      <c r="J471" s="84" t="b">
        <v>0</v>
      </c>
      <c r="K471" s="84" t="b">
        <v>0</v>
      </c>
      <c r="L471" s="84" t="b">
        <v>0</v>
      </c>
    </row>
    <row r="472" spans="1:12" ht="15">
      <c r="A472" s="84" t="s">
        <v>2004</v>
      </c>
      <c r="B472" s="84" t="s">
        <v>2005</v>
      </c>
      <c r="C472" s="84">
        <v>2</v>
      </c>
      <c r="D472" s="122">
        <v>0.004491817728944495</v>
      </c>
      <c r="E472" s="122">
        <v>2.397070549959409</v>
      </c>
      <c r="F472" s="84" t="s">
        <v>1218</v>
      </c>
      <c r="G472" s="84" t="b">
        <v>0</v>
      </c>
      <c r="H472" s="84" t="b">
        <v>0</v>
      </c>
      <c r="I472" s="84" t="b">
        <v>0</v>
      </c>
      <c r="J472" s="84" t="b">
        <v>0</v>
      </c>
      <c r="K472" s="84" t="b">
        <v>0</v>
      </c>
      <c r="L472" s="84" t="b">
        <v>0</v>
      </c>
    </row>
    <row r="473" spans="1:12" ht="15">
      <c r="A473" s="84" t="s">
        <v>2005</v>
      </c>
      <c r="B473" s="84" t="s">
        <v>2006</v>
      </c>
      <c r="C473" s="84">
        <v>2</v>
      </c>
      <c r="D473" s="122">
        <v>0.004491817728944495</v>
      </c>
      <c r="E473" s="122">
        <v>2.397070549959409</v>
      </c>
      <c r="F473" s="84" t="s">
        <v>1218</v>
      </c>
      <c r="G473" s="84" t="b">
        <v>0</v>
      </c>
      <c r="H473" s="84" t="b">
        <v>0</v>
      </c>
      <c r="I473" s="84" t="b">
        <v>0</v>
      </c>
      <c r="J473" s="84" t="b">
        <v>0</v>
      </c>
      <c r="K473" s="84" t="b">
        <v>0</v>
      </c>
      <c r="L473" s="84" t="b">
        <v>0</v>
      </c>
    </row>
    <row r="474" spans="1:12" ht="15">
      <c r="A474" s="84" t="s">
        <v>2006</v>
      </c>
      <c r="B474" s="84" t="s">
        <v>2007</v>
      </c>
      <c r="C474" s="84">
        <v>2</v>
      </c>
      <c r="D474" s="122">
        <v>0.004491817728944495</v>
      </c>
      <c r="E474" s="122">
        <v>2.397070549959409</v>
      </c>
      <c r="F474" s="84" t="s">
        <v>1218</v>
      </c>
      <c r="G474" s="84" t="b">
        <v>0</v>
      </c>
      <c r="H474" s="84" t="b">
        <v>0</v>
      </c>
      <c r="I474" s="84" t="b">
        <v>0</v>
      </c>
      <c r="J474" s="84" t="b">
        <v>0</v>
      </c>
      <c r="K474" s="84" t="b">
        <v>0</v>
      </c>
      <c r="L474" s="84" t="b">
        <v>0</v>
      </c>
    </row>
    <row r="475" spans="1:12" ht="15">
      <c r="A475" s="84" t="s">
        <v>2007</v>
      </c>
      <c r="B475" s="84" t="s">
        <v>1345</v>
      </c>
      <c r="C475" s="84">
        <v>2</v>
      </c>
      <c r="D475" s="122">
        <v>0.004491817728944495</v>
      </c>
      <c r="E475" s="122">
        <v>1.9199492952397463</v>
      </c>
      <c r="F475" s="84" t="s">
        <v>1218</v>
      </c>
      <c r="G475" s="84" t="b">
        <v>0</v>
      </c>
      <c r="H475" s="84" t="b">
        <v>0</v>
      </c>
      <c r="I475" s="84" t="b">
        <v>0</v>
      </c>
      <c r="J475" s="84" t="b">
        <v>0</v>
      </c>
      <c r="K475" s="84" t="b">
        <v>0</v>
      </c>
      <c r="L475" s="84" t="b">
        <v>0</v>
      </c>
    </row>
    <row r="476" spans="1:12" ht="15">
      <c r="A476" s="84" t="s">
        <v>1345</v>
      </c>
      <c r="B476" s="84" t="s">
        <v>2008</v>
      </c>
      <c r="C476" s="84">
        <v>2</v>
      </c>
      <c r="D476" s="122">
        <v>0.004491817728944495</v>
      </c>
      <c r="E476" s="122">
        <v>1.9199492952397463</v>
      </c>
      <c r="F476" s="84" t="s">
        <v>1218</v>
      </c>
      <c r="G476" s="84" t="b">
        <v>0</v>
      </c>
      <c r="H476" s="84" t="b">
        <v>0</v>
      </c>
      <c r="I476" s="84" t="b">
        <v>0</v>
      </c>
      <c r="J476" s="84" t="b">
        <v>0</v>
      </c>
      <c r="K476" s="84" t="b">
        <v>0</v>
      </c>
      <c r="L476" s="84" t="b">
        <v>0</v>
      </c>
    </row>
    <row r="477" spans="1:12" ht="15">
      <c r="A477" s="84" t="s">
        <v>2008</v>
      </c>
      <c r="B477" s="84" t="s">
        <v>2009</v>
      </c>
      <c r="C477" s="84">
        <v>2</v>
      </c>
      <c r="D477" s="122">
        <v>0.004491817728944495</v>
      </c>
      <c r="E477" s="122">
        <v>2.397070549959409</v>
      </c>
      <c r="F477" s="84" t="s">
        <v>1218</v>
      </c>
      <c r="G477" s="84" t="b">
        <v>0</v>
      </c>
      <c r="H477" s="84" t="b">
        <v>0</v>
      </c>
      <c r="I477" s="84" t="b">
        <v>0</v>
      </c>
      <c r="J477" s="84" t="b">
        <v>0</v>
      </c>
      <c r="K477" s="84" t="b">
        <v>0</v>
      </c>
      <c r="L477" s="84" t="b">
        <v>0</v>
      </c>
    </row>
    <row r="478" spans="1:12" ht="15">
      <c r="A478" s="84" t="s">
        <v>2009</v>
      </c>
      <c r="B478" s="84" t="s">
        <v>1768</v>
      </c>
      <c r="C478" s="84">
        <v>2</v>
      </c>
      <c r="D478" s="122">
        <v>0.004491817728944495</v>
      </c>
      <c r="E478" s="122">
        <v>2.0960405542954277</v>
      </c>
      <c r="F478" s="84" t="s">
        <v>1218</v>
      </c>
      <c r="G478" s="84" t="b">
        <v>0</v>
      </c>
      <c r="H478" s="84" t="b">
        <v>0</v>
      </c>
      <c r="I478" s="84" t="b">
        <v>0</v>
      </c>
      <c r="J478" s="84" t="b">
        <v>0</v>
      </c>
      <c r="K478" s="84" t="b">
        <v>0</v>
      </c>
      <c r="L478" s="84" t="b">
        <v>0</v>
      </c>
    </row>
    <row r="479" spans="1:12" ht="15">
      <c r="A479" s="84" t="s">
        <v>1768</v>
      </c>
      <c r="B479" s="84" t="s">
        <v>2010</v>
      </c>
      <c r="C479" s="84">
        <v>2</v>
      </c>
      <c r="D479" s="122">
        <v>0.004491817728944495</v>
      </c>
      <c r="E479" s="122">
        <v>2.0960405542954277</v>
      </c>
      <c r="F479" s="84" t="s">
        <v>1218</v>
      </c>
      <c r="G479" s="84" t="b">
        <v>0</v>
      </c>
      <c r="H479" s="84" t="b">
        <v>0</v>
      </c>
      <c r="I479" s="84" t="b">
        <v>0</v>
      </c>
      <c r="J479" s="84" t="b">
        <v>0</v>
      </c>
      <c r="K479" s="84" t="b">
        <v>0</v>
      </c>
      <c r="L479" s="84" t="b">
        <v>0</v>
      </c>
    </row>
    <row r="480" spans="1:12" ht="15">
      <c r="A480" s="84" t="s">
        <v>2010</v>
      </c>
      <c r="B480" s="84" t="s">
        <v>2011</v>
      </c>
      <c r="C480" s="84">
        <v>2</v>
      </c>
      <c r="D480" s="122">
        <v>0.004491817728944495</v>
      </c>
      <c r="E480" s="122">
        <v>2.397070549959409</v>
      </c>
      <c r="F480" s="84" t="s">
        <v>1218</v>
      </c>
      <c r="G480" s="84" t="b">
        <v>0</v>
      </c>
      <c r="H480" s="84" t="b">
        <v>0</v>
      </c>
      <c r="I480" s="84" t="b">
        <v>0</v>
      </c>
      <c r="J480" s="84" t="b">
        <v>0</v>
      </c>
      <c r="K480" s="84" t="b">
        <v>0</v>
      </c>
      <c r="L480" s="84" t="b">
        <v>0</v>
      </c>
    </row>
    <row r="481" spans="1:12" ht="15">
      <c r="A481" s="84" t="s">
        <v>1345</v>
      </c>
      <c r="B481" s="84" t="s">
        <v>1989</v>
      </c>
      <c r="C481" s="84">
        <v>2</v>
      </c>
      <c r="D481" s="122">
        <v>0.004491817728944495</v>
      </c>
      <c r="E481" s="122">
        <v>1.9199492952397463</v>
      </c>
      <c r="F481" s="84" t="s">
        <v>1218</v>
      </c>
      <c r="G481" s="84" t="b">
        <v>0</v>
      </c>
      <c r="H481" s="84" t="b">
        <v>0</v>
      </c>
      <c r="I481" s="84" t="b">
        <v>0</v>
      </c>
      <c r="J481" s="84" t="b">
        <v>0</v>
      </c>
      <c r="K481" s="84" t="b">
        <v>0</v>
      </c>
      <c r="L481" s="84" t="b">
        <v>0</v>
      </c>
    </row>
    <row r="482" spans="1:12" ht="15">
      <c r="A482" s="84" t="s">
        <v>1989</v>
      </c>
      <c r="B482" s="84" t="s">
        <v>1990</v>
      </c>
      <c r="C482" s="84">
        <v>2</v>
      </c>
      <c r="D482" s="122">
        <v>0.004491817728944495</v>
      </c>
      <c r="E482" s="122">
        <v>2.397070549959409</v>
      </c>
      <c r="F482" s="84" t="s">
        <v>1218</v>
      </c>
      <c r="G482" s="84" t="b">
        <v>0</v>
      </c>
      <c r="H482" s="84" t="b">
        <v>0</v>
      </c>
      <c r="I482" s="84" t="b">
        <v>0</v>
      </c>
      <c r="J482" s="84" t="b">
        <v>0</v>
      </c>
      <c r="K482" s="84" t="b">
        <v>0</v>
      </c>
      <c r="L482" s="84" t="b">
        <v>0</v>
      </c>
    </row>
    <row r="483" spans="1:12" ht="15">
      <c r="A483" s="84" t="s">
        <v>1990</v>
      </c>
      <c r="B483" s="84" t="s">
        <v>1802</v>
      </c>
      <c r="C483" s="84">
        <v>2</v>
      </c>
      <c r="D483" s="122">
        <v>0.004491817728944495</v>
      </c>
      <c r="E483" s="122">
        <v>2.0960405542954277</v>
      </c>
      <c r="F483" s="84" t="s">
        <v>1218</v>
      </c>
      <c r="G483" s="84" t="b">
        <v>0</v>
      </c>
      <c r="H483" s="84" t="b">
        <v>0</v>
      </c>
      <c r="I483" s="84" t="b">
        <v>0</v>
      </c>
      <c r="J483" s="84" t="b">
        <v>0</v>
      </c>
      <c r="K483" s="84" t="b">
        <v>0</v>
      </c>
      <c r="L483" s="84" t="b">
        <v>0</v>
      </c>
    </row>
    <row r="484" spans="1:12" ht="15">
      <c r="A484" s="84" t="s">
        <v>1802</v>
      </c>
      <c r="B484" s="84" t="s">
        <v>1991</v>
      </c>
      <c r="C484" s="84">
        <v>2</v>
      </c>
      <c r="D484" s="122">
        <v>0.004491817728944495</v>
      </c>
      <c r="E484" s="122">
        <v>2.0960405542954277</v>
      </c>
      <c r="F484" s="84" t="s">
        <v>1218</v>
      </c>
      <c r="G484" s="84" t="b">
        <v>0</v>
      </c>
      <c r="H484" s="84" t="b">
        <v>0</v>
      </c>
      <c r="I484" s="84" t="b">
        <v>0</v>
      </c>
      <c r="J484" s="84" t="b">
        <v>0</v>
      </c>
      <c r="K484" s="84" t="b">
        <v>0</v>
      </c>
      <c r="L484" s="84" t="b">
        <v>0</v>
      </c>
    </row>
    <row r="485" spans="1:12" ht="15">
      <c r="A485" s="84" t="s">
        <v>1991</v>
      </c>
      <c r="B485" s="84" t="s">
        <v>1768</v>
      </c>
      <c r="C485" s="84">
        <v>2</v>
      </c>
      <c r="D485" s="122">
        <v>0.004491817728944495</v>
      </c>
      <c r="E485" s="122">
        <v>2.0960405542954277</v>
      </c>
      <c r="F485" s="84" t="s">
        <v>1218</v>
      </c>
      <c r="G485" s="84" t="b">
        <v>0</v>
      </c>
      <c r="H485" s="84" t="b">
        <v>0</v>
      </c>
      <c r="I485" s="84" t="b">
        <v>0</v>
      </c>
      <c r="J485" s="84" t="b">
        <v>0</v>
      </c>
      <c r="K485" s="84" t="b">
        <v>0</v>
      </c>
      <c r="L485" s="84" t="b">
        <v>0</v>
      </c>
    </row>
    <row r="486" spans="1:12" ht="15">
      <c r="A486" s="84" t="s">
        <v>1768</v>
      </c>
      <c r="B486" s="84" t="s">
        <v>1992</v>
      </c>
      <c r="C486" s="84">
        <v>2</v>
      </c>
      <c r="D486" s="122">
        <v>0.004491817728944495</v>
      </c>
      <c r="E486" s="122">
        <v>2.0960405542954277</v>
      </c>
      <c r="F486" s="84" t="s">
        <v>1218</v>
      </c>
      <c r="G486" s="84" t="b">
        <v>0</v>
      </c>
      <c r="H486" s="84" t="b">
        <v>0</v>
      </c>
      <c r="I486" s="84" t="b">
        <v>0</v>
      </c>
      <c r="J486" s="84" t="b">
        <v>0</v>
      </c>
      <c r="K486" s="84" t="b">
        <v>1</v>
      </c>
      <c r="L486" s="84" t="b">
        <v>0</v>
      </c>
    </row>
    <row r="487" spans="1:12" ht="15">
      <c r="A487" s="84" t="s">
        <v>1992</v>
      </c>
      <c r="B487" s="84" t="s">
        <v>1993</v>
      </c>
      <c r="C487" s="84">
        <v>2</v>
      </c>
      <c r="D487" s="122">
        <v>0.004491817728944495</v>
      </c>
      <c r="E487" s="122">
        <v>2.397070549959409</v>
      </c>
      <c r="F487" s="84" t="s">
        <v>1218</v>
      </c>
      <c r="G487" s="84" t="b">
        <v>0</v>
      </c>
      <c r="H487" s="84" t="b">
        <v>1</v>
      </c>
      <c r="I487" s="84" t="b">
        <v>0</v>
      </c>
      <c r="J487" s="84" t="b">
        <v>0</v>
      </c>
      <c r="K487" s="84" t="b">
        <v>0</v>
      </c>
      <c r="L487" s="84" t="b">
        <v>0</v>
      </c>
    </row>
    <row r="488" spans="1:12" ht="15">
      <c r="A488" s="84" t="s">
        <v>1993</v>
      </c>
      <c r="B488" s="84" t="s">
        <v>1801</v>
      </c>
      <c r="C488" s="84">
        <v>2</v>
      </c>
      <c r="D488" s="122">
        <v>0.004491817728944495</v>
      </c>
      <c r="E488" s="122">
        <v>2.2209792909037276</v>
      </c>
      <c r="F488" s="84" t="s">
        <v>1218</v>
      </c>
      <c r="G488" s="84" t="b">
        <v>0</v>
      </c>
      <c r="H488" s="84" t="b">
        <v>0</v>
      </c>
      <c r="I488" s="84" t="b">
        <v>0</v>
      </c>
      <c r="J488" s="84" t="b">
        <v>0</v>
      </c>
      <c r="K488" s="84" t="b">
        <v>0</v>
      </c>
      <c r="L488" s="84" t="b">
        <v>0</v>
      </c>
    </row>
    <row r="489" spans="1:12" ht="15">
      <c r="A489" s="84" t="s">
        <v>1345</v>
      </c>
      <c r="B489" s="84" t="s">
        <v>1337</v>
      </c>
      <c r="C489" s="84">
        <v>2</v>
      </c>
      <c r="D489" s="122">
        <v>0.004491817728944495</v>
      </c>
      <c r="E489" s="122">
        <v>1.2209792909037274</v>
      </c>
      <c r="F489" s="84" t="s">
        <v>1218</v>
      </c>
      <c r="G489" s="84" t="b">
        <v>0</v>
      </c>
      <c r="H489" s="84" t="b">
        <v>0</v>
      </c>
      <c r="I489" s="84" t="b">
        <v>0</v>
      </c>
      <c r="J489" s="84" t="b">
        <v>0</v>
      </c>
      <c r="K489" s="84" t="b">
        <v>0</v>
      </c>
      <c r="L489" s="84" t="b">
        <v>0</v>
      </c>
    </row>
    <row r="490" spans="1:12" ht="15">
      <c r="A490" s="84" t="s">
        <v>1337</v>
      </c>
      <c r="B490" s="84" t="s">
        <v>1994</v>
      </c>
      <c r="C490" s="84">
        <v>2</v>
      </c>
      <c r="D490" s="122">
        <v>0.004491817728944495</v>
      </c>
      <c r="E490" s="122">
        <v>1.69810054562339</v>
      </c>
      <c r="F490" s="84" t="s">
        <v>1218</v>
      </c>
      <c r="G490" s="84" t="b">
        <v>0</v>
      </c>
      <c r="H490" s="84" t="b">
        <v>0</v>
      </c>
      <c r="I490" s="84" t="b">
        <v>0</v>
      </c>
      <c r="J490" s="84" t="b">
        <v>0</v>
      </c>
      <c r="K490" s="84" t="b">
        <v>0</v>
      </c>
      <c r="L490" s="84" t="b">
        <v>0</v>
      </c>
    </row>
    <row r="491" spans="1:12" ht="15">
      <c r="A491" s="84" t="s">
        <v>1994</v>
      </c>
      <c r="B491" s="84" t="s">
        <v>1802</v>
      </c>
      <c r="C491" s="84">
        <v>2</v>
      </c>
      <c r="D491" s="122">
        <v>0.004491817728944495</v>
      </c>
      <c r="E491" s="122">
        <v>2.0960405542954277</v>
      </c>
      <c r="F491" s="84" t="s">
        <v>1218</v>
      </c>
      <c r="G491" s="84" t="b">
        <v>0</v>
      </c>
      <c r="H491" s="84" t="b">
        <v>0</v>
      </c>
      <c r="I491" s="84" t="b">
        <v>0</v>
      </c>
      <c r="J491" s="84" t="b">
        <v>0</v>
      </c>
      <c r="K491" s="84" t="b">
        <v>0</v>
      </c>
      <c r="L491" s="84" t="b">
        <v>0</v>
      </c>
    </row>
    <row r="492" spans="1:12" ht="15">
      <c r="A492" s="84" t="s">
        <v>1802</v>
      </c>
      <c r="B492" s="84" t="s">
        <v>1785</v>
      </c>
      <c r="C492" s="84">
        <v>2</v>
      </c>
      <c r="D492" s="122">
        <v>0.004491817728944495</v>
      </c>
      <c r="E492" s="122">
        <v>2.0960405542954277</v>
      </c>
      <c r="F492" s="84" t="s">
        <v>1218</v>
      </c>
      <c r="G492" s="84" t="b">
        <v>0</v>
      </c>
      <c r="H492" s="84" t="b">
        <v>0</v>
      </c>
      <c r="I492" s="84" t="b">
        <v>0</v>
      </c>
      <c r="J492" s="84" t="b">
        <v>0</v>
      </c>
      <c r="K492" s="84" t="b">
        <v>0</v>
      </c>
      <c r="L492" s="84" t="b">
        <v>0</v>
      </c>
    </row>
    <row r="493" spans="1:12" ht="15">
      <c r="A493" s="84" t="s">
        <v>1785</v>
      </c>
      <c r="B493" s="84" t="s">
        <v>1995</v>
      </c>
      <c r="C493" s="84">
        <v>2</v>
      </c>
      <c r="D493" s="122">
        <v>0.004491817728944495</v>
      </c>
      <c r="E493" s="122">
        <v>2.397070549959409</v>
      </c>
      <c r="F493" s="84" t="s">
        <v>1218</v>
      </c>
      <c r="G493" s="84" t="b">
        <v>0</v>
      </c>
      <c r="H493" s="84" t="b">
        <v>0</v>
      </c>
      <c r="I493" s="84" t="b">
        <v>0</v>
      </c>
      <c r="J493" s="84" t="b">
        <v>0</v>
      </c>
      <c r="K493" s="84" t="b">
        <v>0</v>
      </c>
      <c r="L493" s="84" t="b">
        <v>0</v>
      </c>
    </row>
    <row r="494" spans="1:12" ht="15">
      <c r="A494" s="84" t="s">
        <v>1995</v>
      </c>
      <c r="B494" s="84" t="s">
        <v>1803</v>
      </c>
      <c r="C494" s="84">
        <v>2</v>
      </c>
      <c r="D494" s="122">
        <v>0.004491817728944495</v>
      </c>
      <c r="E494" s="122">
        <v>2.397070549959409</v>
      </c>
      <c r="F494" s="84" t="s">
        <v>1218</v>
      </c>
      <c r="G494" s="84" t="b">
        <v>0</v>
      </c>
      <c r="H494" s="84" t="b">
        <v>0</v>
      </c>
      <c r="I494" s="84" t="b">
        <v>0</v>
      </c>
      <c r="J494" s="84" t="b">
        <v>0</v>
      </c>
      <c r="K494" s="84" t="b">
        <v>0</v>
      </c>
      <c r="L494" s="84" t="b">
        <v>0</v>
      </c>
    </row>
    <row r="495" spans="1:12" ht="15">
      <c r="A495" s="84" t="s">
        <v>1803</v>
      </c>
      <c r="B495" s="84" t="s">
        <v>1829</v>
      </c>
      <c r="C495" s="84">
        <v>2</v>
      </c>
      <c r="D495" s="122">
        <v>0.004491817728944495</v>
      </c>
      <c r="E495" s="122">
        <v>2.397070549959409</v>
      </c>
      <c r="F495" s="84" t="s">
        <v>1218</v>
      </c>
      <c r="G495" s="84" t="b">
        <v>0</v>
      </c>
      <c r="H495" s="84" t="b">
        <v>0</v>
      </c>
      <c r="I495" s="84" t="b">
        <v>0</v>
      </c>
      <c r="J495" s="84" t="b">
        <v>0</v>
      </c>
      <c r="K495" s="84" t="b">
        <v>0</v>
      </c>
      <c r="L495" s="84" t="b">
        <v>0</v>
      </c>
    </row>
    <row r="496" spans="1:12" ht="15">
      <c r="A496" s="84" t="s">
        <v>1829</v>
      </c>
      <c r="B496" s="84" t="s">
        <v>1996</v>
      </c>
      <c r="C496" s="84">
        <v>2</v>
      </c>
      <c r="D496" s="122">
        <v>0.004491817728944495</v>
      </c>
      <c r="E496" s="122">
        <v>2.397070549959409</v>
      </c>
      <c r="F496" s="84" t="s">
        <v>1218</v>
      </c>
      <c r="G496" s="84" t="b">
        <v>0</v>
      </c>
      <c r="H496" s="84" t="b">
        <v>0</v>
      </c>
      <c r="I496" s="84" t="b">
        <v>0</v>
      </c>
      <c r="J496" s="84" t="b">
        <v>0</v>
      </c>
      <c r="K496" s="84" t="b">
        <v>0</v>
      </c>
      <c r="L496" s="84" t="b">
        <v>0</v>
      </c>
    </row>
    <row r="497" spans="1:12" ht="15">
      <c r="A497" s="84" t="s">
        <v>1996</v>
      </c>
      <c r="B497" s="84" t="s">
        <v>1339</v>
      </c>
      <c r="C497" s="84">
        <v>2</v>
      </c>
      <c r="D497" s="122">
        <v>0.004491817728944495</v>
      </c>
      <c r="E497" s="122">
        <v>2.397070549959409</v>
      </c>
      <c r="F497" s="84" t="s">
        <v>1218</v>
      </c>
      <c r="G497" s="84" t="b">
        <v>0</v>
      </c>
      <c r="H497" s="84" t="b">
        <v>0</v>
      </c>
      <c r="I497" s="84" t="b">
        <v>0</v>
      </c>
      <c r="J497" s="84" t="b">
        <v>0</v>
      </c>
      <c r="K497" s="84" t="b">
        <v>0</v>
      </c>
      <c r="L497" s="84" t="b">
        <v>0</v>
      </c>
    </row>
    <row r="498" spans="1:12" ht="15">
      <c r="A498" s="84" t="s">
        <v>1339</v>
      </c>
      <c r="B498" s="84" t="s">
        <v>1997</v>
      </c>
      <c r="C498" s="84">
        <v>2</v>
      </c>
      <c r="D498" s="122">
        <v>0.004491817728944495</v>
      </c>
      <c r="E498" s="122">
        <v>2.397070549959409</v>
      </c>
      <c r="F498" s="84" t="s">
        <v>1218</v>
      </c>
      <c r="G498" s="84" t="b">
        <v>0</v>
      </c>
      <c r="H498" s="84" t="b">
        <v>0</v>
      </c>
      <c r="I498" s="84" t="b">
        <v>0</v>
      </c>
      <c r="J498" s="84" t="b">
        <v>0</v>
      </c>
      <c r="K498" s="84" t="b">
        <v>0</v>
      </c>
      <c r="L498" s="84" t="b">
        <v>0</v>
      </c>
    </row>
    <row r="499" spans="1:12" ht="15">
      <c r="A499" s="84" t="s">
        <v>1997</v>
      </c>
      <c r="B499" s="84" t="s">
        <v>1998</v>
      </c>
      <c r="C499" s="84">
        <v>2</v>
      </c>
      <c r="D499" s="122">
        <v>0.004491817728944495</v>
      </c>
      <c r="E499" s="122">
        <v>2.397070549959409</v>
      </c>
      <c r="F499" s="84" t="s">
        <v>1218</v>
      </c>
      <c r="G499" s="84" t="b">
        <v>0</v>
      </c>
      <c r="H499" s="84" t="b">
        <v>0</v>
      </c>
      <c r="I499" s="84" t="b">
        <v>0</v>
      </c>
      <c r="J499" s="84" t="b">
        <v>0</v>
      </c>
      <c r="K499" s="84" t="b">
        <v>0</v>
      </c>
      <c r="L499" s="84" t="b">
        <v>0</v>
      </c>
    </row>
    <row r="500" spans="1:12" ht="15">
      <c r="A500" s="84" t="s">
        <v>1338</v>
      </c>
      <c r="B500" s="84" t="s">
        <v>1783</v>
      </c>
      <c r="C500" s="84">
        <v>2</v>
      </c>
      <c r="D500" s="122">
        <v>0.004491817728944495</v>
      </c>
      <c r="E500" s="122">
        <v>1.853002505609133</v>
      </c>
      <c r="F500" s="84" t="s">
        <v>1218</v>
      </c>
      <c r="G500" s="84" t="b">
        <v>0</v>
      </c>
      <c r="H500" s="84" t="b">
        <v>0</v>
      </c>
      <c r="I500" s="84" t="b">
        <v>0</v>
      </c>
      <c r="J500" s="84" t="b">
        <v>0</v>
      </c>
      <c r="K500" s="84" t="b">
        <v>0</v>
      </c>
      <c r="L500" s="84" t="b">
        <v>0</v>
      </c>
    </row>
    <row r="501" spans="1:12" ht="15">
      <c r="A501" s="84" t="s">
        <v>1783</v>
      </c>
      <c r="B501" s="84" t="s">
        <v>1350</v>
      </c>
      <c r="C501" s="84">
        <v>2</v>
      </c>
      <c r="D501" s="122">
        <v>0.004491817728944495</v>
      </c>
      <c r="E501" s="122">
        <v>2.0960405542954277</v>
      </c>
      <c r="F501" s="84" t="s">
        <v>1218</v>
      </c>
      <c r="G501" s="84" t="b">
        <v>0</v>
      </c>
      <c r="H501" s="84" t="b">
        <v>0</v>
      </c>
      <c r="I501" s="84" t="b">
        <v>0</v>
      </c>
      <c r="J501" s="84" t="b">
        <v>0</v>
      </c>
      <c r="K501" s="84" t="b">
        <v>0</v>
      </c>
      <c r="L501" s="84" t="b">
        <v>0</v>
      </c>
    </row>
    <row r="502" spans="1:12" ht="15">
      <c r="A502" s="84" t="s">
        <v>1350</v>
      </c>
      <c r="B502" s="84" t="s">
        <v>1784</v>
      </c>
      <c r="C502" s="84">
        <v>2</v>
      </c>
      <c r="D502" s="122">
        <v>0.004491817728944495</v>
      </c>
      <c r="E502" s="122">
        <v>1.9199492952397463</v>
      </c>
      <c r="F502" s="84" t="s">
        <v>1218</v>
      </c>
      <c r="G502" s="84" t="b">
        <v>0</v>
      </c>
      <c r="H502" s="84" t="b">
        <v>0</v>
      </c>
      <c r="I502" s="84" t="b">
        <v>0</v>
      </c>
      <c r="J502" s="84" t="b">
        <v>0</v>
      </c>
      <c r="K502" s="84" t="b">
        <v>0</v>
      </c>
      <c r="L502" s="84" t="b">
        <v>0</v>
      </c>
    </row>
    <row r="503" spans="1:12" ht="15">
      <c r="A503" s="84" t="s">
        <v>1784</v>
      </c>
      <c r="B503" s="84" t="s">
        <v>1337</v>
      </c>
      <c r="C503" s="84">
        <v>2</v>
      </c>
      <c r="D503" s="122">
        <v>0.004491817728944495</v>
      </c>
      <c r="E503" s="122">
        <v>1.69810054562339</v>
      </c>
      <c r="F503" s="84" t="s">
        <v>1218</v>
      </c>
      <c r="G503" s="84" t="b">
        <v>0</v>
      </c>
      <c r="H503" s="84" t="b">
        <v>0</v>
      </c>
      <c r="I503" s="84" t="b">
        <v>0</v>
      </c>
      <c r="J503" s="84" t="b">
        <v>0</v>
      </c>
      <c r="K503" s="84" t="b">
        <v>0</v>
      </c>
      <c r="L503" s="84" t="b">
        <v>0</v>
      </c>
    </row>
    <row r="504" spans="1:12" ht="15">
      <c r="A504" s="84" t="s">
        <v>1835</v>
      </c>
      <c r="B504" s="84" t="s">
        <v>1799</v>
      </c>
      <c r="C504" s="84">
        <v>2</v>
      </c>
      <c r="D504" s="122">
        <v>0.004491817728944495</v>
      </c>
      <c r="E504" s="122">
        <v>1.9199492952397463</v>
      </c>
      <c r="F504" s="84" t="s">
        <v>1218</v>
      </c>
      <c r="G504" s="84" t="b">
        <v>0</v>
      </c>
      <c r="H504" s="84" t="b">
        <v>0</v>
      </c>
      <c r="I504" s="84" t="b">
        <v>0</v>
      </c>
      <c r="J504" s="84" t="b">
        <v>0</v>
      </c>
      <c r="K504" s="84" t="b">
        <v>0</v>
      </c>
      <c r="L504" s="84" t="b">
        <v>0</v>
      </c>
    </row>
    <row r="505" spans="1:12" ht="15">
      <c r="A505" s="84" t="s">
        <v>1799</v>
      </c>
      <c r="B505" s="84" t="s">
        <v>1977</v>
      </c>
      <c r="C505" s="84">
        <v>2</v>
      </c>
      <c r="D505" s="122">
        <v>0.004491817728944495</v>
      </c>
      <c r="E505" s="122">
        <v>2.0960405542954277</v>
      </c>
      <c r="F505" s="84" t="s">
        <v>1218</v>
      </c>
      <c r="G505" s="84" t="b">
        <v>0</v>
      </c>
      <c r="H505" s="84" t="b">
        <v>0</v>
      </c>
      <c r="I505" s="84" t="b">
        <v>0</v>
      </c>
      <c r="J505" s="84" t="b">
        <v>0</v>
      </c>
      <c r="K505" s="84" t="b">
        <v>0</v>
      </c>
      <c r="L505" s="84" t="b">
        <v>0</v>
      </c>
    </row>
    <row r="506" spans="1:12" ht="15">
      <c r="A506" s="84" t="s">
        <v>1977</v>
      </c>
      <c r="B506" s="84" t="s">
        <v>1978</v>
      </c>
      <c r="C506" s="84">
        <v>2</v>
      </c>
      <c r="D506" s="122">
        <v>0.004491817728944495</v>
      </c>
      <c r="E506" s="122">
        <v>2.397070549959409</v>
      </c>
      <c r="F506" s="84" t="s">
        <v>1218</v>
      </c>
      <c r="G506" s="84" t="b">
        <v>0</v>
      </c>
      <c r="H506" s="84" t="b">
        <v>0</v>
      </c>
      <c r="I506" s="84" t="b">
        <v>0</v>
      </c>
      <c r="J506" s="84" t="b">
        <v>0</v>
      </c>
      <c r="K506" s="84" t="b">
        <v>0</v>
      </c>
      <c r="L506" s="84" t="b">
        <v>0</v>
      </c>
    </row>
    <row r="507" spans="1:12" ht="15">
      <c r="A507" s="84" t="s">
        <v>1978</v>
      </c>
      <c r="B507" s="84" t="s">
        <v>1979</v>
      </c>
      <c r="C507" s="84">
        <v>2</v>
      </c>
      <c r="D507" s="122">
        <v>0.004491817728944495</v>
      </c>
      <c r="E507" s="122">
        <v>2.397070549959409</v>
      </c>
      <c r="F507" s="84" t="s">
        <v>1218</v>
      </c>
      <c r="G507" s="84" t="b">
        <v>0</v>
      </c>
      <c r="H507" s="84" t="b">
        <v>0</v>
      </c>
      <c r="I507" s="84" t="b">
        <v>0</v>
      </c>
      <c r="J507" s="84" t="b">
        <v>0</v>
      </c>
      <c r="K507" s="84" t="b">
        <v>0</v>
      </c>
      <c r="L507" s="84" t="b">
        <v>0</v>
      </c>
    </row>
    <row r="508" spans="1:12" ht="15">
      <c r="A508" s="84" t="s">
        <v>1979</v>
      </c>
      <c r="B508" s="84" t="s">
        <v>1980</v>
      </c>
      <c r="C508" s="84">
        <v>2</v>
      </c>
      <c r="D508" s="122">
        <v>0.004491817728944495</v>
      </c>
      <c r="E508" s="122">
        <v>2.397070549959409</v>
      </c>
      <c r="F508" s="84" t="s">
        <v>1218</v>
      </c>
      <c r="G508" s="84" t="b">
        <v>0</v>
      </c>
      <c r="H508" s="84" t="b">
        <v>0</v>
      </c>
      <c r="I508" s="84" t="b">
        <v>0</v>
      </c>
      <c r="J508" s="84" t="b">
        <v>0</v>
      </c>
      <c r="K508" s="84" t="b">
        <v>0</v>
      </c>
      <c r="L508" s="84" t="b">
        <v>0</v>
      </c>
    </row>
    <row r="509" spans="1:12" ht="15">
      <c r="A509" s="84" t="s">
        <v>1980</v>
      </c>
      <c r="B509" s="84" t="s">
        <v>1981</v>
      </c>
      <c r="C509" s="84">
        <v>2</v>
      </c>
      <c r="D509" s="122">
        <v>0.004491817728944495</v>
      </c>
      <c r="E509" s="122">
        <v>2.397070549959409</v>
      </c>
      <c r="F509" s="84" t="s">
        <v>1218</v>
      </c>
      <c r="G509" s="84" t="b">
        <v>0</v>
      </c>
      <c r="H509" s="84" t="b">
        <v>0</v>
      </c>
      <c r="I509" s="84" t="b">
        <v>0</v>
      </c>
      <c r="J509" s="84" t="b">
        <v>0</v>
      </c>
      <c r="K509" s="84" t="b">
        <v>0</v>
      </c>
      <c r="L509" s="84" t="b">
        <v>0</v>
      </c>
    </row>
    <row r="510" spans="1:12" ht="15">
      <c r="A510" s="84" t="s">
        <v>1981</v>
      </c>
      <c r="B510" s="84" t="s">
        <v>1982</v>
      </c>
      <c r="C510" s="84">
        <v>2</v>
      </c>
      <c r="D510" s="122">
        <v>0.004491817728944495</v>
      </c>
      <c r="E510" s="122">
        <v>2.397070549959409</v>
      </c>
      <c r="F510" s="84" t="s">
        <v>1218</v>
      </c>
      <c r="G510" s="84" t="b">
        <v>0</v>
      </c>
      <c r="H510" s="84" t="b">
        <v>0</v>
      </c>
      <c r="I510" s="84" t="b">
        <v>0</v>
      </c>
      <c r="J510" s="84" t="b">
        <v>0</v>
      </c>
      <c r="K510" s="84" t="b">
        <v>0</v>
      </c>
      <c r="L510" s="84" t="b">
        <v>0</v>
      </c>
    </row>
    <row r="511" spans="1:12" ht="15">
      <c r="A511" s="84" t="s">
        <v>1982</v>
      </c>
      <c r="B511" s="84" t="s">
        <v>1983</v>
      </c>
      <c r="C511" s="84">
        <v>2</v>
      </c>
      <c r="D511" s="122">
        <v>0.004491817728944495</v>
      </c>
      <c r="E511" s="122">
        <v>2.397070549959409</v>
      </c>
      <c r="F511" s="84" t="s">
        <v>1218</v>
      </c>
      <c r="G511" s="84" t="b">
        <v>0</v>
      </c>
      <c r="H511" s="84" t="b">
        <v>0</v>
      </c>
      <c r="I511" s="84" t="b">
        <v>0</v>
      </c>
      <c r="J511" s="84" t="b">
        <v>0</v>
      </c>
      <c r="K511" s="84" t="b">
        <v>0</v>
      </c>
      <c r="L511" s="84" t="b">
        <v>0</v>
      </c>
    </row>
    <row r="512" spans="1:12" ht="15">
      <c r="A512" s="84" t="s">
        <v>1983</v>
      </c>
      <c r="B512" s="84" t="s">
        <v>1836</v>
      </c>
      <c r="C512" s="84">
        <v>2</v>
      </c>
      <c r="D512" s="122">
        <v>0.004491817728944495</v>
      </c>
      <c r="E512" s="122">
        <v>2.397070549959409</v>
      </c>
      <c r="F512" s="84" t="s">
        <v>1218</v>
      </c>
      <c r="G512" s="84" t="b">
        <v>0</v>
      </c>
      <c r="H512" s="84" t="b">
        <v>0</v>
      </c>
      <c r="I512" s="84" t="b">
        <v>0</v>
      </c>
      <c r="J512" s="84" t="b">
        <v>0</v>
      </c>
      <c r="K512" s="84" t="b">
        <v>0</v>
      </c>
      <c r="L512" s="84" t="b">
        <v>0</v>
      </c>
    </row>
    <row r="513" spans="1:12" ht="15">
      <c r="A513" s="84" t="s">
        <v>1770</v>
      </c>
      <c r="B513" s="84" t="s">
        <v>1976</v>
      </c>
      <c r="C513" s="84">
        <v>2</v>
      </c>
      <c r="D513" s="122">
        <v>0.004491817728944495</v>
      </c>
      <c r="E513" s="122">
        <v>2.2209792909037276</v>
      </c>
      <c r="F513" s="84" t="s">
        <v>1218</v>
      </c>
      <c r="G513" s="84" t="b">
        <v>0</v>
      </c>
      <c r="H513" s="84" t="b">
        <v>0</v>
      </c>
      <c r="I513" s="84" t="b">
        <v>0</v>
      </c>
      <c r="J513" s="84" t="b">
        <v>0</v>
      </c>
      <c r="K513" s="84" t="b">
        <v>0</v>
      </c>
      <c r="L513" s="84" t="b">
        <v>0</v>
      </c>
    </row>
    <row r="514" spans="1:12" ht="15">
      <c r="A514" s="84" t="s">
        <v>1976</v>
      </c>
      <c r="B514" s="84" t="s">
        <v>1767</v>
      </c>
      <c r="C514" s="84">
        <v>2</v>
      </c>
      <c r="D514" s="122">
        <v>0.004491817728944495</v>
      </c>
      <c r="E514" s="122">
        <v>2.397070549959409</v>
      </c>
      <c r="F514" s="84" t="s">
        <v>1218</v>
      </c>
      <c r="G514" s="84" t="b">
        <v>0</v>
      </c>
      <c r="H514" s="84" t="b">
        <v>0</v>
      </c>
      <c r="I514" s="84" t="b">
        <v>0</v>
      </c>
      <c r="J514" s="84" t="b">
        <v>0</v>
      </c>
      <c r="K514" s="84" t="b">
        <v>0</v>
      </c>
      <c r="L514" s="84" t="b">
        <v>0</v>
      </c>
    </row>
    <row r="515" spans="1:12" ht="15">
      <c r="A515" s="84" t="s">
        <v>1767</v>
      </c>
      <c r="B515" s="84" t="s">
        <v>1789</v>
      </c>
      <c r="C515" s="84">
        <v>2</v>
      </c>
      <c r="D515" s="122">
        <v>0.004491817728944495</v>
      </c>
      <c r="E515" s="122">
        <v>2.397070549959409</v>
      </c>
      <c r="F515" s="84" t="s">
        <v>1218</v>
      </c>
      <c r="G515" s="84" t="b">
        <v>0</v>
      </c>
      <c r="H515" s="84" t="b">
        <v>0</v>
      </c>
      <c r="I515" s="84" t="b">
        <v>0</v>
      </c>
      <c r="J515" s="84" t="b">
        <v>0</v>
      </c>
      <c r="K515" s="84" t="b">
        <v>0</v>
      </c>
      <c r="L515" s="84" t="b">
        <v>0</v>
      </c>
    </row>
    <row r="516" spans="1:12" ht="15">
      <c r="A516" s="84" t="s">
        <v>1789</v>
      </c>
      <c r="B516" s="84" t="s">
        <v>1790</v>
      </c>
      <c r="C516" s="84">
        <v>2</v>
      </c>
      <c r="D516" s="122">
        <v>0.004491817728944495</v>
      </c>
      <c r="E516" s="122">
        <v>2.397070549959409</v>
      </c>
      <c r="F516" s="84" t="s">
        <v>1218</v>
      </c>
      <c r="G516" s="84" t="b">
        <v>0</v>
      </c>
      <c r="H516" s="84" t="b">
        <v>0</v>
      </c>
      <c r="I516" s="84" t="b">
        <v>0</v>
      </c>
      <c r="J516" s="84" t="b">
        <v>0</v>
      </c>
      <c r="K516" s="84" t="b">
        <v>0</v>
      </c>
      <c r="L516" s="84" t="b">
        <v>0</v>
      </c>
    </row>
    <row r="517" spans="1:12" ht="15">
      <c r="A517" s="84" t="s">
        <v>1790</v>
      </c>
      <c r="B517" s="84" t="s">
        <v>1791</v>
      </c>
      <c r="C517" s="84">
        <v>2</v>
      </c>
      <c r="D517" s="122">
        <v>0.004491817728944495</v>
      </c>
      <c r="E517" s="122">
        <v>2.397070549959409</v>
      </c>
      <c r="F517" s="84" t="s">
        <v>1218</v>
      </c>
      <c r="G517" s="84" t="b">
        <v>0</v>
      </c>
      <c r="H517" s="84" t="b">
        <v>0</v>
      </c>
      <c r="I517" s="84" t="b">
        <v>0</v>
      </c>
      <c r="J517" s="84" t="b">
        <v>0</v>
      </c>
      <c r="K517" s="84" t="b">
        <v>0</v>
      </c>
      <c r="L517" s="84" t="b">
        <v>0</v>
      </c>
    </row>
    <row r="518" spans="1:12" ht="15">
      <c r="A518" s="84" t="s">
        <v>1791</v>
      </c>
      <c r="B518" s="84" t="s">
        <v>1792</v>
      </c>
      <c r="C518" s="84">
        <v>2</v>
      </c>
      <c r="D518" s="122">
        <v>0.004491817728944495</v>
      </c>
      <c r="E518" s="122">
        <v>2.397070549959409</v>
      </c>
      <c r="F518" s="84" t="s">
        <v>1218</v>
      </c>
      <c r="G518" s="84" t="b">
        <v>0</v>
      </c>
      <c r="H518" s="84" t="b">
        <v>0</v>
      </c>
      <c r="I518" s="84" t="b">
        <v>0</v>
      </c>
      <c r="J518" s="84" t="b">
        <v>0</v>
      </c>
      <c r="K518" s="84" t="b">
        <v>0</v>
      </c>
      <c r="L518" s="84" t="b">
        <v>0</v>
      </c>
    </row>
    <row r="519" spans="1:12" ht="15">
      <c r="A519" s="84" t="s">
        <v>1792</v>
      </c>
      <c r="B519" s="84" t="s">
        <v>1793</v>
      </c>
      <c r="C519" s="84">
        <v>2</v>
      </c>
      <c r="D519" s="122">
        <v>0.004491817728944495</v>
      </c>
      <c r="E519" s="122">
        <v>2.397070549959409</v>
      </c>
      <c r="F519" s="84" t="s">
        <v>1218</v>
      </c>
      <c r="G519" s="84" t="b">
        <v>0</v>
      </c>
      <c r="H519" s="84" t="b">
        <v>0</v>
      </c>
      <c r="I519" s="84" t="b">
        <v>0</v>
      </c>
      <c r="J519" s="84" t="b">
        <v>0</v>
      </c>
      <c r="K519" s="84" t="b">
        <v>0</v>
      </c>
      <c r="L519" s="84" t="b">
        <v>0</v>
      </c>
    </row>
    <row r="520" spans="1:12" ht="15">
      <c r="A520" s="84" t="s">
        <v>1793</v>
      </c>
      <c r="B520" s="84" t="s">
        <v>1794</v>
      </c>
      <c r="C520" s="84">
        <v>2</v>
      </c>
      <c r="D520" s="122">
        <v>0.004491817728944495</v>
      </c>
      <c r="E520" s="122">
        <v>2.397070549959409</v>
      </c>
      <c r="F520" s="84" t="s">
        <v>1218</v>
      </c>
      <c r="G520" s="84" t="b">
        <v>0</v>
      </c>
      <c r="H520" s="84" t="b">
        <v>0</v>
      </c>
      <c r="I520" s="84" t="b">
        <v>0</v>
      </c>
      <c r="J520" s="84" t="b">
        <v>0</v>
      </c>
      <c r="K520" s="84" t="b">
        <v>0</v>
      </c>
      <c r="L520" s="84" t="b">
        <v>0</v>
      </c>
    </row>
    <row r="521" spans="1:12" ht="15">
      <c r="A521" s="84" t="s">
        <v>1794</v>
      </c>
      <c r="B521" s="84" t="s">
        <v>1795</v>
      </c>
      <c r="C521" s="84">
        <v>2</v>
      </c>
      <c r="D521" s="122">
        <v>0.004491817728944495</v>
      </c>
      <c r="E521" s="122">
        <v>2.397070549959409</v>
      </c>
      <c r="F521" s="84" t="s">
        <v>1218</v>
      </c>
      <c r="G521" s="84" t="b">
        <v>0</v>
      </c>
      <c r="H521" s="84" t="b">
        <v>0</v>
      </c>
      <c r="I521" s="84" t="b">
        <v>0</v>
      </c>
      <c r="J521" s="84" t="b">
        <v>0</v>
      </c>
      <c r="K521" s="84" t="b">
        <v>0</v>
      </c>
      <c r="L521" s="84" t="b">
        <v>0</v>
      </c>
    </row>
    <row r="522" spans="1:12" ht="15">
      <c r="A522" s="84" t="s">
        <v>1795</v>
      </c>
      <c r="B522" s="84" t="s">
        <v>1796</v>
      </c>
      <c r="C522" s="84">
        <v>2</v>
      </c>
      <c r="D522" s="122">
        <v>0.004491817728944495</v>
      </c>
      <c r="E522" s="122">
        <v>2.397070549959409</v>
      </c>
      <c r="F522" s="84" t="s">
        <v>1218</v>
      </c>
      <c r="G522" s="84" t="b">
        <v>0</v>
      </c>
      <c r="H522" s="84" t="b">
        <v>0</v>
      </c>
      <c r="I522" s="84" t="b">
        <v>0</v>
      </c>
      <c r="J522" s="84" t="b">
        <v>0</v>
      </c>
      <c r="K522" s="84" t="b">
        <v>0</v>
      </c>
      <c r="L522" s="84" t="b">
        <v>0</v>
      </c>
    </row>
    <row r="523" spans="1:12" ht="15">
      <c r="A523" s="84" t="s">
        <v>1796</v>
      </c>
      <c r="B523" s="84" t="s">
        <v>1797</v>
      </c>
      <c r="C523" s="84">
        <v>2</v>
      </c>
      <c r="D523" s="122">
        <v>0.004491817728944495</v>
      </c>
      <c r="E523" s="122">
        <v>2.397070549959409</v>
      </c>
      <c r="F523" s="84" t="s">
        <v>1218</v>
      </c>
      <c r="G523" s="84" t="b">
        <v>0</v>
      </c>
      <c r="H523" s="84" t="b">
        <v>0</v>
      </c>
      <c r="I523" s="84" t="b">
        <v>0</v>
      </c>
      <c r="J523" s="84" t="b">
        <v>0</v>
      </c>
      <c r="K523" s="84" t="b">
        <v>0</v>
      </c>
      <c r="L523" s="84" t="b">
        <v>0</v>
      </c>
    </row>
    <row r="524" spans="1:12" ht="15">
      <c r="A524" s="84" t="s">
        <v>1797</v>
      </c>
      <c r="B524" s="84" t="s">
        <v>1798</v>
      </c>
      <c r="C524" s="84">
        <v>2</v>
      </c>
      <c r="D524" s="122">
        <v>0.004491817728944495</v>
      </c>
      <c r="E524" s="122">
        <v>2.397070549959409</v>
      </c>
      <c r="F524" s="84" t="s">
        <v>1218</v>
      </c>
      <c r="G524" s="84" t="b">
        <v>0</v>
      </c>
      <c r="H524" s="84" t="b">
        <v>0</v>
      </c>
      <c r="I524" s="84" t="b">
        <v>0</v>
      </c>
      <c r="J524" s="84" t="b">
        <v>0</v>
      </c>
      <c r="K524" s="84" t="b">
        <v>0</v>
      </c>
      <c r="L524" s="84" t="b">
        <v>0</v>
      </c>
    </row>
    <row r="525" spans="1:12" ht="15">
      <c r="A525" s="84" t="s">
        <v>1343</v>
      </c>
      <c r="B525" s="84" t="s">
        <v>1966</v>
      </c>
      <c r="C525" s="84">
        <v>2</v>
      </c>
      <c r="D525" s="122">
        <v>0.004491817728944495</v>
      </c>
      <c r="E525" s="122">
        <v>1.9991305412873712</v>
      </c>
      <c r="F525" s="84" t="s">
        <v>1218</v>
      </c>
      <c r="G525" s="84" t="b">
        <v>0</v>
      </c>
      <c r="H525" s="84" t="b">
        <v>0</v>
      </c>
      <c r="I525" s="84" t="b">
        <v>0</v>
      </c>
      <c r="J525" s="84" t="b">
        <v>0</v>
      </c>
      <c r="K525" s="84" t="b">
        <v>0</v>
      </c>
      <c r="L525" s="84" t="b">
        <v>0</v>
      </c>
    </row>
    <row r="526" spans="1:12" ht="15">
      <c r="A526" s="84" t="s">
        <v>1966</v>
      </c>
      <c r="B526" s="84" t="s">
        <v>1967</v>
      </c>
      <c r="C526" s="84">
        <v>2</v>
      </c>
      <c r="D526" s="122">
        <v>0.004491817728944495</v>
      </c>
      <c r="E526" s="122">
        <v>2.397070549959409</v>
      </c>
      <c r="F526" s="84" t="s">
        <v>1218</v>
      </c>
      <c r="G526" s="84" t="b">
        <v>0</v>
      </c>
      <c r="H526" s="84" t="b">
        <v>0</v>
      </c>
      <c r="I526" s="84" t="b">
        <v>0</v>
      </c>
      <c r="J526" s="84" t="b">
        <v>0</v>
      </c>
      <c r="K526" s="84" t="b">
        <v>0</v>
      </c>
      <c r="L526" s="84" t="b">
        <v>0</v>
      </c>
    </row>
    <row r="527" spans="1:12" ht="15">
      <c r="A527" s="84" t="s">
        <v>1967</v>
      </c>
      <c r="B527" s="84" t="s">
        <v>1828</v>
      </c>
      <c r="C527" s="84">
        <v>2</v>
      </c>
      <c r="D527" s="122">
        <v>0.004491817728944495</v>
      </c>
      <c r="E527" s="122">
        <v>2.397070549959409</v>
      </c>
      <c r="F527" s="84" t="s">
        <v>1218</v>
      </c>
      <c r="G527" s="84" t="b">
        <v>0</v>
      </c>
      <c r="H527" s="84" t="b">
        <v>0</v>
      </c>
      <c r="I527" s="84" t="b">
        <v>0</v>
      </c>
      <c r="J527" s="84" t="b">
        <v>0</v>
      </c>
      <c r="K527" s="84" t="b">
        <v>0</v>
      </c>
      <c r="L527" s="84" t="b">
        <v>0</v>
      </c>
    </row>
    <row r="528" spans="1:12" ht="15">
      <c r="A528" s="84" t="s">
        <v>1828</v>
      </c>
      <c r="B528" s="84" t="s">
        <v>1968</v>
      </c>
      <c r="C528" s="84">
        <v>2</v>
      </c>
      <c r="D528" s="122">
        <v>0.004491817728944495</v>
      </c>
      <c r="E528" s="122">
        <v>2.397070549959409</v>
      </c>
      <c r="F528" s="84" t="s">
        <v>1218</v>
      </c>
      <c r="G528" s="84" t="b">
        <v>0</v>
      </c>
      <c r="H528" s="84" t="b">
        <v>0</v>
      </c>
      <c r="I528" s="84" t="b">
        <v>0</v>
      </c>
      <c r="J528" s="84" t="b">
        <v>0</v>
      </c>
      <c r="K528" s="84" t="b">
        <v>0</v>
      </c>
      <c r="L528" s="84" t="b">
        <v>0</v>
      </c>
    </row>
    <row r="529" spans="1:12" ht="15">
      <c r="A529" s="84" t="s">
        <v>1968</v>
      </c>
      <c r="B529" s="84" t="s">
        <v>1969</v>
      </c>
      <c r="C529" s="84">
        <v>2</v>
      </c>
      <c r="D529" s="122">
        <v>0.004491817728944495</v>
      </c>
      <c r="E529" s="122">
        <v>2.397070549959409</v>
      </c>
      <c r="F529" s="84" t="s">
        <v>1218</v>
      </c>
      <c r="G529" s="84" t="b">
        <v>0</v>
      </c>
      <c r="H529" s="84" t="b">
        <v>0</v>
      </c>
      <c r="I529" s="84" t="b">
        <v>0</v>
      </c>
      <c r="J529" s="84" t="b">
        <v>0</v>
      </c>
      <c r="K529" s="84" t="b">
        <v>0</v>
      </c>
      <c r="L529" s="84" t="b">
        <v>0</v>
      </c>
    </row>
    <row r="530" spans="1:12" ht="15">
      <c r="A530" s="84" t="s">
        <v>1969</v>
      </c>
      <c r="B530" s="84" t="s">
        <v>1970</v>
      </c>
      <c r="C530" s="84">
        <v>2</v>
      </c>
      <c r="D530" s="122">
        <v>0.004491817728944495</v>
      </c>
      <c r="E530" s="122">
        <v>2.397070549959409</v>
      </c>
      <c r="F530" s="84" t="s">
        <v>1218</v>
      </c>
      <c r="G530" s="84" t="b">
        <v>0</v>
      </c>
      <c r="H530" s="84" t="b">
        <v>0</v>
      </c>
      <c r="I530" s="84" t="b">
        <v>0</v>
      </c>
      <c r="J530" s="84" t="b">
        <v>0</v>
      </c>
      <c r="K530" s="84" t="b">
        <v>0</v>
      </c>
      <c r="L530" s="84" t="b">
        <v>0</v>
      </c>
    </row>
    <row r="531" spans="1:12" ht="15">
      <c r="A531" s="84" t="s">
        <v>1970</v>
      </c>
      <c r="B531" s="84" t="s">
        <v>1971</v>
      </c>
      <c r="C531" s="84">
        <v>2</v>
      </c>
      <c r="D531" s="122">
        <v>0.004491817728944495</v>
      </c>
      <c r="E531" s="122">
        <v>2.397070549959409</v>
      </c>
      <c r="F531" s="84" t="s">
        <v>1218</v>
      </c>
      <c r="G531" s="84" t="b">
        <v>0</v>
      </c>
      <c r="H531" s="84" t="b">
        <v>0</v>
      </c>
      <c r="I531" s="84" t="b">
        <v>0</v>
      </c>
      <c r="J531" s="84" t="b">
        <v>0</v>
      </c>
      <c r="K531" s="84" t="b">
        <v>0</v>
      </c>
      <c r="L531" s="84" t="b">
        <v>0</v>
      </c>
    </row>
    <row r="532" spans="1:12" ht="15">
      <c r="A532" s="84" t="s">
        <v>1971</v>
      </c>
      <c r="B532" s="84" t="s">
        <v>1755</v>
      </c>
      <c r="C532" s="84">
        <v>2</v>
      </c>
      <c r="D532" s="122">
        <v>0.004491817728944495</v>
      </c>
      <c r="E532" s="122">
        <v>2.0960405542954277</v>
      </c>
      <c r="F532" s="84" t="s">
        <v>1218</v>
      </c>
      <c r="G532" s="84" t="b">
        <v>0</v>
      </c>
      <c r="H532" s="84" t="b">
        <v>0</v>
      </c>
      <c r="I532" s="84" t="b">
        <v>0</v>
      </c>
      <c r="J532" s="84" t="b">
        <v>0</v>
      </c>
      <c r="K532" s="84" t="b">
        <v>0</v>
      </c>
      <c r="L532" s="84" t="b">
        <v>0</v>
      </c>
    </row>
    <row r="533" spans="1:12" ht="15">
      <c r="A533" s="84" t="s">
        <v>1755</v>
      </c>
      <c r="B533" s="84" t="s">
        <v>1972</v>
      </c>
      <c r="C533" s="84">
        <v>2</v>
      </c>
      <c r="D533" s="122">
        <v>0.004491817728944495</v>
      </c>
      <c r="E533" s="122">
        <v>2.0960405542954277</v>
      </c>
      <c r="F533" s="84" t="s">
        <v>1218</v>
      </c>
      <c r="G533" s="84" t="b">
        <v>0</v>
      </c>
      <c r="H533" s="84" t="b">
        <v>0</v>
      </c>
      <c r="I533" s="84" t="b">
        <v>0</v>
      </c>
      <c r="J533" s="84" t="b">
        <v>0</v>
      </c>
      <c r="K533" s="84" t="b">
        <v>0</v>
      </c>
      <c r="L533" s="84" t="b">
        <v>0</v>
      </c>
    </row>
    <row r="534" spans="1:12" ht="15">
      <c r="A534" s="84" t="s">
        <v>1972</v>
      </c>
      <c r="B534" s="84" t="s">
        <v>1973</v>
      </c>
      <c r="C534" s="84">
        <v>2</v>
      </c>
      <c r="D534" s="122">
        <v>0.004491817728944495</v>
      </c>
      <c r="E534" s="122">
        <v>2.397070549959409</v>
      </c>
      <c r="F534" s="84" t="s">
        <v>1218</v>
      </c>
      <c r="G534" s="84" t="b">
        <v>0</v>
      </c>
      <c r="H534" s="84" t="b">
        <v>0</v>
      </c>
      <c r="I534" s="84" t="b">
        <v>0</v>
      </c>
      <c r="J534" s="84" t="b">
        <v>0</v>
      </c>
      <c r="K534" s="84" t="b">
        <v>0</v>
      </c>
      <c r="L534" s="84" t="b">
        <v>0</v>
      </c>
    </row>
    <row r="535" spans="1:12" ht="15">
      <c r="A535" s="84" t="s">
        <v>1973</v>
      </c>
      <c r="B535" s="84" t="s">
        <v>1974</v>
      </c>
      <c r="C535" s="84">
        <v>2</v>
      </c>
      <c r="D535" s="122">
        <v>0.004491817728944495</v>
      </c>
      <c r="E535" s="122">
        <v>2.397070549959409</v>
      </c>
      <c r="F535" s="84" t="s">
        <v>1218</v>
      </c>
      <c r="G535" s="84" t="b">
        <v>0</v>
      </c>
      <c r="H535" s="84" t="b">
        <v>0</v>
      </c>
      <c r="I535" s="84" t="b">
        <v>0</v>
      </c>
      <c r="J535" s="84" t="b">
        <v>0</v>
      </c>
      <c r="K535" s="84" t="b">
        <v>0</v>
      </c>
      <c r="L535" s="84" t="b">
        <v>0</v>
      </c>
    </row>
    <row r="536" spans="1:12" ht="15">
      <c r="A536" s="84" t="s">
        <v>1974</v>
      </c>
      <c r="B536" s="84" t="s">
        <v>1335</v>
      </c>
      <c r="C536" s="84">
        <v>2</v>
      </c>
      <c r="D536" s="122">
        <v>0.004491817728944495</v>
      </c>
      <c r="E536" s="122">
        <v>1.4428280405200837</v>
      </c>
      <c r="F536" s="84" t="s">
        <v>1218</v>
      </c>
      <c r="G536" s="84" t="b">
        <v>0</v>
      </c>
      <c r="H536" s="84" t="b">
        <v>0</v>
      </c>
      <c r="I536" s="84" t="b">
        <v>0</v>
      </c>
      <c r="J536" s="84" t="b">
        <v>0</v>
      </c>
      <c r="K536" s="84" t="b">
        <v>0</v>
      </c>
      <c r="L536" s="84" t="b">
        <v>0</v>
      </c>
    </row>
    <row r="537" spans="1:12" ht="15">
      <c r="A537" s="84" t="s">
        <v>1335</v>
      </c>
      <c r="B537" s="84" t="s">
        <v>1975</v>
      </c>
      <c r="C537" s="84">
        <v>2</v>
      </c>
      <c r="D537" s="122">
        <v>0.004491817728944495</v>
      </c>
      <c r="E537" s="122">
        <v>1.7950105586314464</v>
      </c>
      <c r="F537" s="84" t="s">
        <v>1218</v>
      </c>
      <c r="G537" s="84" t="b">
        <v>0</v>
      </c>
      <c r="H537" s="84" t="b">
        <v>0</v>
      </c>
      <c r="I537" s="84" t="b">
        <v>0</v>
      </c>
      <c r="J537" s="84" t="b">
        <v>0</v>
      </c>
      <c r="K537" s="84" t="b">
        <v>0</v>
      </c>
      <c r="L537" s="84" t="b">
        <v>0</v>
      </c>
    </row>
    <row r="538" spans="1:12" ht="15">
      <c r="A538" s="84" t="s">
        <v>1961</v>
      </c>
      <c r="B538" s="84" t="s">
        <v>1962</v>
      </c>
      <c r="C538" s="84">
        <v>2</v>
      </c>
      <c r="D538" s="122">
        <v>0.004491817728944495</v>
      </c>
      <c r="E538" s="122">
        <v>2.397070549959409</v>
      </c>
      <c r="F538" s="84" t="s">
        <v>1218</v>
      </c>
      <c r="G538" s="84" t="b">
        <v>0</v>
      </c>
      <c r="H538" s="84" t="b">
        <v>0</v>
      </c>
      <c r="I538" s="84" t="b">
        <v>0</v>
      </c>
      <c r="J538" s="84" t="b">
        <v>0</v>
      </c>
      <c r="K538" s="84" t="b">
        <v>0</v>
      </c>
      <c r="L538" s="84" t="b">
        <v>0</v>
      </c>
    </row>
    <row r="539" spans="1:12" ht="15">
      <c r="A539" s="84" t="s">
        <v>1962</v>
      </c>
      <c r="B539" s="84" t="s">
        <v>1963</v>
      </c>
      <c r="C539" s="84">
        <v>2</v>
      </c>
      <c r="D539" s="122">
        <v>0.004491817728944495</v>
      </c>
      <c r="E539" s="122">
        <v>2.397070549959409</v>
      </c>
      <c r="F539" s="84" t="s">
        <v>1218</v>
      </c>
      <c r="G539" s="84" t="b">
        <v>0</v>
      </c>
      <c r="H539" s="84" t="b">
        <v>0</v>
      </c>
      <c r="I539" s="84" t="b">
        <v>0</v>
      </c>
      <c r="J539" s="84" t="b">
        <v>0</v>
      </c>
      <c r="K539" s="84" t="b">
        <v>0</v>
      </c>
      <c r="L539" s="84" t="b">
        <v>0</v>
      </c>
    </row>
    <row r="540" spans="1:12" ht="15">
      <c r="A540" s="84" t="s">
        <v>1963</v>
      </c>
      <c r="B540" s="84" t="s">
        <v>1964</v>
      </c>
      <c r="C540" s="84">
        <v>2</v>
      </c>
      <c r="D540" s="122">
        <v>0.004491817728944495</v>
      </c>
      <c r="E540" s="122">
        <v>2.397070549959409</v>
      </c>
      <c r="F540" s="84" t="s">
        <v>1218</v>
      </c>
      <c r="G540" s="84" t="b">
        <v>0</v>
      </c>
      <c r="H540" s="84" t="b">
        <v>0</v>
      </c>
      <c r="I540" s="84" t="b">
        <v>0</v>
      </c>
      <c r="J540" s="84" t="b">
        <v>0</v>
      </c>
      <c r="K540" s="84" t="b">
        <v>0</v>
      </c>
      <c r="L540" s="84" t="b">
        <v>0</v>
      </c>
    </row>
    <row r="541" spans="1:12" ht="15">
      <c r="A541" s="84" t="s">
        <v>1964</v>
      </c>
      <c r="B541" s="84" t="s">
        <v>1965</v>
      </c>
      <c r="C541" s="84">
        <v>2</v>
      </c>
      <c r="D541" s="122">
        <v>0.004491817728944495</v>
      </c>
      <c r="E541" s="122">
        <v>2.397070549959409</v>
      </c>
      <c r="F541" s="84" t="s">
        <v>1218</v>
      </c>
      <c r="G541" s="84" t="b">
        <v>0</v>
      </c>
      <c r="H541" s="84" t="b">
        <v>0</v>
      </c>
      <c r="I541" s="84" t="b">
        <v>0</v>
      </c>
      <c r="J541" s="84" t="b">
        <v>0</v>
      </c>
      <c r="K541" s="84" t="b">
        <v>0</v>
      </c>
      <c r="L541" s="84" t="b">
        <v>0</v>
      </c>
    </row>
    <row r="542" spans="1:12" ht="15">
      <c r="A542" s="84" t="s">
        <v>1965</v>
      </c>
      <c r="B542" s="84" t="s">
        <v>1335</v>
      </c>
      <c r="C542" s="84">
        <v>2</v>
      </c>
      <c r="D542" s="122">
        <v>0.004491817728944495</v>
      </c>
      <c r="E542" s="122">
        <v>1.4428280405200837</v>
      </c>
      <c r="F542" s="84" t="s">
        <v>1218</v>
      </c>
      <c r="G542" s="84" t="b">
        <v>0</v>
      </c>
      <c r="H542" s="84" t="b">
        <v>0</v>
      </c>
      <c r="I542" s="84" t="b">
        <v>0</v>
      </c>
      <c r="J542" s="84" t="b">
        <v>0</v>
      </c>
      <c r="K542" s="84" t="b">
        <v>0</v>
      </c>
      <c r="L542" s="84" t="b">
        <v>0</v>
      </c>
    </row>
    <row r="543" spans="1:12" ht="15">
      <c r="A543" s="84" t="s">
        <v>1787</v>
      </c>
      <c r="B543" s="84" t="s">
        <v>1769</v>
      </c>
      <c r="C543" s="84">
        <v>2</v>
      </c>
      <c r="D543" s="122">
        <v>0.005627779976733104</v>
      </c>
      <c r="E543" s="122">
        <v>2.397070549959409</v>
      </c>
      <c r="F543" s="84" t="s">
        <v>1218</v>
      </c>
      <c r="G543" s="84" t="b">
        <v>0</v>
      </c>
      <c r="H543" s="84" t="b">
        <v>0</v>
      </c>
      <c r="I543" s="84" t="b">
        <v>0</v>
      </c>
      <c r="J543" s="84" t="b">
        <v>0</v>
      </c>
      <c r="K543" s="84" t="b">
        <v>0</v>
      </c>
      <c r="L543" s="84" t="b">
        <v>0</v>
      </c>
    </row>
    <row r="544" spans="1:12" ht="15">
      <c r="A544" s="84" t="s">
        <v>1771</v>
      </c>
      <c r="B544" s="84" t="s">
        <v>1772</v>
      </c>
      <c r="C544" s="84">
        <v>2</v>
      </c>
      <c r="D544" s="122">
        <v>0.005627779976733104</v>
      </c>
      <c r="E544" s="122">
        <v>2.397070549959409</v>
      </c>
      <c r="F544" s="84" t="s">
        <v>1218</v>
      </c>
      <c r="G544" s="84" t="b">
        <v>0</v>
      </c>
      <c r="H544" s="84" t="b">
        <v>0</v>
      </c>
      <c r="I544" s="84" t="b">
        <v>0</v>
      </c>
      <c r="J544" s="84" t="b">
        <v>0</v>
      </c>
      <c r="K544" s="84" t="b">
        <v>0</v>
      </c>
      <c r="L544" s="84" t="b">
        <v>0</v>
      </c>
    </row>
    <row r="545" spans="1:12" ht="15">
      <c r="A545" s="84" t="s">
        <v>1772</v>
      </c>
      <c r="B545" s="84" t="s">
        <v>1773</v>
      </c>
      <c r="C545" s="84">
        <v>2</v>
      </c>
      <c r="D545" s="122">
        <v>0.005627779976733104</v>
      </c>
      <c r="E545" s="122">
        <v>2.397070549959409</v>
      </c>
      <c r="F545" s="84" t="s">
        <v>1218</v>
      </c>
      <c r="G545" s="84" t="b">
        <v>0</v>
      </c>
      <c r="H545" s="84" t="b">
        <v>0</v>
      </c>
      <c r="I545" s="84" t="b">
        <v>0</v>
      </c>
      <c r="J545" s="84" t="b">
        <v>0</v>
      </c>
      <c r="K545" s="84" t="b">
        <v>0</v>
      </c>
      <c r="L545" s="84" t="b">
        <v>0</v>
      </c>
    </row>
    <row r="546" spans="1:12" ht="15">
      <c r="A546" s="84" t="s">
        <v>1335</v>
      </c>
      <c r="B546" s="84" t="s">
        <v>2046</v>
      </c>
      <c r="C546" s="84">
        <v>2</v>
      </c>
      <c r="D546" s="122">
        <v>0.004491817728944495</v>
      </c>
      <c r="E546" s="122">
        <v>1.7950105586314464</v>
      </c>
      <c r="F546" s="84" t="s">
        <v>1218</v>
      </c>
      <c r="G546" s="84" t="b">
        <v>0</v>
      </c>
      <c r="H546" s="84" t="b">
        <v>0</v>
      </c>
      <c r="I546" s="84" t="b">
        <v>0</v>
      </c>
      <c r="J546" s="84" t="b">
        <v>0</v>
      </c>
      <c r="K546" s="84" t="b">
        <v>0</v>
      </c>
      <c r="L546" s="84" t="b">
        <v>0</v>
      </c>
    </row>
    <row r="547" spans="1:12" ht="15">
      <c r="A547" s="84" t="s">
        <v>2046</v>
      </c>
      <c r="B547" s="84" t="s">
        <v>2047</v>
      </c>
      <c r="C547" s="84">
        <v>2</v>
      </c>
      <c r="D547" s="122">
        <v>0.004491817728944495</v>
      </c>
      <c r="E547" s="122">
        <v>2.397070549959409</v>
      </c>
      <c r="F547" s="84" t="s">
        <v>1218</v>
      </c>
      <c r="G547" s="84" t="b">
        <v>0</v>
      </c>
      <c r="H547" s="84" t="b">
        <v>0</v>
      </c>
      <c r="I547" s="84" t="b">
        <v>0</v>
      </c>
      <c r="J547" s="84" t="b">
        <v>0</v>
      </c>
      <c r="K547" s="84" t="b">
        <v>0</v>
      </c>
      <c r="L547" s="84" t="b">
        <v>0</v>
      </c>
    </row>
    <row r="548" spans="1:12" ht="15">
      <c r="A548" s="84" t="s">
        <v>2047</v>
      </c>
      <c r="B548" s="84" t="s">
        <v>2048</v>
      </c>
      <c r="C548" s="84">
        <v>2</v>
      </c>
      <c r="D548" s="122">
        <v>0.004491817728944495</v>
      </c>
      <c r="E548" s="122">
        <v>2.397070549959409</v>
      </c>
      <c r="F548" s="84" t="s">
        <v>1218</v>
      </c>
      <c r="G548" s="84" t="b">
        <v>0</v>
      </c>
      <c r="H548" s="84" t="b">
        <v>0</v>
      </c>
      <c r="I548" s="84" t="b">
        <v>0</v>
      </c>
      <c r="J548" s="84" t="b">
        <v>0</v>
      </c>
      <c r="K548" s="84" t="b">
        <v>0</v>
      </c>
      <c r="L548" s="84" t="b">
        <v>0</v>
      </c>
    </row>
    <row r="549" spans="1:12" ht="15">
      <c r="A549" s="84" t="s">
        <v>1355</v>
      </c>
      <c r="B549" s="84" t="s">
        <v>1356</v>
      </c>
      <c r="C549" s="84">
        <v>11</v>
      </c>
      <c r="D549" s="122">
        <v>0.00359914754761931</v>
      </c>
      <c r="E549" s="122">
        <v>1.320335150859368</v>
      </c>
      <c r="F549" s="84" t="s">
        <v>1219</v>
      </c>
      <c r="G549" s="84" t="b">
        <v>0</v>
      </c>
      <c r="H549" s="84" t="b">
        <v>0</v>
      </c>
      <c r="I549" s="84" t="b">
        <v>0</v>
      </c>
      <c r="J549" s="84" t="b">
        <v>0</v>
      </c>
      <c r="K549" s="84" t="b">
        <v>0</v>
      </c>
      <c r="L549" s="84" t="b">
        <v>0</v>
      </c>
    </row>
    <row r="550" spans="1:12" ht="15">
      <c r="A550" s="84" t="s">
        <v>1356</v>
      </c>
      <c r="B550" s="84" t="s">
        <v>1339</v>
      </c>
      <c r="C550" s="84">
        <v>10</v>
      </c>
      <c r="D550" s="122">
        <v>0.0032719523160175544</v>
      </c>
      <c r="E550" s="122">
        <v>1.320335150859368</v>
      </c>
      <c r="F550" s="84" t="s">
        <v>1219</v>
      </c>
      <c r="G550" s="84" t="b">
        <v>0</v>
      </c>
      <c r="H550" s="84" t="b">
        <v>0</v>
      </c>
      <c r="I550" s="84" t="b">
        <v>0</v>
      </c>
      <c r="J550" s="84" t="b">
        <v>0</v>
      </c>
      <c r="K550" s="84" t="b">
        <v>0</v>
      </c>
      <c r="L550" s="84" t="b">
        <v>0</v>
      </c>
    </row>
    <row r="551" spans="1:12" ht="15">
      <c r="A551" s="84" t="s">
        <v>1339</v>
      </c>
      <c r="B551" s="84" t="s">
        <v>1357</v>
      </c>
      <c r="C551" s="84">
        <v>10</v>
      </c>
      <c r="D551" s="122">
        <v>0.0032719523160175544</v>
      </c>
      <c r="E551" s="122">
        <v>1.3617278360175928</v>
      </c>
      <c r="F551" s="84" t="s">
        <v>1219</v>
      </c>
      <c r="G551" s="84" t="b">
        <v>0</v>
      </c>
      <c r="H551" s="84" t="b">
        <v>0</v>
      </c>
      <c r="I551" s="84" t="b">
        <v>0</v>
      </c>
      <c r="J551" s="84" t="b">
        <v>0</v>
      </c>
      <c r="K551" s="84" t="b">
        <v>0</v>
      </c>
      <c r="L551" s="84" t="b">
        <v>0</v>
      </c>
    </row>
    <row r="552" spans="1:12" ht="15">
      <c r="A552" s="84" t="s">
        <v>1358</v>
      </c>
      <c r="B552" s="84" t="s">
        <v>1359</v>
      </c>
      <c r="C552" s="84">
        <v>10</v>
      </c>
      <c r="D552" s="122">
        <v>0.0032719523160175544</v>
      </c>
      <c r="E552" s="122">
        <v>1.3617278360175928</v>
      </c>
      <c r="F552" s="84" t="s">
        <v>1219</v>
      </c>
      <c r="G552" s="84" t="b">
        <v>0</v>
      </c>
      <c r="H552" s="84" t="b">
        <v>0</v>
      </c>
      <c r="I552" s="84" t="b">
        <v>0</v>
      </c>
      <c r="J552" s="84" t="b">
        <v>0</v>
      </c>
      <c r="K552" s="84" t="b">
        <v>0</v>
      </c>
      <c r="L552" s="84" t="b">
        <v>0</v>
      </c>
    </row>
    <row r="553" spans="1:12" ht="15">
      <c r="A553" s="84" t="s">
        <v>281</v>
      </c>
      <c r="B553" s="84" t="s">
        <v>1355</v>
      </c>
      <c r="C553" s="84">
        <v>9</v>
      </c>
      <c r="D553" s="122">
        <v>0.004646481939978097</v>
      </c>
      <c r="E553" s="122">
        <v>1.3617278360175928</v>
      </c>
      <c r="F553" s="84" t="s">
        <v>1219</v>
      </c>
      <c r="G553" s="84" t="b">
        <v>0</v>
      </c>
      <c r="H553" s="84" t="b">
        <v>0</v>
      </c>
      <c r="I553" s="84" t="b">
        <v>0</v>
      </c>
      <c r="J553" s="84" t="b">
        <v>0</v>
      </c>
      <c r="K553" s="84" t="b">
        <v>0</v>
      </c>
      <c r="L553" s="84" t="b">
        <v>0</v>
      </c>
    </row>
    <row r="554" spans="1:12" ht="15">
      <c r="A554" s="84" t="s">
        <v>1357</v>
      </c>
      <c r="B554" s="84" t="s">
        <v>1362</v>
      </c>
      <c r="C554" s="84">
        <v>7</v>
      </c>
      <c r="D554" s="122">
        <v>0.0067710018274114705</v>
      </c>
      <c r="E554" s="122">
        <v>1.3617278360175928</v>
      </c>
      <c r="F554" s="84" t="s">
        <v>1219</v>
      </c>
      <c r="G554" s="84" t="b">
        <v>0</v>
      </c>
      <c r="H554" s="84" t="b">
        <v>0</v>
      </c>
      <c r="I554" s="84" t="b">
        <v>0</v>
      </c>
      <c r="J554" s="84" t="b">
        <v>0</v>
      </c>
      <c r="K554" s="84" t="b">
        <v>0</v>
      </c>
      <c r="L554" s="84" t="b">
        <v>0</v>
      </c>
    </row>
    <row r="555" spans="1:12" ht="15">
      <c r="A555" s="84" t="s">
        <v>1362</v>
      </c>
      <c r="B555" s="84" t="s">
        <v>1756</v>
      </c>
      <c r="C555" s="84">
        <v>7</v>
      </c>
      <c r="D555" s="122">
        <v>0.0067710018274114705</v>
      </c>
      <c r="E555" s="122">
        <v>1.516629796003336</v>
      </c>
      <c r="F555" s="84" t="s">
        <v>1219</v>
      </c>
      <c r="G555" s="84" t="b">
        <v>0</v>
      </c>
      <c r="H555" s="84" t="b">
        <v>0</v>
      </c>
      <c r="I555" s="84" t="b">
        <v>0</v>
      </c>
      <c r="J555" s="84" t="b">
        <v>0</v>
      </c>
      <c r="K555" s="84" t="b">
        <v>0</v>
      </c>
      <c r="L555" s="84" t="b">
        <v>0</v>
      </c>
    </row>
    <row r="556" spans="1:12" ht="15">
      <c r="A556" s="84" t="s">
        <v>1756</v>
      </c>
      <c r="B556" s="84" t="s">
        <v>1358</v>
      </c>
      <c r="C556" s="84">
        <v>7</v>
      </c>
      <c r="D556" s="122">
        <v>0.0067710018274114705</v>
      </c>
      <c r="E556" s="122">
        <v>1.3617278360175928</v>
      </c>
      <c r="F556" s="84" t="s">
        <v>1219</v>
      </c>
      <c r="G556" s="84" t="b">
        <v>0</v>
      </c>
      <c r="H556" s="84" t="b">
        <v>0</v>
      </c>
      <c r="I556" s="84" t="b">
        <v>0</v>
      </c>
      <c r="J556" s="84" t="b">
        <v>0</v>
      </c>
      <c r="K556" s="84" t="b">
        <v>0</v>
      </c>
      <c r="L556" s="84" t="b">
        <v>0</v>
      </c>
    </row>
    <row r="557" spans="1:12" ht="15">
      <c r="A557" s="84" t="s">
        <v>1359</v>
      </c>
      <c r="B557" s="84" t="s">
        <v>1757</v>
      </c>
      <c r="C557" s="84">
        <v>7</v>
      </c>
      <c r="D557" s="122">
        <v>0.0067710018274114705</v>
      </c>
      <c r="E557" s="122">
        <v>1.3617278360175928</v>
      </c>
      <c r="F557" s="84" t="s">
        <v>1219</v>
      </c>
      <c r="G557" s="84" t="b">
        <v>0</v>
      </c>
      <c r="H557" s="84" t="b">
        <v>0</v>
      </c>
      <c r="I557" s="84" t="b">
        <v>0</v>
      </c>
      <c r="J557" s="84" t="b">
        <v>0</v>
      </c>
      <c r="K557" s="84" t="b">
        <v>0</v>
      </c>
      <c r="L557" s="84" t="b">
        <v>0</v>
      </c>
    </row>
    <row r="558" spans="1:12" ht="15">
      <c r="A558" s="84" t="s">
        <v>1757</v>
      </c>
      <c r="B558" s="84" t="s">
        <v>1758</v>
      </c>
      <c r="C558" s="84">
        <v>7</v>
      </c>
      <c r="D558" s="122">
        <v>0.0067710018274114705</v>
      </c>
      <c r="E558" s="122">
        <v>1.516629796003336</v>
      </c>
      <c r="F558" s="84" t="s">
        <v>1219</v>
      </c>
      <c r="G558" s="84" t="b">
        <v>0</v>
      </c>
      <c r="H558" s="84" t="b">
        <v>0</v>
      </c>
      <c r="I558" s="84" t="b">
        <v>0</v>
      </c>
      <c r="J558" s="84" t="b">
        <v>0</v>
      </c>
      <c r="K558" s="84" t="b">
        <v>0</v>
      </c>
      <c r="L558" s="84" t="b">
        <v>0</v>
      </c>
    </row>
    <row r="559" spans="1:12" ht="15">
      <c r="A559" s="84" t="s">
        <v>1758</v>
      </c>
      <c r="B559" s="84" t="s">
        <v>1360</v>
      </c>
      <c r="C559" s="84">
        <v>7</v>
      </c>
      <c r="D559" s="122">
        <v>0.0067710018274114705</v>
      </c>
      <c r="E559" s="122">
        <v>1.3617278360175928</v>
      </c>
      <c r="F559" s="84" t="s">
        <v>1219</v>
      </c>
      <c r="G559" s="84" t="b">
        <v>0</v>
      </c>
      <c r="H559" s="84" t="b">
        <v>0</v>
      </c>
      <c r="I559" s="84" t="b">
        <v>0</v>
      </c>
      <c r="J559" s="84" t="b">
        <v>0</v>
      </c>
      <c r="K559" s="84" t="b">
        <v>0</v>
      </c>
      <c r="L559" s="84" t="b">
        <v>0</v>
      </c>
    </row>
    <row r="560" spans="1:12" ht="15">
      <c r="A560" s="84" t="s">
        <v>1360</v>
      </c>
      <c r="B560" s="84" t="s">
        <v>1759</v>
      </c>
      <c r="C560" s="84">
        <v>7</v>
      </c>
      <c r="D560" s="122">
        <v>0.0067710018274114705</v>
      </c>
      <c r="E560" s="122">
        <v>1.3617278360175928</v>
      </c>
      <c r="F560" s="84" t="s">
        <v>1219</v>
      </c>
      <c r="G560" s="84" t="b">
        <v>0</v>
      </c>
      <c r="H560" s="84" t="b">
        <v>0</v>
      </c>
      <c r="I560" s="84" t="b">
        <v>0</v>
      </c>
      <c r="J560" s="84" t="b">
        <v>0</v>
      </c>
      <c r="K560" s="84" t="b">
        <v>0</v>
      </c>
      <c r="L560" s="84" t="b">
        <v>0</v>
      </c>
    </row>
    <row r="561" spans="1:12" ht="15">
      <c r="A561" s="84" t="s">
        <v>1759</v>
      </c>
      <c r="B561" s="84" t="s">
        <v>1361</v>
      </c>
      <c r="C561" s="84">
        <v>7</v>
      </c>
      <c r="D561" s="122">
        <v>0.0067710018274114705</v>
      </c>
      <c r="E561" s="122">
        <v>1.4586378490256493</v>
      </c>
      <c r="F561" s="84" t="s">
        <v>1219</v>
      </c>
      <c r="G561" s="84" t="b">
        <v>0</v>
      </c>
      <c r="H561" s="84" t="b">
        <v>0</v>
      </c>
      <c r="I561" s="84" t="b">
        <v>0</v>
      </c>
      <c r="J561" s="84" t="b">
        <v>0</v>
      </c>
      <c r="K561" s="84" t="b">
        <v>0</v>
      </c>
      <c r="L561" s="84" t="b">
        <v>0</v>
      </c>
    </row>
    <row r="562" spans="1:12" ht="15">
      <c r="A562" s="84" t="s">
        <v>1361</v>
      </c>
      <c r="B562" s="84" t="s">
        <v>1754</v>
      </c>
      <c r="C562" s="84">
        <v>7</v>
      </c>
      <c r="D562" s="122">
        <v>0.0067710018274114705</v>
      </c>
      <c r="E562" s="122">
        <v>1.4586378490256493</v>
      </c>
      <c r="F562" s="84" t="s">
        <v>1219</v>
      </c>
      <c r="G562" s="84" t="b">
        <v>0</v>
      </c>
      <c r="H562" s="84" t="b">
        <v>0</v>
      </c>
      <c r="I562" s="84" t="b">
        <v>0</v>
      </c>
      <c r="J562" s="84" t="b">
        <v>0</v>
      </c>
      <c r="K562" s="84" t="b">
        <v>0</v>
      </c>
      <c r="L562" s="84" t="b">
        <v>0</v>
      </c>
    </row>
    <row r="563" spans="1:12" ht="15">
      <c r="A563" s="84" t="s">
        <v>1754</v>
      </c>
      <c r="B563" s="84" t="s">
        <v>1760</v>
      </c>
      <c r="C563" s="84">
        <v>7</v>
      </c>
      <c r="D563" s="122">
        <v>0.0067710018274114705</v>
      </c>
      <c r="E563" s="122">
        <v>1.516629796003336</v>
      </c>
      <c r="F563" s="84" t="s">
        <v>1219</v>
      </c>
      <c r="G563" s="84" t="b">
        <v>0</v>
      </c>
      <c r="H563" s="84" t="b">
        <v>0</v>
      </c>
      <c r="I563" s="84" t="b">
        <v>0</v>
      </c>
      <c r="J563" s="84" t="b">
        <v>0</v>
      </c>
      <c r="K563" s="84" t="b">
        <v>0</v>
      </c>
      <c r="L563" s="84" t="b">
        <v>0</v>
      </c>
    </row>
    <row r="564" spans="1:12" ht="15">
      <c r="A564" s="84" t="s">
        <v>1760</v>
      </c>
      <c r="B564" s="84" t="s">
        <v>1761</v>
      </c>
      <c r="C564" s="84">
        <v>7</v>
      </c>
      <c r="D564" s="122">
        <v>0.0067710018274114705</v>
      </c>
      <c r="E564" s="122">
        <v>1.516629796003336</v>
      </c>
      <c r="F564" s="84" t="s">
        <v>1219</v>
      </c>
      <c r="G564" s="84" t="b">
        <v>0</v>
      </c>
      <c r="H564" s="84" t="b">
        <v>0</v>
      </c>
      <c r="I564" s="84" t="b">
        <v>0</v>
      </c>
      <c r="J564" s="84" t="b">
        <v>0</v>
      </c>
      <c r="K564" s="84" t="b">
        <v>0</v>
      </c>
      <c r="L564" s="84" t="b">
        <v>0</v>
      </c>
    </row>
    <row r="565" spans="1:12" ht="15">
      <c r="A565" s="84" t="s">
        <v>1357</v>
      </c>
      <c r="B565" s="84" t="s">
        <v>1775</v>
      </c>
      <c r="C565" s="84">
        <v>3</v>
      </c>
      <c r="D565" s="122">
        <v>0.007463553611503667</v>
      </c>
      <c r="E565" s="122">
        <v>1.3617278360175928</v>
      </c>
      <c r="F565" s="84" t="s">
        <v>1219</v>
      </c>
      <c r="G565" s="84" t="b">
        <v>0</v>
      </c>
      <c r="H565" s="84" t="b">
        <v>0</v>
      </c>
      <c r="I565" s="84" t="b">
        <v>0</v>
      </c>
      <c r="J565" s="84" t="b">
        <v>0</v>
      </c>
      <c r="K565" s="84" t="b">
        <v>0</v>
      </c>
      <c r="L565" s="84" t="b">
        <v>0</v>
      </c>
    </row>
    <row r="566" spans="1:12" ht="15">
      <c r="A566" s="84" t="s">
        <v>1775</v>
      </c>
      <c r="B566" s="84" t="s">
        <v>1776</v>
      </c>
      <c r="C566" s="84">
        <v>3</v>
      </c>
      <c r="D566" s="122">
        <v>0.007463553611503667</v>
      </c>
      <c r="E566" s="122">
        <v>1.8846065812979305</v>
      </c>
      <c r="F566" s="84" t="s">
        <v>1219</v>
      </c>
      <c r="G566" s="84" t="b">
        <v>0</v>
      </c>
      <c r="H566" s="84" t="b">
        <v>0</v>
      </c>
      <c r="I566" s="84" t="b">
        <v>0</v>
      </c>
      <c r="J566" s="84" t="b">
        <v>0</v>
      </c>
      <c r="K566" s="84" t="b">
        <v>0</v>
      </c>
      <c r="L566" s="84" t="b">
        <v>0</v>
      </c>
    </row>
    <row r="567" spans="1:12" ht="15">
      <c r="A567" s="84" t="s">
        <v>1776</v>
      </c>
      <c r="B567" s="84" t="s">
        <v>1336</v>
      </c>
      <c r="C567" s="84">
        <v>3</v>
      </c>
      <c r="D567" s="122">
        <v>0.007463553611503667</v>
      </c>
      <c r="E567" s="122">
        <v>1.8846065812979305</v>
      </c>
      <c r="F567" s="84" t="s">
        <v>1219</v>
      </c>
      <c r="G567" s="84" t="b">
        <v>0</v>
      </c>
      <c r="H567" s="84" t="b">
        <v>0</v>
      </c>
      <c r="I567" s="84" t="b">
        <v>0</v>
      </c>
      <c r="J567" s="84" t="b">
        <v>0</v>
      </c>
      <c r="K567" s="84" t="b">
        <v>0</v>
      </c>
      <c r="L567" s="84" t="b">
        <v>0</v>
      </c>
    </row>
    <row r="568" spans="1:12" ht="15">
      <c r="A568" s="84" t="s">
        <v>1336</v>
      </c>
      <c r="B568" s="84" t="s">
        <v>1764</v>
      </c>
      <c r="C568" s="84">
        <v>3</v>
      </c>
      <c r="D568" s="122">
        <v>0.007463553611503667</v>
      </c>
      <c r="E568" s="122">
        <v>1.8846065812979305</v>
      </c>
      <c r="F568" s="84" t="s">
        <v>1219</v>
      </c>
      <c r="G568" s="84" t="b">
        <v>0</v>
      </c>
      <c r="H568" s="84" t="b">
        <v>0</v>
      </c>
      <c r="I568" s="84" t="b">
        <v>0</v>
      </c>
      <c r="J568" s="84" t="b">
        <v>0</v>
      </c>
      <c r="K568" s="84" t="b">
        <v>0</v>
      </c>
      <c r="L568" s="84" t="b">
        <v>0</v>
      </c>
    </row>
    <row r="569" spans="1:12" ht="15">
      <c r="A569" s="84" t="s">
        <v>1764</v>
      </c>
      <c r="B569" s="84" t="s">
        <v>1804</v>
      </c>
      <c r="C569" s="84">
        <v>3</v>
      </c>
      <c r="D569" s="122">
        <v>0.007463553611503667</v>
      </c>
      <c r="E569" s="122">
        <v>1.8846065812979305</v>
      </c>
      <c r="F569" s="84" t="s">
        <v>1219</v>
      </c>
      <c r="G569" s="84" t="b">
        <v>0</v>
      </c>
      <c r="H569" s="84" t="b">
        <v>0</v>
      </c>
      <c r="I569" s="84" t="b">
        <v>0</v>
      </c>
      <c r="J569" s="84" t="b">
        <v>0</v>
      </c>
      <c r="K569" s="84" t="b">
        <v>0</v>
      </c>
      <c r="L569" s="84" t="b">
        <v>0</v>
      </c>
    </row>
    <row r="570" spans="1:12" ht="15">
      <c r="A570" s="84" t="s">
        <v>1804</v>
      </c>
      <c r="B570" s="84" t="s">
        <v>1358</v>
      </c>
      <c r="C570" s="84">
        <v>3</v>
      </c>
      <c r="D570" s="122">
        <v>0.007463553611503667</v>
      </c>
      <c r="E570" s="122">
        <v>1.3617278360175928</v>
      </c>
      <c r="F570" s="84" t="s">
        <v>1219</v>
      </c>
      <c r="G570" s="84" t="b">
        <v>0</v>
      </c>
      <c r="H570" s="84" t="b">
        <v>0</v>
      </c>
      <c r="I570" s="84" t="b">
        <v>0</v>
      </c>
      <c r="J570" s="84" t="b">
        <v>0</v>
      </c>
      <c r="K570" s="84" t="b">
        <v>0</v>
      </c>
      <c r="L570" s="84" t="b">
        <v>0</v>
      </c>
    </row>
    <row r="571" spans="1:12" ht="15">
      <c r="A571" s="84" t="s">
        <v>1359</v>
      </c>
      <c r="B571" s="84" t="s">
        <v>1777</v>
      </c>
      <c r="C571" s="84">
        <v>3</v>
      </c>
      <c r="D571" s="122">
        <v>0.007463553611503667</v>
      </c>
      <c r="E571" s="122">
        <v>1.3617278360175928</v>
      </c>
      <c r="F571" s="84" t="s">
        <v>1219</v>
      </c>
      <c r="G571" s="84" t="b">
        <v>0</v>
      </c>
      <c r="H571" s="84" t="b">
        <v>0</v>
      </c>
      <c r="I571" s="84" t="b">
        <v>0</v>
      </c>
      <c r="J571" s="84" t="b">
        <v>0</v>
      </c>
      <c r="K571" s="84" t="b">
        <v>0</v>
      </c>
      <c r="L571" s="84" t="b">
        <v>0</v>
      </c>
    </row>
    <row r="572" spans="1:12" ht="15">
      <c r="A572" s="84" t="s">
        <v>1777</v>
      </c>
      <c r="B572" s="84" t="s">
        <v>1778</v>
      </c>
      <c r="C572" s="84">
        <v>3</v>
      </c>
      <c r="D572" s="122">
        <v>0.007463553611503667</v>
      </c>
      <c r="E572" s="122">
        <v>1.8846065812979305</v>
      </c>
      <c r="F572" s="84" t="s">
        <v>1219</v>
      </c>
      <c r="G572" s="84" t="b">
        <v>0</v>
      </c>
      <c r="H572" s="84" t="b">
        <v>0</v>
      </c>
      <c r="I572" s="84" t="b">
        <v>0</v>
      </c>
      <c r="J572" s="84" t="b">
        <v>0</v>
      </c>
      <c r="K572" s="84" t="b">
        <v>0</v>
      </c>
      <c r="L572" s="84" t="b">
        <v>0</v>
      </c>
    </row>
    <row r="573" spans="1:12" ht="15">
      <c r="A573" s="84" t="s">
        <v>1778</v>
      </c>
      <c r="B573" s="84" t="s">
        <v>1805</v>
      </c>
      <c r="C573" s="84">
        <v>3</v>
      </c>
      <c r="D573" s="122">
        <v>0.007463553611503667</v>
      </c>
      <c r="E573" s="122">
        <v>1.8846065812979305</v>
      </c>
      <c r="F573" s="84" t="s">
        <v>1219</v>
      </c>
      <c r="G573" s="84" t="b">
        <v>0</v>
      </c>
      <c r="H573" s="84" t="b">
        <v>0</v>
      </c>
      <c r="I573" s="84" t="b">
        <v>0</v>
      </c>
      <c r="J573" s="84" t="b">
        <v>0</v>
      </c>
      <c r="K573" s="84" t="b">
        <v>0</v>
      </c>
      <c r="L573" s="84" t="b">
        <v>0</v>
      </c>
    </row>
    <row r="574" spans="1:12" ht="15">
      <c r="A574" s="84" t="s">
        <v>1805</v>
      </c>
      <c r="B574" s="84" t="s">
        <v>1806</v>
      </c>
      <c r="C574" s="84">
        <v>3</v>
      </c>
      <c r="D574" s="122">
        <v>0.007463553611503667</v>
      </c>
      <c r="E574" s="122">
        <v>1.8846065812979305</v>
      </c>
      <c r="F574" s="84" t="s">
        <v>1219</v>
      </c>
      <c r="G574" s="84" t="b">
        <v>0</v>
      </c>
      <c r="H574" s="84" t="b">
        <v>0</v>
      </c>
      <c r="I574" s="84" t="b">
        <v>0</v>
      </c>
      <c r="J574" s="84" t="b">
        <v>0</v>
      </c>
      <c r="K574" s="84" t="b">
        <v>0</v>
      </c>
      <c r="L574" s="84" t="b">
        <v>0</v>
      </c>
    </row>
    <row r="575" spans="1:12" ht="15">
      <c r="A575" s="84" t="s">
        <v>1806</v>
      </c>
      <c r="B575" s="84" t="s">
        <v>1765</v>
      </c>
      <c r="C575" s="84">
        <v>3</v>
      </c>
      <c r="D575" s="122">
        <v>0.007463553611503667</v>
      </c>
      <c r="E575" s="122">
        <v>1.8846065812979305</v>
      </c>
      <c r="F575" s="84" t="s">
        <v>1219</v>
      </c>
      <c r="G575" s="84" t="b">
        <v>0</v>
      </c>
      <c r="H575" s="84" t="b">
        <v>0</v>
      </c>
      <c r="I575" s="84" t="b">
        <v>0</v>
      </c>
      <c r="J575" s="84" t="b">
        <v>0</v>
      </c>
      <c r="K575" s="84" t="b">
        <v>0</v>
      </c>
      <c r="L575" s="84" t="b">
        <v>0</v>
      </c>
    </row>
    <row r="576" spans="1:12" ht="15">
      <c r="A576" s="84" t="s">
        <v>1765</v>
      </c>
      <c r="B576" s="84" t="s">
        <v>1360</v>
      </c>
      <c r="C576" s="84">
        <v>3</v>
      </c>
      <c r="D576" s="122">
        <v>0.007463553611503667</v>
      </c>
      <c r="E576" s="122">
        <v>1.3617278360175928</v>
      </c>
      <c r="F576" s="84" t="s">
        <v>1219</v>
      </c>
      <c r="G576" s="84" t="b">
        <v>0</v>
      </c>
      <c r="H576" s="84" t="b">
        <v>0</v>
      </c>
      <c r="I576" s="84" t="b">
        <v>0</v>
      </c>
      <c r="J576" s="84" t="b">
        <v>0</v>
      </c>
      <c r="K576" s="84" t="b">
        <v>0</v>
      </c>
      <c r="L576" s="84" t="b">
        <v>0</v>
      </c>
    </row>
    <row r="577" spans="1:12" ht="15">
      <c r="A577" s="84" t="s">
        <v>1360</v>
      </c>
      <c r="B577" s="84" t="s">
        <v>1807</v>
      </c>
      <c r="C577" s="84">
        <v>3</v>
      </c>
      <c r="D577" s="122">
        <v>0.007463553611503667</v>
      </c>
      <c r="E577" s="122">
        <v>1.3617278360175928</v>
      </c>
      <c r="F577" s="84" t="s">
        <v>1219</v>
      </c>
      <c r="G577" s="84" t="b">
        <v>0</v>
      </c>
      <c r="H577" s="84" t="b">
        <v>0</v>
      </c>
      <c r="I577" s="84" t="b">
        <v>0</v>
      </c>
      <c r="J577" s="84" t="b">
        <v>0</v>
      </c>
      <c r="K577" s="84" t="b">
        <v>0</v>
      </c>
      <c r="L577" s="84" t="b">
        <v>0</v>
      </c>
    </row>
    <row r="578" spans="1:12" ht="15">
      <c r="A578" s="84" t="s">
        <v>1807</v>
      </c>
      <c r="B578" s="84" t="s">
        <v>1766</v>
      </c>
      <c r="C578" s="84">
        <v>3</v>
      </c>
      <c r="D578" s="122">
        <v>0.007463553611503667</v>
      </c>
      <c r="E578" s="122">
        <v>1.8846065812979305</v>
      </c>
      <c r="F578" s="84" t="s">
        <v>1219</v>
      </c>
      <c r="G578" s="84" t="b">
        <v>0</v>
      </c>
      <c r="H578" s="84" t="b">
        <v>0</v>
      </c>
      <c r="I578" s="84" t="b">
        <v>0</v>
      </c>
      <c r="J578" s="84" t="b">
        <v>0</v>
      </c>
      <c r="K578" s="84" t="b">
        <v>0</v>
      </c>
      <c r="L578" s="84" t="b">
        <v>0</v>
      </c>
    </row>
    <row r="579" spans="1:12" ht="15">
      <c r="A579" s="84" t="s">
        <v>1766</v>
      </c>
      <c r="B579" s="84" t="s">
        <v>1779</v>
      </c>
      <c r="C579" s="84">
        <v>3</v>
      </c>
      <c r="D579" s="122">
        <v>0.007463553611503667</v>
      </c>
      <c r="E579" s="122">
        <v>1.8846065812979305</v>
      </c>
      <c r="F579" s="84" t="s">
        <v>1219</v>
      </c>
      <c r="G579" s="84" t="b">
        <v>0</v>
      </c>
      <c r="H579" s="84" t="b">
        <v>0</v>
      </c>
      <c r="I579" s="84" t="b">
        <v>0</v>
      </c>
      <c r="J579" s="84" t="b">
        <v>0</v>
      </c>
      <c r="K579" s="84" t="b">
        <v>0</v>
      </c>
      <c r="L579" s="84" t="b">
        <v>0</v>
      </c>
    </row>
    <row r="580" spans="1:12" ht="15">
      <c r="A580" s="84" t="s">
        <v>1779</v>
      </c>
      <c r="B580" s="84" t="s">
        <v>1808</v>
      </c>
      <c r="C580" s="84">
        <v>3</v>
      </c>
      <c r="D580" s="122">
        <v>0.007463553611503667</v>
      </c>
      <c r="E580" s="122">
        <v>1.8846065812979305</v>
      </c>
      <c r="F580" s="84" t="s">
        <v>1219</v>
      </c>
      <c r="G580" s="84" t="b">
        <v>0</v>
      </c>
      <c r="H580" s="84" t="b">
        <v>0</v>
      </c>
      <c r="I580" s="84" t="b">
        <v>0</v>
      </c>
      <c r="J580" s="84" t="b">
        <v>0</v>
      </c>
      <c r="K580" s="84" t="b">
        <v>0</v>
      </c>
      <c r="L580" s="84" t="b">
        <v>0</v>
      </c>
    </row>
    <row r="581" spans="1:12" ht="15">
      <c r="A581" s="84" t="s">
        <v>1808</v>
      </c>
      <c r="B581" s="84" t="s">
        <v>1809</v>
      </c>
      <c r="C581" s="84">
        <v>3</v>
      </c>
      <c r="D581" s="122">
        <v>0.007463553611503667</v>
      </c>
      <c r="E581" s="122">
        <v>1.8846065812979305</v>
      </c>
      <c r="F581" s="84" t="s">
        <v>1219</v>
      </c>
      <c r="G581" s="84" t="b">
        <v>0</v>
      </c>
      <c r="H581" s="84" t="b">
        <v>0</v>
      </c>
      <c r="I581" s="84" t="b">
        <v>0</v>
      </c>
      <c r="J581" s="84" t="b">
        <v>0</v>
      </c>
      <c r="K581" s="84" t="b">
        <v>0</v>
      </c>
      <c r="L581" s="84" t="b">
        <v>0</v>
      </c>
    </row>
    <row r="582" spans="1:12" ht="15">
      <c r="A582" s="84" t="s">
        <v>1809</v>
      </c>
      <c r="B582" s="84" t="s">
        <v>1810</v>
      </c>
      <c r="C582" s="84">
        <v>3</v>
      </c>
      <c r="D582" s="122">
        <v>0.007463553611503667</v>
      </c>
      <c r="E582" s="122">
        <v>1.8846065812979305</v>
      </c>
      <c r="F582" s="84" t="s">
        <v>1219</v>
      </c>
      <c r="G582" s="84" t="b">
        <v>0</v>
      </c>
      <c r="H582" s="84" t="b">
        <v>0</v>
      </c>
      <c r="I582" s="84" t="b">
        <v>0</v>
      </c>
      <c r="J582" s="84" t="b">
        <v>0</v>
      </c>
      <c r="K582" s="84" t="b">
        <v>0</v>
      </c>
      <c r="L582" s="84" t="b">
        <v>0</v>
      </c>
    </row>
    <row r="583" spans="1:12" ht="15">
      <c r="A583" s="84" t="s">
        <v>1810</v>
      </c>
      <c r="B583" s="84" t="s">
        <v>1780</v>
      </c>
      <c r="C583" s="84">
        <v>3</v>
      </c>
      <c r="D583" s="122">
        <v>0.007463553611503667</v>
      </c>
      <c r="E583" s="122">
        <v>1.8846065812979305</v>
      </c>
      <c r="F583" s="84" t="s">
        <v>1219</v>
      </c>
      <c r="G583" s="84" t="b">
        <v>0</v>
      </c>
      <c r="H583" s="84" t="b">
        <v>0</v>
      </c>
      <c r="I583" s="84" t="b">
        <v>0</v>
      </c>
      <c r="J583" s="84" t="b">
        <v>0</v>
      </c>
      <c r="K583" s="84" t="b">
        <v>0</v>
      </c>
      <c r="L583" s="84" t="b">
        <v>0</v>
      </c>
    </row>
    <row r="584" spans="1:12" ht="15">
      <c r="A584" s="84" t="s">
        <v>1780</v>
      </c>
      <c r="B584" s="84" t="s">
        <v>1753</v>
      </c>
      <c r="C584" s="84">
        <v>3</v>
      </c>
      <c r="D584" s="122">
        <v>0.007463553611503667</v>
      </c>
      <c r="E584" s="122">
        <v>1.8846065812979305</v>
      </c>
      <c r="F584" s="84" t="s">
        <v>1219</v>
      </c>
      <c r="G584" s="84" t="b">
        <v>0</v>
      </c>
      <c r="H584" s="84" t="b">
        <v>0</v>
      </c>
      <c r="I584" s="84" t="b">
        <v>0</v>
      </c>
      <c r="J584" s="84" t="b">
        <v>0</v>
      </c>
      <c r="K584" s="84" t="b">
        <v>0</v>
      </c>
      <c r="L584" s="84" t="b">
        <v>0</v>
      </c>
    </row>
    <row r="585" spans="1:12" ht="15">
      <c r="A585" s="84" t="s">
        <v>1335</v>
      </c>
      <c r="B585" s="84" t="s">
        <v>1853</v>
      </c>
      <c r="C585" s="84">
        <v>2</v>
      </c>
      <c r="D585" s="122">
        <v>0.006431002069286311</v>
      </c>
      <c r="E585" s="122">
        <v>1.8846065812979305</v>
      </c>
      <c r="F585" s="84" t="s">
        <v>1219</v>
      </c>
      <c r="G585" s="84" t="b">
        <v>0</v>
      </c>
      <c r="H585" s="84" t="b">
        <v>0</v>
      </c>
      <c r="I585" s="84" t="b">
        <v>0</v>
      </c>
      <c r="J585" s="84" t="b">
        <v>0</v>
      </c>
      <c r="K585" s="84" t="b">
        <v>0</v>
      </c>
      <c r="L585" s="84" t="b">
        <v>0</v>
      </c>
    </row>
    <row r="586" spans="1:12" ht="15">
      <c r="A586" s="84" t="s">
        <v>1853</v>
      </c>
      <c r="B586" s="84" t="s">
        <v>1854</v>
      </c>
      <c r="C586" s="84">
        <v>2</v>
      </c>
      <c r="D586" s="122">
        <v>0.006431002069286311</v>
      </c>
      <c r="E586" s="122">
        <v>2.060697840353612</v>
      </c>
      <c r="F586" s="84" t="s">
        <v>1219</v>
      </c>
      <c r="G586" s="84" t="b">
        <v>0</v>
      </c>
      <c r="H586" s="84" t="b">
        <v>0</v>
      </c>
      <c r="I586" s="84" t="b">
        <v>0</v>
      </c>
      <c r="J586" s="84" t="b">
        <v>0</v>
      </c>
      <c r="K586" s="84" t="b">
        <v>0</v>
      </c>
      <c r="L586" s="84" t="b">
        <v>0</v>
      </c>
    </row>
    <row r="587" spans="1:12" ht="15">
      <c r="A587" s="84" t="s">
        <v>1854</v>
      </c>
      <c r="B587" s="84" t="s">
        <v>1855</v>
      </c>
      <c r="C587" s="84">
        <v>2</v>
      </c>
      <c r="D587" s="122">
        <v>0.006431002069286311</v>
      </c>
      <c r="E587" s="122">
        <v>2.060697840353612</v>
      </c>
      <c r="F587" s="84" t="s">
        <v>1219</v>
      </c>
      <c r="G587" s="84" t="b">
        <v>0</v>
      </c>
      <c r="H587" s="84" t="b">
        <v>0</v>
      </c>
      <c r="I587" s="84" t="b">
        <v>0</v>
      </c>
      <c r="J587" s="84" t="b">
        <v>0</v>
      </c>
      <c r="K587" s="84" t="b">
        <v>0</v>
      </c>
      <c r="L587" s="84" t="b">
        <v>0</v>
      </c>
    </row>
    <row r="588" spans="1:12" ht="15">
      <c r="A588" s="84" t="s">
        <v>1855</v>
      </c>
      <c r="B588" s="84" t="s">
        <v>1856</v>
      </c>
      <c r="C588" s="84">
        <v>2</v>
      </c>
      <c r="D588" s="122">
        <v>0.006431002069286311</v>
      </c>
      <c r="E588" s="122">
        <v>2.060697840353612</v>
      </c>
      <c r="F588" s="84" t="s">
        <v>1219</v>
      </c>
      <c r="G588" s="84" t="b">
        <v>0</v>
      </c>
      <c r="H588" s="84" t="b">
        <v>0</v>
      </c>
      <c r="I588" s="84" t="b">
        <v>0</v>
      </c>
      <c r="J588" s="84" t="b">
        <v>0</v>
      </c>
      <c r="K588" s="84" t="b">
        <v>0</v>
      </c>
      <c r="L588" s="84" t="b">
        <v>0</v>
      </c>
    </row>
    <row r="589" spans="1:12" ht="15">
      <c r="A589" s="84" t="s">
        <v>1856</v>
      </c>
      <c r="B589" s="84" t="s">
        <v>1857</v>
      </c>
      <c r="C589" s="84">
        <v>2</v>
      </c>
      <c r="D589" s="122">
        <v>0.006431002069286311</v>
      </c>
      <c r="E589" s="122">
        <v>2.060697840353612</v>
      </c>
      <c r="F589" s="84" t="s">
        <v>1219</v>
      </c>
      <c r="G589" s="84" t="b">
        <v>0</v>
      </c>
      <c r="H589" s="84" t="b">
        <v>0</v>
      </c>
      <c r="I589" s="84" t="b">
        <v>0</v>
      </c>
      <c r="J589" s="84" t="b">
        <v>0</v>
      </c>
      <c r="K589" s="84" t="b">
        <v>0</v>
      </c>
      <c r="L589" s="84" t="b">
        <v>0</v>
      </c>
    </row>
    <row r="590" spans="1:12" ht="15">
      <c r="A590" s="84" t="s">
        <v>1857</v>
      </c>
      <c r="B590" s="84" t="s">
        <v>1858</v>
      </c>
      <c r="C590" s="84">
        <v>2</v>
      </c>
      <c r="D590" s="122">
        <v>0.006431002069286311</v>
      </c>
      <c r="E590" s="122">
        <v>2.060697840353612</v>
      </c>
      <c r="F590" s="84" t="s">
        <v>1219</v>
      </c>
      <c r="G590" s="84" t="b">
        <v>0</v>
      </c>
      <c r="H590" s="84" t="b">
        <v>0</v>
      </c>
      <c r="I590" s="84" t="b">
        <v>0</v>
      </c>
      <c r="J590" s="84" t="b">
        <v>0</v>
      </c>
      <c r="K590" s="84" t="b">
        <v>0</v>
      </c>
      <c r="L590" s="84" t="b">
        <v>0</v>
      </c>
    </row>
    <row r="591" spans="1:12" ht="15">
      <c r="A591" s="84" t="s">
        <v>1858</v>
      </c>
      <c r="B591" s="84" t="s">
        <v>1859</v>
      </c>
      <c r="C591" s="84">
        <v>2</v>
      </c>
      <c r="D591" s="122">
        <v>0.006431002069286311</v>
      </c>
      <c r="E591" s="122">
        <v>2.060697840353612</v>
      </c>
      <c r="F591" s="84" t="s">
        <v>1219</v>
      </c>
      <c r="G591" s="84" t="b">
        <v>0</v>
      </c>
      <c r="H591" s="84" t="b">
        <v>0</v>
      </c>
      <c r="I591" s="84" t="b">
        <v>0</v>
      </c>
      <c r="J591" s="84" t="b">
        <v>0</v>
      </c>
      <c r="K591" s="84" t="b">
        <v>0</v>
      </c>
      <c r="L591" s="84" t="b">
        <v>0</v>
      </c>
    </row>
    <row r="592" spans="1:12" ht="15">
      <c r="A592" s="84" t="s">
        <v>1859</v>
      </c>
      <c r="B592" s="84" t="s">
        <v>1860</v>
      </c>
      <c r="C592" s="84">
        <v>2</v>
      </c>
      <c r="D592" s="122">
        <v>0.006431002069286311</v>
      </c>
      <c r="E592" s="122">
        <v>2.060697840353612</v>
      </c>
      <c r="F592" s="84" t="s">
        <v>1219</v>
      </c>
      <c r="G592" s="84" t="b">
        <v>0</v>
      </c>
      <c r="H592" s="84" t="b">
        <v>0</v>
      </c>
      <c r="I592" s="84" t="b">
        <v>0</v>
      </c>
      <c r="J592" s="84" t="b">
        <v>0</v>
      </c>
      <c r="K592" s="84" t="b">
        <v>0</v>
      </c>
      <c r="L592" s="84" t="b">
        <v>0</v>
      </c>
    </row>
    <row r="593" spans="1:12" ht="15">
      <c r="A593" s="84" t="s">
        <v>1860</v>
      </c>
      <c r="B593" s="84" t="s">
        <v>1861</v>
      </c>
      <c r="C593" s="84">
        <v>2</v>
      </c>
      <c r="D593" s="122">
        <v>0.006431002069286311</v>
      </c>
      <c r="E593" s="122">
        <v>2.060697840353612</v>
      </c>
      <c r="F593" s="84" t="s">
        <v>1219</v>
      </c>
      <c r="G593" s="84" t="b">
        <v>0</v>
      </c>
      <c r="H593" s="84" t="b">
        <v>0</v>
      </c>
      <c r="I593" s="84" t="b">
        <v>0</v>
      </c>
      <c r="J593" s="84" t="b">
        <v>0</v>
      </c>
      <c r="K593" s="84" t="b">
        <v>0</v>
      </c>
      <c r="L593" s="84" t="b">
        <v>0</v>
      </c>
    </row>
    <row r="594" spans="1:12" ht="15">
      <c r="A594" s="84" t="s">
        <v>1364</v>
      </c>
      <c r="B594" s="84" t="s">
        <v>284</v>
      </c>
      <c r="C594" s="84">
        <v>3</v>
      </c>
      <c r="D594" s="122">
        <v>0</v>
      </c>
      <c r="E594" s="122">
        <v>1.1949766032160551</v>
      </c>
      <c r="F594" s="84" t="s">
        <v>1220</v>
      </c>
      <c r="G594" s="84" t="b">
        <v>0</v>
      </c>
      <c r="H594" s="84" t="b">
        <v>0</v>
      </c>
      <c r="I594" s="84" t="b">
        <v>0</v>
      </c>
      <c r="J594" s="84" t="b">
        <v>0</v>
      </c>
      <c r="K594" s="84" t="b">
        <v>0</v>
      </c>
      <c r="L594" s="84" t="b">
        <v>0</v>
      </c>
    </row>
    <row r="595" spans="1:12" ht="15">
      <c r="A595" s="84" t="s">
        <v>284</v>
      </c>
      <c r="B595" s="84" t="s">
        <v>1365</v>
      </c>
      <c r="C595" s="84">
        <v>3</v>
      </c>
      <c r="D595" s="122">
        <v>0</v>
      </c>
      <c r="E595" s="122">
        <v>1.1949766032160551</v>
      </c>
      <c r="F595" s="84" t="s">
        <v>1220</v>
      </c>
      <c r="G595" s="84" t="b">
        <v>0</v>
      </c>
      <c r="H595" s="84" t="b">
        <v>0</v>
      </c>
      <c r="I595" s="84" t="b">
        <v>0</v>
      </c>
      <c r="J595" s="84" t="b">
        <v>0</v>
      </c>
      <c r="K595" s="84" t="b">
        <v>0</v>
      </c>
      <c r="L595" s="84" t="b">
        <v>0</v>
      </c>
    </row>
    <row r="596" spans="1:12" ht="15">
      <c r="A596" s="84" t="s">
        <v>1365</v>
      </c>
      <c r="B596" s="84" t="s">
        <v>1366</v>
      </c>
      <c r="C596" s="84">
        <v>3</v>
      </c>
      <c r="D596" s="122">
        <v>0</v>
      </c>
      <c r="E596" s="122">
        <v>1.1949766032160551</v>
      </c>
      <c r="F596" s="84" t="s">
        <v>1220</v>
      </c>
      <c r="G596" s="84" t="b">
        <v>0</v>
      </c>
      <c r="H596" s="84" t="b">
        <v>0</v>
      </c>
      <c r="I596" s="84" t="b">
        <v>0</v>
      </c>
      <c r="J596" s="84" t="b">
        <v>0</v>
      </c>
      <c r="K596" s="84" t="b">
        <v>0</v>
      </c>
      <c r="L596" s="84" t="b">
        <v>0</v>
      </c>
    </row>
    <row r="597" spans="1:12" ht="15">
      <c r="A597" s="84" t="s">
        <v>1366</v>
      </c>
      <c r="B597" s="84" t="s">
        <v>1367</v>
      </c>
      <c r="C597" s="84">
        <v>3</v>
      </c>
      <c r="D597" s="122">
        <v>0</v>
      </c>
      <c r="E597" s="122">
        <v>1.1949766032160551</v>
      </c>
      <c r="F597" s="84" t="s">
        <v>1220</v>
      </c>
      <c r="G597" s="84" t="b">
        <v>0</v>
      </c>
      <c r="H597" s="84" t="b">
        <v>0</v>
      </c>
      <c r="I597" s="84" t="b">
        <v>0</v>
      </c>
      <c r="J597" s="84" t="b">
        <v>0</v>
      </c>
      <c r="K597" s="84" t="b">
        <v>0</v>
      </c>
      <c r="L597" s="84" t="b">
        <v>0</v>
      </c>
    </row>
    <row r="598" spans="1:12" ht="15">
      <c r="A598" s="84" t="s">
        <v>1367</v>
      </c>
      <c r="B598" s="84" t="s">
        <v>1368</v>
      </c>
      <c r="C598" s="84">
        <v>3</v>
      </c>
      <c r="D598" s="122">
        <v>0</v>
      </c>
      <c r="E598" s="122">
        <v>1.1949766032160551</v>
      </c>
      <c r="F598" s="84" t="s">
        <v>1220</v>
      </c>
      <c r="G598" s="84" t="b">
        <v>0</v>
      </c>
      <c r="H598" s="84" t="b">
        <v>0</v>
      </c>
      <c r="I598" s="84" t="b">
        <v>0</v>
      </c>
      <c r="J598" s="84" t="b">
        <v>0</v>
      </c>
      <c r="K598" s="84" t="b">
        <v>0</v>
      </c>
      <c r="L598" s="84" t="b">
        <v>0</v>
      </c>
    </row>
    <row r="599" spans="1:12" ht="15">
      <c r="A599" s="84" t="s">
        <v>1368</v>
      </c>
      <c r="B599" s="84" t="s">
        <v>1369</v>
      </c>
      <c r="C599" s="84">
        <v>3</v>
      </c>
      <c r="D599" s="122">
        <v>0</v>
      </c>
      <c r="E599" s="122">
        <v>1.1949766032160551</v>
      </c>
      <c r="F599" s="84" t="s">
        <v>1220</v>
      </c>
      <c r="G599" s="84" t="b">
        <v>0</v>
      </c>
      <c r="H599" s="84" t="b">
        <v>0</v>
      </c>
      <c r="I599" s="84" t="b">
        <v>0</v>
      </c>
      <c r="J599" s="84" t="b">
        <v>0</v>
      </c>
      <c r="K599" s="84" t="b">
        <v>0</v>
      </c>
      <c r="L599" s="84" t="b">
        <v>0</v>
      </c>
    </row>
    <row r="600" spans="1:12" ht="15">
      <c r="A600" s="84" t="s">
        <v>1370</v>
      </c>
      <c r="B600" s="84" t="s">
        <v>1336</v>
      </c>
      <c r="C600" s="84">
        <v>2</v>
      </c>
      <c r="D600" s="122">
        <v>0.007043650362227249</v>
      </c>
      <c r="E600" s="122">
        <v>1.070037866607755</v>
      </c>
      <c r="F600" s="84" t="s">
        <v>1220</v>
      </c>
      <c r="G600" s="84" t="b">
        <v>0</v>
      </c>
      <c r="H600" s="84" t="b">
        <v>0</v>
      </c>
      <c r="I600" s="84" t="b">
        <v>0</v>
      </c>
      <c r="J600" s="84" t="b">
        <v>0</v>
      </c>
      <c r="K600" s="84" t="b">
        <v>0</v>
      </c>
      <c r="L600" s="84" t="b">
        <v>0</v>
      </c>
    </row>
    <row r="601" spans="1:12" ht="15">
      <c r="A601" s="84" t="s">
        <v>1336</v>
      </c>
      <c r="B601" s="84" t="s">
        <v>1336</v>
      </c>
      <c r="C601" s="84">
        <v>2</v>
      </c>
      <c r="D601" s="122">
        <v>0.007043650362227249</v>
      </c>
      <c r="E601" s="122">
        <v>0.7690078709437739</v>
      </c>
      <c r="F601" s="84" t="s">
        <v>1220</v>
      </c>
      <c r="G601" s="84" t="b">
        <v>0</v>
      </c>
      <c r="H601" s="84" t="b">
        <v>0</v>
      </c>
      <c r="I601" s="84" t="b">
        <v>0</v>
      </c>
      <c r="J601" s="84" t="b">
        <v>0</v>
      </c>
      <c r="K601" s="84" t="b">
        <v>0</v>
      </c>
      <c r="L601" s="84" t="b">
        <v>0</v>
      </c>
    </row>
    <row r="602" spans="1:12" ht="15">
      <c r="A602" s="84" t="s">
        <v>1336</v>
      </c>
      <c r="B602" s="84" t="s">
        <v>1348</v>
      </c>
      <c r="C602" s="84">
        <v>2</v>
      </c>
      <c r="D602" s="122">
        <v>0.007043650362227249</v>
      </c>
      <c r="E602" s="122">
        <v>1.070037866607755</v>
      </c>
      <c r="F602" s="84" t="s">
        <v>1220</v>
      </c>
      <c r="G602" s="84" t="b">
        <v>0</v>
      </c>
      <c r="H602" s="84" t="b">
        <v>0</v>
      </c>
      <c r="I602" s="84" t="b">
        <v>0</v>
      </c>
      <c r="J602" s="84" t="b">
        <v>0</v>
      </c>
      <c r="K602" s="84" t="b">
        <v>0</v>
      </c>
      <c r="L602" s="84" t="b">
        <v>0</v>
      </c>
    </row>
    <row r="603" spans="1:12" ht="15">
      <c r="A603" s="84" t="s">
        <v>1348</v>
      </c>
      <c r="B603" s="84" t="s">
        <v>1419</v>
      </c>
      <c r="C603" s="84">
        <v>2</v>
      </c>
      <c r="D603" s="122">
        <v>0.007043650362227249</v>
      </c>
      <c r="E603" s="122">
        <v>1.3710678622717363</v>
      </c>
      <c r="F603" s="84" t="s">
        <v>1220</v>
      </c>
      <c r="G603" s="84" t="b">
        <v>0</v>
      </c>
      <c r="H603" s="84" t="b">
        <v>0</v>
      </c>
      <c r="I603" s="84" t="b">
        <v>0</v>
      </c>
      <c r="J603" s="84" t="b">
        <v>0</v>
      </c>
      <c r="K603" s="84" t="b">
        <v>0</v>
      </c>
      <c r="L603" s="84" t="b">
        <v>0</v>
      </c>
    </row>
    <row r="604" spans="1:12" ht="15">
      <c r="A604" s="84" t="s">
        <v>1419</v>
      </c>
      <c r="B604" s="84" t="s">
        <v>1364</v>
      </c>
      <c r="C604" s="84">
        <v>2</v>
      </c>
      <c r="D604" s="122">
        <v>0.007043650362227249</v>
      </c>
      <c r="E604" s="122">
        <v>1.1949766032160551</v>
      </c>
      <c r="F604" s="84" t="s">
        <v>1220</v>
      </c>
      <c r="G604" s="84" t="b">
        <v>0</v>
      </c>
      <c r="H604" s="84" t="b">
        <v>0</v>
      </c>
      <c r="I604" s="84" t="b">
        <v>0</v>
      </c>
      <c r="J604" s="84" t="b">
        <v>0</v>
      </c>
      <c r="K604" s="84" t="b">
        <v>0</v>
      </c>
      <c r="L604" s="84" t="b">
        <v>0</v>
      </c>
    </row>
    <row r="605" spans="1:12" ht="15">
      <c r="A605" s="84" t="s">
        <v>1373</v>
      </c>
      <c r="B605" s="84" t="s">
        <v>1374</v>
      </c>
      <c r="C605" s="84">
        <v>4</v>
      </c>
      <c r="D605" s="122">
        <v>0.013253368186657288</v>
      </c>
      <c r="E605" s="122">
        <v>1.5378190950732742</v>
      </c>
      <c r="F605" s="84" t="s">
        <v>1221</v>
      </c>
      <c r="G605" s="84" t="b">
        <v>0</v>
      </c>
      <c r="H605" s="84" t="b">
        <v>0</v>
      </c>
      <c r="I605" s="84" t="b">
        <v>0</v>
      </c>
      <c r="J605" s="84" t="b">
        <v>0</v>
      </c>
      <c r="K605" s="84" t="b">
        <v>0</v>
      </c>
      <c r="L605" s="84" t="b">
        <v>0</v>
      </c>
    </row>
    <row r="606" spans="1:12" ht="15">
      <c r="A606" s="84" t="s">
        <v>1374</v>
      </c>
      <c r="B606" s="84" t="s">
        <v>1375</v>
      </c>
      <c r="C606" s="84">
        <v>4</v>
      </c>
      <c r="D606" s="122">
        <v>0.013253368186657288</v>
      </c>
      <c r="E606" s="122">
        <v>1.5378190950732742</v>
      </c>
      <c r="F606" s="84" t="s">
        <v>1221</v>
      </c>
      <c r="G606" s="84" t="b">
        <v>0</v>
      </c>
      <c r="H606" s="84" t="b">
        <v>0</v>
      </c>
      <c r="I606" s="84" t="b">
        <v>0</v>
      </c>
      <c r="J606" s="84" t="b">
        <v>0</v>
      </c>
      <c r="K606" s="84" t="b">
        <v>0</v>
      </c>
      <c r="L606" s="84" t="b">
        <v>0</v>
      </c>
    </row>
    <row r="607" spans="1:12" ht="15">
      <c r="A607" s="84" t="s">
        <v>1372</v>
      </c>
      <c r="B607" s="84" t="s">
        <v>1377</v>
      </c>
      <c r="C607" s="84">
        <v>4</v>
      </c>
      <c r="D607" s="122">
        <v>0.004891423862657812</v>
      </c>
      <c r="E607" s="122">
        <v>1.4409090820652177</v>
      </c>
      <c r="F607" s="84" t="s">
        <v>1221</v>
      </c>
      <c r="G607" s="84" t="b">
        <v>0</v>
      </c>
      <c r="H607" s="84" t="b">
        <v>0</v>
      </c>
      <c r="I607" s="84" t="b">
        <v>0</v>
      </c>
      <c r="J607" s="84" t="b">
        <v>0</v>
      </c>
      <c r="K607" s="84" t="b">
        <v>0</v>
      </c>
      <c r="L607" s="84" t="b">
        <v>0</v>
      </c>
    </row>
    <row r="608" spans="1:12" ht="15">
      <c r="A608" s="84" t="s">
        <v>1375</v>
      </c>
      <c r="B608" s="84" t="s">
        <v>1379</v>
      </c>
      <c r="C608" s="84">
        <v>3</v>
      </c>
      <c r="D608" s="122">
        <v>0.009940026139992966</v>
      </c>
      <c r="E608" s="122">
        <v>1.5378190950732742</v>
      </c>
      <c r="F608" s="84" t="s">
        <v>1221</v>
      </c>
      <c r="G608" s="84" t="b">
        <v>0</v>
      </c>
      <c r="H608" s="84" t="b">
        <v>0</v>
      </c>
      <c r="I608" s="84" t="b">
        <v>0</v>
      </c>
      <c r="J608" s="84" t="b">
        <v>0</v>
      </c>
      <c r="K608" s="84" t="b">
        <v>0</v>
      </c>
      <c r="L608" s="84" t="b">
        <v>0</v>
      </c>
    </row>
    <row r="609" spans="1:12" ht="15">
      <c r="A609" s="84" t="s">
        <v>1380</v>
      </c>
      <c r="B609" s="84" t="s">
        <v>1381</v>
      </c>
      <c r="C609" s="84">
        <v>3</v>
      </c>
      <c r="D609" s="122">
        <v>0.006271458242999608</v>
      </c>
      <c r="E609" s="122">
        <v>1.662757831681574</v>
      </c>
      <c r="F609" s="84" t="s">
        <v>1221</v>
      </c>
      <c r="G609" s="84" t="b">
        <v>0</v>
      </c>
      <c r="H609" s="84" t="b">
        <v>0</v>
      </c>
      <c r="I609" s="84" t="b">
        <v>0</v>
      </c>
      <c r="J609" s="84" t="b">
        <v>0</v>
      </c>
      <c r="K609" s="84" t="b">
        <v>0</v>
      </c>
      <c r="L609" s="84" t="b">
        <v>0</v>
      </c>
    </row>
    <row r="610" spans="1:12" ht="15">
      <c r="A610" s="84" t="s">
        <v>1381</v>
      </c>
      <c r="B610" s="84" t="s">
        <v>1816</v>
      </c>
      <c r="C610" s="84">
        <v>3</v>
      </c>
      <c r="D610" s="122">
        <v>0.006271458242999608</v>
      </c>
      <c r="E610" s="122">
        <v>1.662757831681574</v>
      </c>
      <c r="F610" s="84" t="s">
        <v>1221</v>
      </c>
      <c r="G610" s="84" t="b">
        <v>0</v>
      </c>
      <c r="H610" s="84" t="b">
        <v>0</v>
      </c>
      <c r="I610" s="84" t="b">
        <v>0</v>
      </c>
      <c r="J610" s="84" t="b">
        <v>0</v>
      </c>
      <c r="K610" s="84" t="b">
        <v>0</v>
      </c>
      <c r="L610" s="84" t="b">
        <v>0</v>
      </c>
    </row>
    <row r="611" spans="1:12" ht="15">
      <c r="A611" s="84" t="s">
        <v>1816</v>
      </c>
      <c r="B611" s="84" t="s">
        <v>1817</v>
      </c>
      <c r="C611" s="84">
        <v>3</v>
      </c>
      <c r="D611" s="122">
        <v>0.006271458242999608</v>
      </c>
      <c r="E611" s="122">
        <v>1.662757831681574</v>
      </c>
      <c r="F611" s="84" t="s">
        <v>1221</v>
      </c>
      <c r="G611" s="84" t="b">
        <v>0</v>
      </c>
      <c r="H611" s="84" t="b">
        <v>0</v>
      </c>
      <c r="I611" s="84" t="b">
        <v>0</v>
      </c>
      <c r="J611" s="84" t="b">
        <v>0</v>
      </c>
      <c r="K611" s="84" t="b">
        <v>0</v>
      </c>
      <c r="L611" s="84" t="b">
        <v>0</v>
      </c>
    </row>
    <row r="612" spans="1:12" ht="15">
      <c r="A612" s="84" t="s">
        <v>1817</v>
      </c>
      <c r="B612" s="84" t="s">
        <v>1350</v>
      </c>
      <c r="C612" s="84">
        <v>3</v>
      </c>
      <c r="D612" s="122">
        <v>0.006271458242999608</v>
      </c>
      <c r="E612" s="122">
        <v>1.662757831681574</v>
      </c>
      <c r="F612" s="84" t="s">
        <v>1221</v>
      </c>
      <c r="G612" s="84" t="b">
        <v>0</v>
      </c>
      <c r="H612" s="84" t="b">
        <v>0</v>
      </c>
      <c r="I612" s="84" t="b">
        <v>0</v>
      </c>
      <c r="J612" s="84" t="b">
        <v>0</v>
      </c>
      <c r="K612" s="84" t="b">
        <v>0</v>
      </c>
      <c r="L612" s="84" t="b">
        <v>0</v>
      </c>
    </row>
    <row r="613" spans="1:12" ht="15">
      <c r="A613" s="84" t="s">
        <v>1350</v>
      </c>
      <c r="B613" s="84" t="s">
        <v>1786</v>
      </c>
      <c r="C613" s="84">
        <v>3</v>
      </c>
      <c r="D613" s="122">
        <v>0.006271458242999608</v>
      </c>
      <c r="E613" s="122">
        <v>1.662757831681574</v>
      </c>
      <c r="F613" s="84" t="s">
        <v>1221</v>
      </c>
      <c r="G613" s="84" t="b">
        <v>0</v>
      </c>
      <c r="H613" s="84" t="b">
        <v>0</v>
      </c>
      <c r="I613" s="84" t="b">
        <v>0</v>
      </c>
      <c r="J613" s="84" t="b">
        <v>0</v>
      </c>
      <c r="K613" s="84" t="b">
        <v>0</v>
      </c>
      <c r="L613" s="84" t="b">
        <v>0</v>
      </c>
    </row>
    <row r="614" spans="1:12" ht="15">
      <c r="A614" s="84" t="s">
        <v>1786</v>
      </c>
      <c r="B614" s="84" t="s">
        <v>1818</v>
      </c>
      <c r="C614" s="84">
        <v>3</v>
      </c>
      <c r="D614" s="122">
        <v>0.006271458242999608</v>
      </c>
      <c r="E614" s="122">
        <v>1.662757831681574</v>
      </c>
      <c r="F614" s="84" t="s">
        <v>1221</v>
      </c>
      <c r="G614" s="84" t="b">
        <v>0</v>
      </c>
      <c r="H614" s="84" t="b">
        <v>0</v>
      </c>
      <c r="I614" s="84" t="b">
        <v>0</v>
      </c>
      <c r="J614" s="84" t="b">
        <v>0</v>
      </c>
      <c r="K614" s="84" t="b">
        <v>0</v>
      </c>
      <c r="L614" s="84" t="b">
        <v>0</v>
      </c>
    </row>
    <row r="615" spans="1:12" ht="15">
      <c r="A615" s="84" t="s">
        <v>1818</v>
      </c>
      <c r="B615" s="84" t="s">
        <v>1337</v>
      </c>
      <c r="C615" s="84">
        <v>3</v>
      </c>
      <c r="D615" s="122">
        <v>0.006271458242999608</v>
      </c>
      <c r="E615" s="122">
        <v>1.662757831681574</v>
      </c>
      <c r="F615" s="84" t="s">
        <v>1221</v>
      </c>
      <c r="G615" s="84" t="b">
        <v>0</v>
      </c>
      <c r="H615" s="84" t="b">
        <v>0</v>
      </c>
      <c r="I615" s="84" t="b">
        <v>0</v>
      </c>
      <c r="J615" s="84" t="b">
        <v>0</v>
      </c>
      <c r="K615" s="84" t="b">
        <v>0</v>
      </c>
      <c r="L615" s="84" t="b">
        <v>0</v>
      </c>
    </row>
    <row r="616" spans="1:12" ht="15">
      <c r="A616" s="84" t="s">
        <v>1337</v>
      </c>
      <c r="B616" s="84" t="s">
        <v>1376</v>
      </c>
      <c r="C616" s="84">
        <v>3</v>
      </c>
      <c r="D616" s="122">
        <v>0.006271458242999608</v>
      </c>
      <c r="E616" s="122">
        <v>1.5378190950732742</v>
      </c>
      <c r="F616" s="84" t="s">
        <v>1221</v>
      </c>
      <c r="G616" s="84" t="b">
        <v>0</v>
      </c>
      <c r="H616" s="84" t="b">
        <v>0</v>
      </c>
      <c r="I616" s="84" t="b">
        <v>0</v>
      </c>
      <c r="J616" s="84" t="b">
        <v>0</v>
      </c>
      <c r="K616" s="84" t="b">
        <v>0</v>
      </c>
      <c r="L616" s="84" t="b">
        <v>0</v>
      </c>
    </row>
    <row r="617" spans="1:12" ht="15">
      <c r="A617" s="84" t="s">
        <v>1376</v>
      </c>
      <c r="B617" s="84" t="s">
        <v>1819</v>
      </c>
      <c r="C617" s="84">
        <v>3</v>
      </c>
      <c r="D617" s="122">
        <v>0.006271458242999608</v>
      </c>
      <c r="E617" s="122">
        <v>1.5378190950732742</v>
      </c>
      <c r="F617" s="84" t="s">
        <v>1221</v>
      </c>
      <c r="G617" s="84" t="b">
        <v>0</v>
      </c>
      <c r="H617" s="84" t="b">
        <v>0</v>
      </c>
      <c r="I617" s="84" t="b">
        <v>0</v>
      </c>
      <c r="J617" s="84" t="b">
        <v>0</v>
      </c>
      <c r="K617" s="84" t="b">
        <v>0</v>
      </c>
      <c r="L617" s="84" t="b">
        <v>0</v>
      </c>
    </row>
    <row r="618" spans="1:12" ht="15">
      <c r="A618" s="84" t="s">
        <v>1819</v>
      </c>
      <c r="B618" s="84" t="s">
        <v>1343</v>
      </c>
      <c r="C618" s="84">
        <v>3</v>
      </c>
      <c r="D618" s="122">
        <v>0.006271458242999608</v>
      </c>
      <c r="E618" s="122">
        <v>1.662757831681574</v>
      </c>
      <c r="F618" s="84" t="s">
        <v>1221</v>
      </c>
      <c r="G618" s="84" t="b">
        <v>0</v>
      </c>
      <c r="H618" s="84" t="b">
        <v>0</v>
      </c>
      <c r="I618" s="84" t="b">
        <v>0</v>
      </c>
      <c r="J618" s="84" t="b">
        <v>0</v>
      </c>
      <c r="K618" s="84" t="b">
        <v>0</v>
      </c>
      <c r="L618" s="84" t="b">
        <v>0</v>
      </c>
    </row>
    <row r="619" spans="1:12" ht="15">
      <c r="A619" s="84" t="s">
        <v>1343</v>
      </c>
      <c r="B619" s="84" t="s">
        <v>1820</v>
      </c>
      <c r="C619" s="84">
        <v>3</v>
      </c>
      <c r="D619" s="122">
        <v>0.006271458242999608</v>
      </c>
      <c r="E619" s="122">
        <v>1.662757831681574</v>
      </c>
      <c r="F619" s="84" t="s">
        <v>1221</v>
      </c>
      <c r="G619" s="84" t="b">
        <v>0</v>
      </c>
      <c r="H619" s="84" t="b">
        <v>0</v>
      </c>
      <c r="I619" s="84" t="b">
        <v>0</v>
      </c>
      <c r="J619" s="84" t="b">
        <v>0</v>
      </c>
      <c r="K619" s="84" t="b">
        <v>0</v>
      </c>
      <c r="L619" s="84" t="b">
        <v>0</v>
      </c>
    </row>
    <row r="620" spans="1:12" ht="15">
      <c r="A620" s="84" t="s">
        <v>1820</v>
      </c>
      <c r="B620" s="84" t="s">
        <v>1821</v>
      </c>
      <c r="C620" s="84">
        <v>3</v>
      </c>
      <c r="D620" s="122">
        <v>0.006271458242999608</v>
      </c>
      <c r="E620" s="122">
        <v>1.662757831681574</v>
      </c>
      <c r="F620" s="84" t="s">
        <v>1221</v>
      </c>
      <c r="G620" s="84" t="b">
        <v>0</v>
      </c>
      <c r="H620" s="84" t="b">
        <v>0</v>
      </c>
      <c r="I620" s="84" t="b">
        <v>0</v>
      </c>
      <c r="J620" s="84" t="b">
        <v>0</v>
      </c>
      <c r="K620" s="84" t="b">
        <v>0</v>
      </c>
      <c r="L620" s="84" t="b">
        <v>0</v>
      </c>
    </row>
    <row r="621" spans="1:12" ht="15">
      <c r="A621" s="84" t="s">
        <v>1821</v>
      </c>
      <c r="B621" s="84" t="s">
        <v>1822</v>
      </c>
      <c r="C621" s="84">
        <v>3</v>
      </c>
      <c r="D621" s="122">
        <v>0.006271458242999608</v>
      </c>
      <c r="E621" s="122">
        <v>1.662757831681574</v>
      </c>
      <c r="F621" s="84" t="s">
        <v>1221</v>
      </c>
      <c r="G621" s="84" t="b">
        <v>0</v>
      </c>
      <c r="H621" s="84" t="b">
        <v>0</v>
      </c>
      <c r="I621" s="84" t="b">
        <v>0</v>
      </c>
      <c r="J621" s="84" t="b">
        <v>0</v>
      </c>
      <c r="K621" s="84" t="b">
        <v>0</v>
      </c>
      <c r="L621" s="84" t="b">
        <v>0</v>
      </c>
    </row>
    <row r="622" spans="1:12" ht="15">
      <c r="A622" s="84" t="s">
        <v>1822</v>
      </c>
      <c r="B622" s="84" t="s">
        <v>1372</v>
      </c>
      <c r="C622" s="84">
        <v>3</v>
      </c>
      <c r="D622" s="122">
        <v>0.006271458242999608</v>
      </c>
      <c r="E622" s="122">
        <v>1.5378190950732742</v>
      </c>
      <c r="F622" s="84" t="s">
        <v>1221</v>
      </c>
      <c r="G622" s="84" t="b">
        <v>0</v>
      </c>
      <c r="H622" s="84" t="b">
        <v>0</v>
      </c>
      <c r="I622" s="84" t="b">
        <v>0</v>
      </c>
      <c r="J622" s="84" t="b">
        <v>0</v>
      </c>
      <c r="K622" s="84" t="b">
        <v>0</v>
      </c>
      <c r="L622" s="84" t="b">
        <v>0</v>
      </c>
    </row>
    <row r="623" spans="1:12" ht="15">
      <c r="A623" s="84" t="s">
        <v>1917</v>
      </c>
      <c r="B623" s="84" t="s">
        <v>1378</v>
      </c>
      <c r="C623" s="84">
        <v>2</v>
      </c>
      <c r="D623" s="122">
        <v>0.006626684093328644</v>
      </c>
      <c r="E623" s="122">
        <v>1.662757831681574</v>
      </c>
      <c r="F623" s="84" t="s">
        <v>1221</v>
      </c>
      <c r="G623" s="84" t="b">
        <v>0</v>
      </c>
      <c r="H623" s="84" t="b">
        <v>0</v>
      </c>
      <c r="I623" s="84" t="b">
        <v>0</v>
      </c>
      <c r="J623" s="84" t="b">
        <v>0</v>
      </c>
      <c r="K623" s="84" t="b">
        <v>0</v>
      </c>
      <c r="L623" s="84" t="b">
        <v>0</v>
      </c>
    </row>
    <row r="624" spans="1:12" ht="15">
      <c r="A624" s="84" t="s">
        <v>1378</v>
      </c>
      <c r="B624" s="84" t="s">
        <v>1918</v>
      </c>
      <c r="C624" s="84">
        <v>2</v>
      </c>
      <c r="D624" s="122">
        <v>0.006626684093328644</v>
      </c>
      <c r="E624" s="122">
        <v>1.662757831681574</v>
      </c>
      <c r="F624" s="84" t="s">
        <v>1221</v>
      </c>
      <c r="G624" s="84" t="b">
        <v>0</v>
      </c>
      <c r="H624" s="84" t="b">
        <v>0</v>
      </c>
      <c r="I624" s="84" t="b">
        <v>0</v>
      </c>
      <c r="J624" s="84" t="b">
        <v>0</v>
      </c>
      <c r="K624" s="84" t="b">
        <v>0</v>
      </c>
      <c r="L624" s="84" t="b">
        <v>0</v>
      </c>
    </row>
    <row r="625" spans="1:12" ht="15">
      <c r="A625" s="84" t="s">
        <v>1918</v>
      </c>
      <c r="B625" s="84" t="s">
        <v>1919</v>
      </c>
      <c r="C625" s="84">
        <v>2</v>
      </c>
      <c r="D625" s="122">
        <v>0.006626684093328644</v>
      </c>
      <c r="E625" s="122">
        <v>1.8388490907372552</v>
      </c>
      <c r="F625" s="84" t="s">
        <v>1221</v>
      </c>
      <c r="G625" s="84" t="b">
        <v>0</v>
      </c>
      <c r="H625" s="84" t="b">
        <v>0</v>
      </c>
      <c r="I625" s="84" t="b">
        <v>0</v>
      </c>
      <c r="J625" s="84" t="b">
        <v>0</v>
      </c>
      <c r="K625" s="84" t="b">
        <v>0</v>
      </c>
      <c r="L625" s="84" t="b">
        <v>0</v>
      </c>
    </row>
    <row r="626" spans="1:12" ht="15">
      <c r="A626" s="84" t="s">
        <v>1919</v>
      </c>
      <c r="B626" s="84" t="s">
        <v>1920</v>
      </c>
      <c r="C626" s="84">
        <v>2</v>
      </c>
      <c r="D626" s="122">
        <v>0.006626684093328644</v>
      </c>
      <c r="E626" s="122">
        <v>1.8388490907372552</v>
      </c>
      <c r="F626" s="84" t="s">
        <v>1221</v>
      </c>
      <c r="G626" s="84" t="b">
        <v>0</v>
      </c>
      <c r="H626" s="84" t="b">
        <v>0</v>
      </c>
      <c r="I626" s="84" t="b">
        <v>0</v>
      </c>
      <c r="J626" s="84" t="b">
        <v>0</v>
      </c>
      <c r="K626" s="84" t="b">
        <v>0</v>
      </c>
      <c r="L626" s="84" t="b">
        <v>0</v>
      </c>
    </row>
    <row r="627" spans="1:12" ht="15">
      <c r="A627" s="84" t="s">
        <v>1920</v>
      </c>
      <c r="B627" s="84" t="s">
        <v>1921</v>
      </c>
      <c r="C627" s="84">
        <v>2</v>
      </c>
      <c r="D627" s="122">
        <v>0.006626684093328644</v>
      </c>
      <c r="E627" s="122">
        <v>1.8388490907372552</v>
      </c>
      <c r="F627" s="84" t="s">
        <v>1221</v>
      </c>
      <c r="G627" s="84" t="b">
        <v>0</v>
      </c>
      <c r="H627" s="84" t="b">
        <v>0</v>
      </c>
      <c r="I627" s="84" t="b">
        <v>0</v>
      </c>
      <c r="J627" s="84" t="b">
        <v>0</v>
      </c>
      <c r="K627" s="84" t="b">
        <v>0</v>
      </c>
      <c r="L627" s="84" t="b">
        <v>0</v>
      </c>
    </row>
    <row r="628" spans="1:12" ht="15">
      <c r="A628" s="84" t="s">
        <v>1921</v>
      </c>
      <c r="B628" s="84" t="s">
        <v>1922</v>
      </c>
      <c r="C628" s="84">
        <v>2</v>
      </c>
      <c r="D628" s="122">
        <v>0.006626684093328644</v>
      </c>
      <c r="E628" s="122">
        <v>1.8388490907372552</v>
      </c>
      <c r="F628" s="84" t="s">
        <v>1221</v>
      </c>
      <c r="G628" s="84" t="b">
        <v>0</v>
      </c>
      <c r="H628" s="84" t="b">
        <v>0</v>
      </c>
      <c r="I628" s="84" t="b">
        <v>0</v>
      </c>
      <c r="J628" s="84" t="b">
        <v>0</v>
      </c>
      <c r="K628" s="84" t="b">
        <v>0</v>
      </c>
      <c r="L628" s="84" t="b">
        <v>0</v>
      </c>
    </row>
    <row r="629" spans="1:12" ht="15">
      <c r="A629" s="84" t="s">
        <v>1922</v>
      </c>
      <c r="B629" s="84" t="s">
        <v>1923</v>
      </c>
      <c r="C629" s="84">
        <v>2</v>
      </c>
      <c r="D629" s="122">
        <v>0.006626684093328644</v>
      </c>
      <c r="E629" s="122">
        <v>1.8388490907372552</v>
      </c>
      <c r="F629" s="84" t="s">
        <v>1221</v>
      </c>
      <c r="G629" s="84" t="b">
        <v>0</v>
      </c>
      <c r="H629" s="84" t="b">
        <v>0</v>
      </c>
      <c r="I629" s="84" t="b">
        <v>0</v>
      </c>
      <c r="J629" s="84" t="b">
        <v>0</v>
      </c>
      <c r="K629" s="84" t="b">
        <v>0</v>
      </c>
      <c r="L629" s="84" t="b">
        <v>0</v>
      </c>
    </row>
    <row r="630" spans="1:12" ht="15">
      <c r="A630" s="84" t="s">
        <v>1923</v>
      </c>
      <c r="B630" s="84" t="s">
        <v>1924</v>
      </c>
      <c r="C630" s="84">
        <v>2</v>
      </c>
      <c r="D630" s="122">
        <v>0.006626684093328644</v>
      </c>
      <c r="E630" s="122">
        <v>1.8388490907372552</v>
      </c>
      <c r="F630" s="84" t="s">
        <v>1221</v>
      </c>
      <c r="G630" s="84" t="b">
        <v>0</v>
      </c>
      <c r="H630" s="84" t="b">
        <v>0</v>
      </c>
      <c r="I630" s="84" t="b">
        <v>0</v>
      </c>
      <c r="J630" s="84" t="b">
        <v>0</v>
      </c>
      <c r="K630" s="84" t="b">
        <v>0</v>
      </c>
      <c r="L630" s="84" t="b">
        <v>0</v>
      </c>
    </row>
    <row r="631" spans="1:12" ht="15">
      <c r="A631" s="84" t="s">
        <v>1924</v>
      </c>
      <c r="B631" s="84" t="s">
        <v>1925</v>
      </c>
      <c r="C631" s="84">
        <v>2</v>
      </c>
      <c r="D631" s="122">
        <v>0.006626684093328644</v>
      </c>
      <c r="E631" s="122">
        <v>1.8388490907372552</v>
      </c>
      <c r="F631" s="84" t="s">
        <v>1221</v>
      </c>
      <c r="G631" s="84" t="b">
        <v>0</v>
      </c>
      <c r="H631" s="84" t="b">
        <v>0</v>
      </c>
      <c r="I631" s="84" t="b">
        <v>0</v>
      </c>
      <c r="J631" s="84" t="b">
        <v>0</v>
      </c>
      <c r="K631" s="84" t="b">
        <v>0</v>
      </c>
      <c r="L631" s="84" t="b">
        <v>0</v>
      </c>
    </row>
    <row r="632" spans="1:12" ht="15">
      <c r="A632" s="84" t="s">
        <v>1925</v>
      </c>
      <c r="B632" s="84" t="s">
        <v>1373</v>
      </c>
      <c r="C632" s="84">
        <v>2</v>
      </c>
      <c r="D632" s="122">
        <v>0.006626684093328644</v>
      </c>
      <c r="E632" s="122">
        <v>1.5378190950732742</v>
      </c>
      <c r="F632" s="84" t="s">
        <v>1221</v>
      </c>
      <c r="G632" s="84" t="b">
        <v>0</v>
      </c>
      <c r="H632" s="84" t="b">
        <v>0</v>
      </c>
      <c r="I632" s="84" t="b">
        <v>0</v>
      </c>
      <c r="J632" s="84" t="b">
        <v>0</v>
      </c>
      <c r="K632" s="84" t="b">
        <v>0</v>
      </c>
      <c r="L632" s="84" t="b">
        <v>0</v>
      </c>
    </row>
    <row r="633" spans="1:12" ht="15">
      <c r="A633" s="84" t="s">
        <v>242</v>
      </c>
      <c r="B633" s="84" t="s">
        <v>1380</v>
      </c>
      <c r="C633" s="84">
        <v>2</v>
      </c>
      <c r="D633" s="122">
        <v>0.006626684093328644</v>
      </c>
      <c r="E633" s="122">
        <v>1.8388490907372552</v>
      </c>
      <c r="F633" s="84" t="s">
        <v>1221</v>
      </c>
      <c r="G633" s="84" t="b">
        <v>0</v>
      </c>
      <c r="H633" s="84" t="b">
        <v>0</v>
      </c>
      <c r="I633" s="84" t="b">
        <v>0</v>
      </c>
      <c r="J633" s="84" t="b">
        <v>0</v>
      </c>
      <c r="K633" s="84" t="b">
        <v>0</v>
      </c>
      <c r="L633" s="84" t="b">
        <v>0</v>
      </c>
    </row>
    <row r="634" spans="1:12" ht="15">
      <c r="A634" s="84" t="s">
        <v>1379</v>
      </c>
      <c r="B634" s="84" t="s">
        <v>1954</v>
      </c>
      <c r="C634" s="84">
        <v>2</v>
      </c>
      <c r="D634" s="122">
        <v>0.010807656255328384</v>
      </c>
      <c r="E634" s="122">
        <v>1.662757831681574</v>
      </c>
      <c r="F634" s="84" t="s">
        <v>1221</v>
      </c>
      <c r="G634" s="84" t="b">
        <v>0</v>
      </c>
      <c r="H634" s="84" t="b">
        <v>0</v>
      </c>
      <c r="I634" s="84" t="b">
        <v>0</v>
      </c>
      <c r="J634" s="84" t="b">
        <v>0</v>
      </c>
      <c r="K634" s="84" t="b">
        <v>0</v>
      </c>
      <c r="L634" s="84" t="b">
        <v>0</v>
      </c>
    </row>
    <row r="635" spans="1:12" ht="15">
      <c r="A635" s="84" t="s">
        <v>1954</v>
      </c>
      <c r="B635" s="84" t="s">
        <v>1955</v>
      </c>
      <c r="C635" s="84">
        <v>2</v>
      </c>
      <c r="D635" s="122">
        <v>0.010807656255328384</v>
      </c>
      <c r="E635" s="122">
        <v>1.8388490907372552</v>
      </c>
      <c r="F635" s="84" t="s">
        <v>1221</v>
      </c>
      <c r="G635" s="84" t="b">
        <v>0</v>
      </c>
      <c r="H635" s="84" t="b">
        <v>0</v>
      </c>
      <c r="I635" s="84" t="b">
        <v>0</v>
      </c>
      <c r="J635" s="84" t="b">
        <v>0</v>
      </c>
      <c r="K635" s="84" t="b">
        <v>0</v>
      </c>
      <c r="L635" s="84" t="b">
        <v>0</v>
      </c>
    </row>
    <row r="636" spans="1:12" ht="15">
      <c r="A636" s="84" t="s">
        <v>1955</v>
      </c>
      <c r="B636" s="84" t="s">
        <v>1956</v>
      </c>
      <c r="C636" s="84">
        <v>2</v>
      </c>
      <c r="D636" s="122">
        <v>0.010807656255328384</v>
      </c>
      <c r="E636" s="122">
        <v>1.8388490907372552</v>
      </c>
      <c r="F636" s="84" t="s">
        <v>1221</v>
      </c>
      <c r="G636" s="84" t="b">
        <v>0</v>
      </c>
      <c r="H636" s="84" t="b">
        <v>0</v>
      </c>
      <c r="I636" s="84" t="b">
        <v>0</v>
      </c>
      <c r="J636" s="84" t="b">
        <v>0</v>
      </c>
      <c r="K636" s="84" t="b">
        <v>0</v>
      </c>
      <c r="L636" s="84" t="b">
        <v>0</v>
      </c>
    </row>
    <row r="637" spans="1:12" ht="15">
      <c r="A637" s="84" t="s">
        <v>1956</v>
      </c>
      <c r="B637" s="84" t="s">
        <v>1373</v>
      </c>
      <c r="C637" s="84">
        <v>2</v>
      </c>
      <c r="D637" s="122">
        <v>0.010807656255328384</v>
      </c>
      <c r="E637" s="122">
        <v>1.5378190950732742</v>
      </c>
      <c r="F637" s="84" t="s">
        <v>1221</v>
      </c>
      <c r="G637" s="84" t="b">
        <v>0</v>
      </c>
      <c r="H637" s="84" t="b">
        <v>0</v>
      </c>
      <c r="I637" s="84" t="b">
        <v>0</v>
      </c>
      <c r="J637" s="84" t="b">
        <v>0</v>
      </c>
      <c r="K637" s="84" t="b">
        <v>0</v>
      </c>
      <c r="L637" s="84" t="b">
        <v>0</v>
      </c>
    </row>
    <row r="638" spans="1:12" ht="15">
      <c r="A638" s="84" t="s">
        <v>1377</v>
      </c>
      <c r="B638" s="84" t="s">
        <v>1824</v>
      </c>
      <c r="C638" s="84">
        <v>2</v>
      </c>
      <c r="D638" s="122">
        <v>0.006626684093328644</v>
      </c>
      <c r="E638" s="122">
        <v>1.8388490907372552</v>
      </c>
      <c r="F638" s="84" t="s">
        <v>1221</v>
      </c>
      <c r="G638" s="84" t="b">
        <v>0</v>
      </c>
      <c r="H638" s="84" t="b">
        <v>0</v>
      </c>
      <c r="I638" s="84" t="b">
        <v>0</v>
      </c>
      <c r="J638" s="84" t="b">
        <v>0</v>
      </c>
      <c r="K638" s="84" t="b">
        <v>0</v>
      </c>
      <c r="L638" s="84" t="b">
        <v>0</v>
      </c>
    </row>
    <row r="639" spans="1:12" ht="15">
      <c r="A639" s="84" t="s">
        <v>1787</v>
      </c>
      <c r="B639" s="84" t="s">
        <v>1769</v>
      </c>
      <c r="C639" s="84">
        <v>2</v>
      </c>
      <c r="D639" s="122">
        <v>0.010807656255328384</v>
      </c>
      <c r="E639" s="122">
        <v>1.662757831681574</v>
      </c>
      <c r="F639" s="84" t="s">
        <v>1221</v>
      </c>
      <c r="G639" s="84" t="b">
        <v>0</v>
      </c>
      <c r="H639" s="84" t="b">
        <v>0</v>
      </c>
      <c r="I639" s="84" t="b">
        <v>0</v>
      </c>
      <c r="J639" s="84" t="b">
        <v>0</v>
      </c>
      <c r="K639" s="84" t="b">
        <v>0</v>
      </c>
      <c r="L639" s="84" t="b">
        <v>0</v>
      </c>
    </row>
    <row r="640" spans="1:12" ht="15">
      <c r="A640" s="84" t="s">
        <v>1384</v>
      </c>
      <c r="B640" s="84" t="s">
        <v>710</v>
      </c>
      <c r="C640" s="84">
        <v>3</v>
      </c>
      <c r="D640" s="122">
        <v>0</v>
      </c>
      <c r="E640" s="122">
        <v>1.1949766032160551</v>
      </c>
      <c r="F640" s="84" t="s">
        <v>1222</v>
      </c>
      <c r="G640" s="84" t="b">
        <v>0</v>
      </c>
      <c r="H640" s="84" t="b">
        <v>0</v>
      </c>
      <c r="I640" s="84" t="b">
        <v>0</v>
      </c>
      <c r="J640" s="84" t="b">
        <v>0</v>
      </c>
      <c r="K640" s="84" t="b">
        <v>0</v>
      </c>
      <c r="L640" s="84" t="b">
        <v>0</v>
      </c>
    </row>
    <row r="641" spans="1:12" ht="15">
      <c r="A641" s="84" t="s">
        <v>710</v>
      </c>
      <c r="B641" s="84" t="s">
        <v>1385</v>
      </c>
      <c r="C641" s="84">
        <v>3</v>
      </c>
      <c r="D641" s="122">
        <v>0</v>
      </c>
      <c r="E641" s="122">
        <v>1.1949766032160551</v>
      </c>
      <c r="F641" s="84" t="s">
        <v>1222</v>
      </c>
      <c r="G641" s="84" t="b">
        <v>0</v>
      </c>
      <c r="H641" s="84" t="b">
        <v>0</v>
      </c>
      <c r="I641" s="84" t="b">
        <v>0</v>
      </c>
      <c r="J641" s="84" t="b">
        <v>0</v>
      </c>
      <c r="K641" s="84" t="b">
        <v>1</v>
      </c>
      <c r="L641" s="84" t="b">
        <v>0</v>
      </c>
    </row>
    <row r="642" spans="1:12" ht="15">
      <c r="A642" s="84" t="s">
        <v>1385</v>
      </c>
      <c r="B642" s="84" t="s">
        <v>1386</v>
      </c>
      <c r="C642" s="84">
        <v>3</v>
      </c>
      <c r="D642" s="122">
        <v>0</v>
      </c>
      <c r="E642" s="122">
        <v>1.1949766032160551</v>
      </c>
      <c r="F642" s="84" t="s">
        <v>1222</v>
      </c>
      <c r="G642" s="84" t="b">
        <v>0</v>
      </c>
      <c r="H642" s="84" t="b">
        <v>1</v>
      </c>
      <c r="I642" s="84" t="b">
        <v>0</v>
      </c>
      <c r="J642" s="84" t="b">
        <v>0</v>
      </c>
      <c r="K642" s="84" t="b">
        <v>0</v>
      </c>
      <c r="L642" s="84" t="b">
        <v>0</v>
      </c>
    </row>
    <row r="643" spans="1:12" ht="15">
      <c r="A643" s="84" t="s">
        <v>1386</v>
      </c>
      <c r="B643" s="84" t="s">
        <v>1387</v>
      </c>
      <c r="C643" s="84">
        <v>3</v>
      </c>
      <c r="D643" s="122">
        <v>0</v>
      </c>
      <c r="E643" s="122">
        <v>1.1949766032160551</v>
      </c>
      <c r="F643" s="84" t="s">
        <v>1222</v>
      </c>
      <c r="G643" s="84" t="b">
        <v>0</v>
      </c>
      <c r="H643" s="84" t="b">
        <v>0</v>
      </c>
      <c r="I643" s="84" t="b">
        <v>0</v>
      </c>
      <c r="J643" s="84" t="b">
        <v>0</v>
      </c>
      <c r="K643" s="84" t="b">
        <v>0</v>
      </c>
      <c r="L643" s="84" t="b">
        <v>0</v>
      </c>
    </row>
    <row r="644" spans="1:12" ht="15">
      <c r="A644" s="84" t="s">
        <v>1387</v>
      </c>
      <c r="B644" s="84" t="s">
        <v>1388</v>
      </c>
      <c r="C644" s="84">
        <v>3</v>
      </c>
      <c r="D644" s="122">
        <v>0</v>
      </c>
      <c r="E644" s="122">
        <v>1.1949766032160551</v>
      </c>
      <c r="F644" s="84" t="s">
        <v>1222</v>
      </c>
      <c r="G644" s="84" t="b">
        <v>0</v>
      </c>
      <c r="H644" s="84" t="b">
        <v>0</v>
      </c>
      <c r="I644" s="84" t="b">
        <v>0</v>
      </c>
      <c r="J644" s="84" t="b">
        <v>0</v>
      </c>
      <c r="K644" s="84" t="b">
        <v>0</v>
      </c>
      <c r="L644" s="84" t="b">
        <v>0</v>
      </c>
    </row>
    <row r="645" spans="1:12" ht="15">
      <c r="A645" s="84" t="s">
        <v>1388</v>
      </c>
      <c r="B645" s="84" t="s">
        <v>1389</v>
      </c>
      <c r="C645" s="84">
        <v>3</v>
      </c>
      <c r="D645" s="122">
        <v>0</v>
      </c>
      <c r="E645" s="122">
        <v>1.1949766032160551</v>
      </c>
      <c r="F645" s="84" t="s">
        <v>1222</v>
      </c>
      <c r="G645" s="84" t="b">
        <v>0</v>
      </c>
      <c r="H645" s="84" t="b">
        <v>0</v>
      </c>
      <c r="I645" s="84" t="b">
        <v>0</v>
      </c>
      <c r="J645" s="84" t="b">
        <v>0</v>
      </c>
      <c r="K645" s="84" t="b">
        <v>0</v>
      </c>
      <c r="L645" s="84" t="b">
        <v>0</v>
      </c>
    </row>
    <row r="646" spans="1:12" ht="15">
      <c r="A646" s="84" t="s">
        <v>1389</v>
      </c>
      <c r="B646" s="84" t="s">
        <v>1383</v>
      </c>
      <c r="C646" s="84">
        <v>3</v>
      </c>
      <c r="D646" s="122">
        <v>0</v>
      </c>
      <c r="E646" s="122">
        <v>1.070037866607755</v>
      </c>
      <c r="F646" s="84" t="s">
        <v>1222</v>
      </c>
      <c r="G646" s="84" t="b">
        <v>0</v>
      </c>
      <c r="H646" s="84" t="b">
        <v>0</v>
      </c>
      <c r="I646" s="84" t="b">
        <v>0</v>
      </c>
      <c r="J646" s="84" t="b">
        <v>0</v>
      </c>
      <c r="K646" s="84" t="b">
        <v>1</v>
      </c>
      <c r="L646" s="84" t="b">
        <v>0</v>
      </c>
    </row>
    <row r="647" spans="1:12" ht="15">
      <c r="A647" s="84" t="s">
        <v>1383</v>
      </c>
      <c r="B647" s="84" t="s">
        <v>1390</v>
      </c>
      <c r="C647" s="84">
        <v>3</v>
      </c>
      <c r="D647" s="122">
        <v>0</v>
      </c>
      <c r="E647" s="122">
        <v>1.070037866607755</v>
      </c>
      <c r="F647" s="84" t="s">
        <v>1222</v>
      </c>
      <c r="G647" s="84" t="b">
        <v>0</v>
      </c>
      <c r="H647" s="84" t="b">
        <v>1</v>
      </c>
      <c r="I647" s="84" t="b">
        <v>0</v>
      </c>
      <c r="J647" s="84" t="b">
        <v>0</v>
      </c>
      <c r="K647" s="84" t="b">
        <v>0</v>
      </c>
      <c r="L647" s="84" t="b">
        <v>0</v>
      </c>
    </row>
    <row r="648" spans="1:12" ht="15">
      <c r="A648" s="84" t="s">
        <v>1390</v>
      </c>
      <c r="B648" s="84" t="s">
        <v>1391</v>
      </c>
      <c r="C648" s="84">
        <v>3</v>
      </c>
      <c r="D648" s="122">
        <v>0</v>
      </c>
      <c r="E648" s="122">
        <v>1.1949766032160551</v>
      </c>
      <c r="F648" s="84" t="s">
        <v>1222</v>
      </c>
      <c r="G648" s="84" t="b">
        <v>0</v>
      </c>
      <c r="H648" s="84" t="b">
        <v>0</v>
      </c>
      <c r="I648" s="84" t="b">
        <v>0</v>
      </c>
      <c r="J648" s="84" t="b">
        <v>0</v>
      </c>
      <c r="K648" s="84" t="b">
        <v>0</v>
      </c>
      <c r="L648" s="84" t="b">
        <v>0</v>
      </c>
    </row>
    <row r="649" spans="1:12" ht="15">
      <c r="A649" s="84" t="s">
        <v>271</v>
      </c>
      <c r="B649" s="84" t="s">
        <v>1384</v>
      </c>
      <c r="C649" s="84">
        <v>2</v>
      </c>
      <c r="D649" s="122">
        <v>0.007043650362227249</v>
      </c>
      <c r="E649" s="122">
        <v>1.3710678622717363</v>
      </c>
      <c r="F649" s="84" t="s">
        <v>1222</v>
      </c>
      <c r="G649" s="84" t="b">
        <v>0</v>
      </c>
      <c r="H649" s="84" t="b">
        <v>0</v>
      </c>
      <c r="I649" s="84" t="b">
        <v>0</v>
      </c>
      <c r="J649" s="84" t="b">
        <v>0</v>
      </c>
      <c r="K649" s="84" t="b">
        <v>0</v>
      </c>
      <c r="L649" s="84" t="b">
        <v>0</v>
      </c>
    </row>
    <row r="650" spans="1:12" ht="15">
      <c r="A650" s="84" t="s">
        <v>1391</v>
      </c>
      <c r="B650" s="84" t="s">
        <v>1879</v>
      </c>
      <c r="C650" s="84">
        <v>2</v>
      </c>
      <c r="D650" s="122">
        <v>0.007043650362227249</v>
      </c>
      <c r="E650" s="122">
        <v>1.1949766032160551</v>
      </c>
      <c r="F650" s="84" t="s">
        <v>1222</v>
      </c>
      <c r="G650" s="84" t="b">
        <v>0</v>
      </c>
      <c r="H650" s="84" t="b">
        <v>0</v>
      </c>
      <c r="I650" s="84" t="b">
        <v>0</v>
      </c>
      <c r="J650" s="84" t="b">
        <v>0</v>
      </c>
      <c r="K650" s="84" t="b">
        <v>0</v>
      </c>
      <c r="L650" s="84" t="b">
        <v>0</v>
      </c>
    </row>
    <row r="651" spans="1:12" ht="15">
      <c r="A651" s="84" t="s">
        <v>1336</v>
      </c>
      <c r="B651" s="84" t="s">
        <v>1395</v>
      </c>
      <c r="C651" s="84">
        <v>4</v>
      </c>
      <c r="D651" s="122">
        <v>0.007914213890142976</v>
      </c>
      <c r="E651" s="122">
        <v>1.156347200859924</v>
      </c>
      <c r="F651" s="84" t="s">
        <v>1223</v>
      </c>
      <c r="G651" s="84" t="b">
        <v>0</v>
      </c>
      <c r="H651" s="84" t="b">
        <v>0</v>
      </c>
      <c r="I651" s="84" t="b">
        <v>0</v>
      </c>
      <c r="J651" s="84" t="b">
        <v>0</v>
      </c>
      <c r="K651" s="84" t="b">
        <v>0</v>
      </c>
      <c r="L651" s="84" t="b">
        <v>0</v>
      </c>
    </row>
    <row r="652" spans="1:12" ht="15">
      <c r="A652" s="84" t="s">
        <v>1396</v>
      </c>
      <c r="B652" s="84" t="s">
        <v>1397</v>
      </c>
      <c r="C652" s="84">
        <v>3</v>
      </c>
      <c r="D652" s="122">
        <v>0</v>
      </c>
      <c r="E652" s="122">
        <v>1.4573771965239053</v>
      </c>
      <c r="F652" s="84" t="s">
        <v>1223</v>
      </c>
      <c r="G652" s="84" t="b">
        <v>0</v>
      </c>
      <c r="H652" s="84" t="b">
        <v>0</v>
      </c>
      <c r="I652" s="84" t="b">
        <v>0</v>
      </c>
      <c r="J652" s="84" t="b">
        <v>0</v>
      </c>
      <c r="K652" s="84" t="b">
        <v>0</v>
      </c>
      <c r="L652" s="84" t="b">
        <v>0</v>
      </c>
    </row>
    <row r="653" spans="1:12" ht="15">
      <c r="A653" s="84" t="s">
        <v>1400</v>
      </c>
      <c r="B653" s="84" t="s">
        <v>1880</v>
      </c>
      <c r="C653" s="84">
        <v>2</v>
      </c>
      <c r="D653" s="122">
        <v>0.003957106945071488</v>
      </c>
      <c r="E653" s="122">
        <v>1.6334684555795866</v>
      </c>
      <c r="F653" s="84" t="s">
        <v>1223</v>
      </c>
      <c r="G653" s="84" t="b">
        <v>0</v>
      </c>
      <c r="H653" s="84" t="b">
        <v>0</v>
      </c>
      <c r="I653" s="84" t="b">
        <v>0</v>
      </c>
      <c r="J653" s="84" t="b">
        <v>0</v>
      </c>
      <c r="K653" s="84" t="b">
        <v>0</v>
      </c>
      <c r="L653" s="84" t="b">
        <v>0</v>
      </c>
    </row>
    <row r="654" spans="1:12" ht="15">
      <c r="A654" s="84" t="s">
        <v>1880</v>
      </c>
      <c r="B654" s="84" t="s">
        <v>1782</v>
      </c>
      <c r="C654" s="84">
        <v>2</v>
      </c>
      <c r="D654" s="122">
        <v>0.003957106945071488</v>
      </c>
      <c r="E654" s="122">
        <v>1.6334684555795866</v>
      </c>
      <c r="F654" s="84" t="s">
        <v>1223</v>
      </c>
      <c r="G654" s="84" t="b">
        <v>0</v>
      </c>
      <c r="H654" s="84" t="b">
        <v>0</v>
      </c>
      <c r="I654" s="84" t="b">
        <v>0</v>
      </c>
      <c r="J654" s="84" t="b">
        <v>0</v>
      </c>
      <c r="K654" s="84" t="b">
        <v>0</v>
      </c>
      <c r="L654" s="84" t="b">
        <v>0</v>
      </c>
    </row>
    <row r="655" spans="1:12" ht="15">
      <c r="A655" s="84" t="s">
        <v>1782</v>
      </c>
      <c r="B655" s="84" t="s">
        <v>1393</v>
      </c>
      <c r="C655" s="84">
        <v>2</v>
      </c>
      <c r="D655" s="122">
        <v>0.003957106945071488</v>
      </c>
      <c r="E655" s="122">
        <v>1.3324384599156054</v>
      </c>
      <c r="F655" s="84" t="s">
        <v>1223</v>
      </c>
      <c r="G655" s="84" t="b">
        <v>0</v>
      </c>
      <c r="H655" s="84" t="b">
        <v>0</v>
      </c>
      <c r="I655" s="84" t="b">
        <v>0</v>
      </c>
      <c r="J655" s="84" t="b">
        <v>0</v>
      </c>
      <c r="K655" s="84" t="b">
        <v>0</v>
      </c>
      <c r="L655" s="84" t="b">
        <v>0</v>
      </c>
    </row>
    <row r="656" spans="1:12" ht="15">
      <c r="A656" s="84" t="s">
        <v>1393</v>
      </c>
      <c r="B656" s="84" t="s">
        <v>1881</v>
      </c>
      <c r="C656" s="84">
        <v>2</v>
      </c>
      <c r="D656" s="122">
        <v>0.003957106945071488</v>
      </c>
      <c r="E656" s="122">
        <v>1.3324384599156054</v>
      </c>
      <c r="F656" s="84" t="s">
        <v>1223</v>
      </c>
      <c r="G656" s="84" t="b">
        <v>0</v>
      </c>
      <c r="H656" s="84" t="b">
        <v>0</v>
      </c>
      <c r="I656" s="84" t="b">
        <v>0</v>
      </c>
      <c r="J656" s="84" t="b">
        <v>0</v>
      </c>
      <c r="K656" s="84" t="b">
        <v>0</v>
      </c>
      <c r="L656" s="84" t="b">
        <v>0</v>
      </c>
    </row>
    <row r="657" spans="1:12" ht="15">
      <c r="A657" s="84" t="s">
        <v>1881</v>
      </c>
      <c r="B657" s="84" t="s">
        <v>1393</v>
      </c>
      <c r="C657" s="84">
        <v>2</v>
      </c>
      <c r="D657" s="122">
        <v>0.003957106945071488</v>
      </c>
      <c r="E657" s="122">
        <v>1.3324384599156054</v>
      </c>
      <c r="F657" s="84" t="s">
        <v>1223</v>
      </c>
      <c r="G657" s="84" t="b">
        <v>0</v>
      </c>
      <c r="H657" s="84" t="b">
        <v>0</v>
      </c>
      <c r="I657" s="84" t="b">
        <v>0</v>
      </c>
      <c r="J657" s="84" t="b">
        <v>0</v>
      </c>
      <c r="K657" s="84" t="b">
        <v>0</v>
      </c>
      <c r="L657" s="84" t="b">
        <v>0</v>
      </c>
    </row>
    <row r="658" spans="1:12" ht="15">
      <c r="A658" s="84" t="s">
        <v>1393</v>
      </c>
      <c r="B658" s="84" t="s">
        <v>1882</v>
      </c>
      <c r="C658" s="84">
        <v>2</v>
      </c>
      <c r="D658" s="122">
        <v>0.003957106945071488</v>
      </c>
      <c r="E658" s="122">
        <v>1.3324384599156054</v>
      </c>
      <c r="F658" s="84" t="s">
        <v>1223</v>
      </c>
      <c r="G658" s="84" t="b">
        <v>0</v>
      </c>
      <c r="H658" s="84" t="b">
        <v>0</v>
      </c>
      <c r="I658" s="84" t="b">
        <v>0</v>
      </c>
      <c r="J658" s="84" t="b">
        <v>0</v>
      </c>
      <c r="K658" s="84" t="b">
        <v>0</v>
      </c>
      <c r="L658" s="84" t="b">
        <v>0</v>
      </c>
    </row>
    <row r="659" spans="1:12" ht="15">
      <c r="A659" s="84" t="s">
        <v>1882</v>
      </c>
      <c r="B659" s="84" t="s">
        <v>1883</v>
      </c>
      <c r="C659" s="84">
        <v>2</v>
      </c>
      <c r="D659" s="122">
        <v>0.003957106945071488</v>
      </c>
      <c r="E659" s="122">
        <v>1.6334684555795866</v>
      </c>
      <c r="F659" s="84" t="s">
        <v>1223</v>
      </c>
      <c r="G659" s="84" t="b">
        <v>0</v>
      </c>
      <c r="H659" s="84" t="b">
        <v>0</v>
      </c>
      <c r="I659" s="84" t="b">
        <v>0</v>
      </c>
      <c r="J659" s="84" t="b">
        <v>0</v>
      </c>
      <c r="K659" s="84" t="b">
        <v>0</v>
      </c>
      <c r="L659" s="84" t="b">
        <v>0</v>
      </c>
    </row>
    <row r="660" spans="1:12" ht="15">
      <c r="A660" s="84" t="s">
        <v>1883</v>
      </c>
      <c r="B660" s="84" t="s">
        <v>1765</v>
      </c>
      <c r="C660" s="84">
        <v>2</v>
      </c>
      <c r="D660" s="122">
        <v>0.003957106945071488</v>
      </c>
      <c r="E660" s="122">
        <v>1.6334684555795866</v>
      </c>
      <c r="F660" s="84" t="s">
        <v>1223</v>
      </c>
      <c r="G660" s="84" t="b">
        <v>0</v>
      </c>
      <c r="H660" s="84" t="b">
        <v>0</v>
      </c>
      <c r="I660" s="84" t="b">
        <v>0</v>
      </c>
      <c r="J660" s="84" t="b">
        <v>0</v>
      </c>
      <c r="K660" s="84" t="b">
        <v>0</v>
      </c>
      <c r="L660" s="84" t="b">
        <v>0</v>
      </c>
    </row>
    <row r="661" spans="1:12" ht="15">
      <c r="A661" s="84" t="s">
        <v>1765</v>
      </c>
      <c r="B661" s="84" t="s">
        <v>1884</v>
      </c>
      <c r="C661" s="84">
        <v>2</v>
      </c>
      <c r="D661" s="122">
        <v>0.003957106945071488</v>
      </c>
      <c r="E661" s="122">
        <v>1.6334684555795866</v>
      </c>
      <c r="F661" s="84" t="s">
        <v>1223</v>
      </c>
      <c r="G661" s="84" t="b">
        <v>0</v>
      </c>
      <c r="H661" s="84" t="b">
        <v>0</v>
      </c>
      <c r="I661" s="84" t="b">
        <v>0</v>
      </c>
      <c r="J661" s="84" t="b">
        <v>0</v>
      </c>
      <c r="K661" s="84" t="b">
        <v>0</v>
      </c>
      <c r="L661" s="84" t="b">
        <v>0</v>
      </c>
    </row>
    <row r="662" spans="1:12" ht="15">
      <c r="A662" s="84" t="s">
        <v>1884</v>
      </c>
      <c r="B662" s="84" t="s">
        <v>1394</v>
      </c>
      <c r="C662" s="84">
        <v>2</v>
      </c>
      <c r="D662" s="122">
        <v>0.003957106945071488</v>
      </c>
      <c r="E662" s="122">
        <v>1.3324384599156054</v>
      </c>
      <c r="F662" s="84" t="s">
        <v>1223</v>
      </c>
      <c r="G662" s="84" t="b">
        <v>0</v>
      </c>
      <c r="H662" s="84" t="b">
        <v>0</v>
      </c>
      <c r="I662" s="84" t="b">
        <v>0</v>
      </c>
      <c r="J662" s="84" t="b">
        <v>0</v>
      </c>
      <c r="K662" s="84" t="b">
        <v>0</v>
      </c>
      <c r="L662" s="84" t="b">
        <v>0</v>
      </c>
    </row>
    <row r="663" spans="1:12" ht="15">
      <c r="A663" s="84" t="s">
        <v>1394</v>
      </c>
      <c r="B663" s="84" t="s">
        <v>1885</v>
      </c>
      <c r="C663" s="84">
        <v>2</v>
      </c>
      <c r="D663" s="122">
        <v>0.003957106945071488</v>
      </c>
      <c r="E663" s="122">
        <v>1.3324384599156054</v>
      </c>
      <c r="F663" s="84" t="s">
        <v>1223</v>
      </c>
      <c r="G663" s="84" t="b">
        <v>0</v>
      </c>
      <c r="H663" s="84" t="b">
        <v>0</v>
      </c>
      <c r="I663" s="84" t="b">
        <v>0</v>
      </c>
      <c r="J663" s="84" t="b">
        <v>0</v>
      </c>
      <c r="K663" s="84" t="b">
        <v>0</v>
      </c>
      <c r="L663" s="84" t="b">
        <v>0</v>
      </c>
    </row>
    <row r="664" spans="1:12" ht="15">
      <c r="A664" s="84" t="s">
        <v>1885</v>
      </c>
      <c r="B664" s="84" t="s">
        <v>1886</v>
      </c>
      <c r="C664" s="84">
        <v>2</v>
      </c>
      <c r="D664" s="122">
        <v>0.003957106945071488</v>
      </c>
      <c r="E664" s="122">
        <v>1.6334684555795866</v>
      </c>
      <c r="F664" s="84" t="s">
        <v>1223</v>
      </c>
      <c r="G664" s="84" t="b">
        <v>0</v>
      </c>
      <c r="H664" s="84" t="b">
        <v>0</v>
      </c>
      <c r="I664" s="84" t="b">
        <v>0</v>
      </c>
      <c r="J664" s="84" t="b">
        <v>0</v>
      </c>
      <c r="K664" s="84" t="b">
        <v>0</v>
      </c>
      <c r="L664" s="84" t="b">
        <v>0</v>
      </c>
    </row>
    <row r="665" spans="1:12" ht="15">
      <c r="A665" s="84" t="s">
        <v>1886</v>
      </c>
      <c r="B665" s="84" t="s">
        <v>1781</v>
      </c>
      <c r="C665" s="84">
        <v>2</v>
      </c>
      <c r="D665" s="122">
        <v>0.003957106945071488</v>
      </c>
      <c r="E665" s="122">
        <v>1.6334684555795866</v>
      </c>
      <c r="F665" s="84" t="s">
        <v>1223</v>
      </c>
      <c r="G665" s="84" t="b">
        <v>0</v>
      </c>
      <c r="H665" s="84" t="b">
        <v>0</v>
      </c>
      <c r="I665" s="84" t="b">
        <v>0</v>
      </c>
      <c r="J665" s="84" t="b">
        <v>0</v>
      </c>
      <c r="K665" s="84" t="b">
        <v>0</v>
      </c>
      <c r="L665" s="84" t="b">
        <v>0</v>
      </c>
    </row>
    <row r="666" spans="1:12" ht="15">
      <c r="A666" s="84" t="s">
        <v>1781</v>
      </c>
      <c r="B666" s="84" t="s">
        <v>1396</v>
      </c>
      <c r="C666" s="84">
        <v>2</v>
      </c>
      <c r="D666" s="122">
        <v>0.003957106945071488</v>
      </c>
      <c r="E666" s="122">
        <v>1.4573771965239053</v>
      </c>
      <c r="F666" s="84" t="s">
        <v>1223</v>
      </c>
      <c r="G666" s="84" t="b">
        <v>0</v>
      </c>
      <c r="H666" s="84" t="b">
        <v>0</v>
      </c>
      <c r="I666" s="84" t="b">
        <v>0</v>
      </c>
      <c r="J666" s="84" t="b">
        <v>0</v>
      </c>
      <c r="K666" s="84" t="b">
        <v>0</v>
      </c>
      <c r="L666" s="84" t="b">
        <v>0</v>
      </c>
    </row>
    <row r="667" spans="1:12" ht="15">
      <c r="A667" s="84" t="s">
        <v>1397</v>
      </c>
      <c r="B667" s="84" t="s">
        <v>1753</v>
      </c>
      <c r="C667" s="84">
        <v>2</v>
      </c>
      <c r="D667" s="122">
        <v>0.003957106945071488</v>
      </c>
      <c r="E667" s="122">
        <v>1.4573771965239053</v>
      </c>
      <c r="F667" s="84" t="s">
        <v>1223</v>
      </c>
      <c r="G667" s="84" t="b">
        <v>0</v>
      </c>
      <c r="H667" s="84" t="b">
        <v>0</v>
      </c>
      <c r="I667" s="84" t="b">
        <v>0</v>
      </c>
      <c r="J667" s="84" t="b">
        <v>0</v>
      </c>
      <c r="K667" s="84" t="b">
        <v>0</v>
      </c>
      <c r="L667" s="84" t="b">
        <v>0</v>
      </c>
    </row>
    <row r="668" spans="1:12" ht="15">
      <c r="A668" s="84" t="s">
        <v>1753</v>
      </c>
      <c r="B668" s="84" t="s">
        <v>1887</v>
      </c>
      <c r="C668" s="84">
        <v>2</v>
      </c>
      <c r="D668" s="122">
        <v>0.003957106945071488</v>
      </c>
      <c r="E668" s="122">
        <v>1.6334684555795866</v>
      </c>
      <c r="F668" s="84" t="s">
        <v>1223</v>
      </c>
      <c r="G668" s="84" t="b">
        <v>0</v>
      </c>
      <c r="H668" s="84" t="b">
        <v>0</v>
      </c>
      <c r="I668" s="84" t="b">
        <v>0</v>
      </c>
      <c r="J668" s="84" t="b">
        <v>0</v>
      </c>
      <c r="K668" s="84" t="b">
        <v>0</v>
      </c>
      <c r="L668" s="84" t="b">
        <v>0</v>
      </c>
    </row>
    <row r="669" spans="1:12" ht="15">
      <c r="A669" s="84" t="s">
        <v>1887</v>
      </c>
      <c r="B669" s="84" t="s">
        <v>1398</v>
      </c>
      <c r="C669" s="84">
        <v>2</v>
      </c>
      <c r="D669" s="122">
        <v>0.003957106945071488</v>
      </c>
      <c r="E669" s="122">
        <v>1.4573771965239053</v>
      </c>
      <c r="F669" s="84" t="s">
        <v>1223</v>
      </c>
      <c r="G669" s="84" t="b">
        <v>0</v>
      </c>
      <c r="H669" s="84" t="b">
        <v>0</v>
      </c>
      <c r="I669" s="84" t="b">
        <v>0</v>
      </c>
      <c r="J669" s="84" t="b">
        <v>0</v>
      </c>
      <c r="K669" s="84" t="b">
        <v>0</v>
      </c>
      <c r="L669" s="84" t="b">
        <v>0</v>
      </c>
    </row>
    <row r="670" spans="1:12" ht="15">
      <c r="A670" s="84" t="s">
        <v>1398</v>
      </c>
      <c r="B670" s="84" t="s">
        <v>1336</v>
      </c>
      <c r="C670" s="84">
        <v>2</v>
      </c>
      <c r="D670" s="122">
        <v>0.003957106945071488</v>
      </c>
      <c r="E670" s="122">
        <v>0.9802559418042428</v>
      </c>
      <c r="F670" s="84" t="s">
        <v>1223</v>
      </c>
      <c r="G670" s="84" t="b">
        <v>0</v>
      </c>
      <c r="H670" s="84" t="b">
        <v>0</v>
      </c>
      <c r="I670" s="84" t="b">
        <v>0</v>
      </c>
      <c r="J670" s="84" t="b">
        <v>0</v>
      </c>
      <c r="K670" s="84" t="b">
        <v>0</v>
      </c>
      <c r="L670" s="84" t="b">
        <v>0</v>
      </c>
    </row>
    <row r="671" spans="1:12" ht="15">
      <c r="A671" s="84" t="s">
        <v>1395</v>
      </c>
      <c r="B671" s="84" t="s">
        <v>1888</v>
      </c>
      <c r="C671" s="84">
        <v>2</v>
      </c>
      <c r="D671" s="122">
        <v>0.003957106945071488</v>
      </c>
      <c r="E671" s="122">
        <v>1.3324384599156054</v>
      </c>
      <c r="F671" s="84" t="s">
        <v>1223</v>
      </c>
      <c r="G671" s="84" t="b">
        <v>0</v>
      </c>
      <c r="H671" s="84" t="b">
        <v>0</v>
      </c>
      <c r="I671" s="84" t="b">
        <v>0</v>
      </c>
      <c r="J671" s="84" t="b">
        <v>0</v>
      </c>
      <c r="K671" s="84" t="b">
        <v>0</v>
      </c>
      <c r="L671" s="84" t="b">
        <v>0</v>
      </c>
    </row>
    <row r="672" spans="1:12" ht="15">
      <c r="A672" s="84" t="s">
        <v>1888</v>
      </c>
      <c r="B672" s="84" t="s">
        <v>1889</v>
      </c>
      <c r="C672" s="84">
        <v>2</v>
      </c>
      <c r="D672" s="122">
        <v>0.003957106945071488</v>
      </c>
      <c r="E672" s="122">
        <v>1.6334684555795866</v>
      </c>
      <c r="F672" s="84" t="s">
        <v>1223</v>
      </c>
      <c r="G672" s="84" t="b">
        <v>0</v>
      </c>
      <c r="H672" s="84" t="b">
        <v>0</v>
      </c>
      <c r="I672" s="84" t="b">
        <v>0</v>
      </c>
      <c r="J672" s="84" t="b">
        <v>0</v>
      </c>
      <c r="K672" s="84" t="b">
        <v>0</v>
      </c>
      <c r="L672" s="84" t="b">
        <v>0</v>
      </c>
    </row>
    <row r="673" spans="1:12" ht="15">
      <c r="A673" s="84" t="s">
        <v>1889</v>
      </c>
      <c r="B673" s="84" t="s">
        <v>1336</v>
      </c>
      <c r="C673" s="84">
        <v>2</v>
      </c>
      <c r="D673" s="122">
        <v>0.003957106945071488</v>
      </c>
      <c r="E673" s="122">
        <v>1.156347200859924</v>
      </c>
      <c r="F673" s="84" t="s">
        <v>1223</v>
      </c>
      <c r="G673" s="84" t="b">
        <v>0</v>
      </c>
      <c r="H673" s="84" t="b">
        <v>0</v>
      </c>
      <c r="I673" s="84" t="b">
        <v>0</v>
      </c>
      <c r="J673" s="84" t="b">
        <v>0</v>
      </c>
      <c r="K673" s="84" t="b">
        <v>0</v>
      </c>
      <c r="L673" s="84" t="b">
        <v>0</v>
      </c>
    </row>
    <row r="674" spans="1:12" ht="15">
      <c r="A674" s="84" t="s">
        <v>1395</v>
      </c>
      <c r="B674" s="84" t="s">
        <v>1394</v>
      </c>
      <c r="C674" s="84">
        <v>2</v>
      </c>
      <c r="D674" s="122">
        <v>0.003957106945071488</v>
      </c>
      <c r="E674" s="122">
        <v>1.0314084642516241</v>
      </c>
      <c r="F674" s="84" t="s">
        <v>1223</v>
      </c>
      <c r="G674" s="84" t="b">
        <v>0</v>
      </c>
      <c r="H674" s="84" t="b">
        <v>0</v>
      </c>
      <c r="I674" s="84" t="b">
        <v>0</v>
      </c>
      <c r="J674" s="84" t="b">
        <v>0</v>
      </c>
      <c r="K674" s="84" t="b">
        <v>0</v>
      </c>
      <c r="L674" s="84" t="b">
        <v>0</v>
      </c>
    </row>
    <row r="675" spans="1:12" ht="15">
      <c r="A675" s="84" t="s">
        <v>1394</v>
      </c>
      <c r="B675" s="84" t="s">
        <v>1399</v>
      </c>
      <c r="C675" s="84">
        <v>2</v>
      </c>
      <c r="D675" s="122">
        <v>0.003957106945071488</v>
      </c>
      <c r="E675" s="122">
        <v>1.156347200859924</v>
      </c>
      <c r="F675" s="84" t="s">
        <v>1223</v>
      </c>
      <c r="G675" s="84" t="b">
        <v>0</v>
      </c>
      <c r="H675" s="84" t="b">
        <v>0</v>
      </c>
      <c r="I675" s="84" t="b">
        <v>0</v>
      </c>
      <c r="J675" s="84" t="b">
        <v>0</v>
      </c>
      <c r="K675" s="84" t="b">
        <v>0</v>
      </c>
      <c r="L675" s="84" t="b">
        <v>0</v>
      </c>
    </row>
    <row r="676" spans="1:12" ht="15">
      <c r="A676" s="84" t="s">
        <v>1399</v>
      </c>
      <c r="B676" s="84" t="s">
        <v>1890</v>
      </c>
      <c r="C676" s="84">
        <v>2</v>
      </c>
      <c r="D676" s="122">
        <v>0.003957106945071488</v>
      </c>
      <c r="E676" s="122">
        <v>1.4573771965239053</v>
      </c>
      <c r="F676" s="84" t="s">
        <v>1223</v>
      </c>
      <c r="G676" s="84" t="b">
        <v>0</v>
      </c>
      <c r="H676" s="84" t="b">
        <v>0</v>
      </c>
      <c r="I676" s="84" t="b">
        <v>0</v>
      </c>
      <c r="J676" s="84" t="b">
        <v>0</v>
      </c>
      <c r="K676" s="84" t="b">
        <v>0</v>
      </c>
      <c r="L676" s="84" t="b">
        <v>0</v>
      </c>
    </row>
    <row r="677" spans="1:12" ht="15">
      <c r="A677" s="84" t="s">
        <v>1890</v>
      </c>
      <c r="B677" s="84" t="s">
        <v>1891</v>
      </c>
      <c r="C677" s="84">
        <v>2</v>
      </c>
      <c r="D677" s="122">
        <v>0.003957106945071488</v>
      </c>
      <c r="E677" s="122">
        <v>1.6334684555795866</v>
      </c>
      <c r="F677" s="84" t="s">
        <v>1223</v>
      </c>
      <c r="G677" s="84" t="b">
        <v>0</v>
      </c>
      <c r="H677" s="84" t="b">
        <v>0</v>
      </c>
      <c r="I677" s="84" t="b">
        <v>0</v>
      </c>
      <c r="J677" s="84" t="b">
        <v>0</v>
      </c>
      <c r="K677" s="84" t="b">
        <v>0</v>
      </c>
      <c r="L677" s="84" t="b">
        <v>0</v>
      </c>
    </row>
    <row r="678" spans="1:12" ht="15">
      <c r="A678" s="84" t="s">
        <v>1891</v>
      </c>
      <c r="B678" s="84" t="s">
        <v>1892</v>
      </c>
      <c r="C678" s="84">
        <v>2</v>
      </c>
      <c r="D678" s="122">
        <v>0.003957106945071488</v>
      </c>
      <c r="E678" s="122">
        <v>1.6334684555795866</v>
      </c>
      <c r="F678" s="84" t="s">
        <v>1223</v>
      </c>
      <c r="G678" s="84" t="b">
        <v>0</v>
      </c>
      <c r="H678" s="84" t="b">
        <v>0</v>
      </c>
      <c r="I678" s="84" t="b">
        <v>0</v>
      </c>
      <c r="J678" s="84" t="b">
        <v>0</v>
      </c>
      <c r="K678" s="84" t="b">
        <v>0</v>
      </c>
      <c r="L678" s="84" t="b">
        <v>0</v>
      </c>
    </row>
    <row r="679" spans="1:12" ht="15">
      <c r="A679" s="84" t="s">
        <v>1892</v>
      </c>
      <c r="B679" s="84" t="s">
        <v>1893</v>
      </c>
      <c r="C679" s="84">
        <v>2</v>
      </c>
      <c r="D679" s="122">
        <v>0.003957106945071488</v>
      </c>
      <c r="E679" s="122">
        <v>1.6334684555795866</v>
      </c>
      <c r="F679" s="84" t="s">
        <v>1223</v>
      </c>
      <c r="G679" s="84" t="b">
        <v>0</v>
      </c>
      <c r="H679" s="84" t="b">
        <v>0</v>
      </c>
      <c r="I679" s="84" t="b">
        <v>0</v>
      </c>
      <c r="J679" s="84" t="b">
        <v>0</v>
      </c>
      <c r="K679" s="84" t="b">
        <v>0</v>
      </c>
      <c r="L679" s="84" t="b">
        <v>0</v>
      </c>
    </row>
    <row r="680" spans="1:12" ht="15">
      <c r="A680" s="84" t="s">
        <v>1893</v>
      </c>
      <c r="B680" s="84" t="s">
        <v>1894</v>
      </c>
      <c r="C680" s="84">
        <v>2</v>
      </c>
      <c r="D680" s="122">
        <v>0.003957106945071488</v>
      </c>
      <c r="E680" s="122">
        <v>1.6334684555795866</v>
      </c>
      <c r="F680" s="84" t="s">
        <v>1223</v>
      </c>
      <c r="G680" s="84" t="b">
        <v>0</v>
      </c>
      <c r="H680" s="84" t="b">
        <v>0</v>
      </c>
      <c r="I680" s="84" t="b">
        <v>0</v>
      </c>
      <c r="J680" s="84" t="b">
        <v>0</v>
      </c>
      <c r="K680" s="84" t="b">
        <v>0</v>
      </c>
      <c r="L680" s="84" t="b">
        <v>0</v>
      </c>
    </row>
    <row r="681" spans="1:12" ht="15">
      <c r="A681" s="84" t="s">
        <v>1894</v>
      </c>
      <c r="B681" s="84" t="s">
        <v>1347</v>
      </c>
      <c r="C681" s="84">
        <v>2</v>
      </c>
      <c r="D681" s="122">
        <v>0.003957106945071488</v>
      </c>
      <c r="E681" s="122">
        <v>1.6334684555795866</v>
      </c>
      <c r="F681" s="84" t="s">
        <v>1223</v>
      </c>
      <c r="G681" s="84" t="b">
        <v>0</v>
      </c>
      <c r="H681" s="84" t="b">
        <v>0</v>
      </c>
      <c r="I681" s="84" t="b">
        <v>0</v>
      </c>
      <c r="J681" s="84" t="b">
        <v>0</v>
      </c>
      <c r="K681" s="84" t="b">
        <v>0</v>
      </c>
      <c r="L681" s="84" t="b">
        <v>0</v>
      </c>
    </row>
    <row r="682" spans="1:12" ht="15">
      <c r="A682" s="84" t="s">
        <v>1347</v>
      </c>
      <c r="B682" s="84" t="s">
        <v>1336</v>
      </c>
      <c r="C682" s="84">
        <v>2</v>
      </c>
      <c r="D682" s="122">
        <v>0.003957106945071488</v>
      </c>
      <c r="E682" s="122">
        <v>1.156347200859924</v>
      </c>
      <c r="F682" s="84" t="s">
        <v>1223</v>
      </c>
      <c r="G682" s="84" t="b">
        <v>0</v>
      </c>
      <c r="H682" s="84" t="b">
        <v>0</v>
      </c>
      <c r="I682" s="84" t="b">
        <v>0</v>
      </c>
      <c r="J682" s="84" t="b">
        <v>0</v>
      </c>
      <c r="K682" s="84" t="b">
        <v>0</v>
      </c>
      <c r="L682" s="84" t="b">
        <v>0</v>
      </c>
    </row>
    <row r="683" spans="1:12" ht="15">
      <c r="A683" s="84" t="s">
        <v>1350</v>
      </c>
      <c r="B683" s="84" t="s">
        <v>1402</v>
      </c>
      <c r="C683" s="84">
        <v>3</v>
      </c>
      <c r="D683" s="122">
        <v>0</v>
      </c>
      <c r="E683" s="122">
        <v>1.1949766032160551</v>
      </c>
      <c r="F683" s="84" t="s">
        <v>1224</v>
      </c>
      <c r="G683" s="84" t="b">
        <v>0</v>
      </c>
      <c r="H683" s="84" t="b">
        <v>0</v>
      </c>
      <c r="I683" s="84" t="b">
        <v>0</v>
      </c>
      <c r="J683" s="84" t="b">
        <v>0</v>
      </c>
      <c r="K683" s="84" t="b">
        <v>0</v>
      </c>
      <c r="L683" s="84" t="b">
        <v>0</v>
      </c>
    </row>
    <row r="684" spans="1:12" ht="15">
      <c r="A684" s="84" t="s">
        <v>1402</v>
      </c>
      <c r="B684" s="84" t="s">
        <v>1403</v>
      </c>
      <c r="C684" s="84">
        <v>3</v>
      </c>
      <c r="D684" s="122">
        <v>0</v>
      </c>
      <c r="E684" s="122">
        <v>1.1949766032160551</v>
      </c>
      <c r="F684" s="84" t="s">
        <v>1224</v>
      </c>
      <c r="G684" s="84" t="b">
        <v>0</v>
      </c>
      <c r="H684" s="84" t="b">
        <v>0</v>
      </c>
      <c r="I684" s="84" t="b">
        <v>0</v>
      </c>
      <c r="J684" s="84" t="b">
        <v>0</v>
      </c>
      <c r="K684" s="84" t="b">
        <v>0</v>
      </c>
      <c r="L684" s="84" t="b">
        <v>0</v>
      </c>
    </row>
    <row r="685" spans="1:12" ht="15">
      <c r="A685" s="84" t="s">
        <v>1403</v>
      </c>
      <c r="B685" s="84" t="s">
        <v>1404</v>
      </c>
      <c r="C685" s="84">
        <v>3</v>
      </c>
      <c r="D685" s="122">
        <v>0</v>
      </c>
      <c r="E685" s="122">
        <v>1.1949766032160551</v>
      </c>
      <c r="F685" s="84" t="s">
        <v>1224</v>
      </c>
      <c r="G685" s="84" t="b">
        <v>0</v>
      </c>
      <c r="H685" s="84" t="b">
        <v>0</v>
      </c>
      <c r="I685" s="84" t="b">
        <v>0</v>
      </c>
      <c r="J685" s="84" t="b">
        <v>0</v>
      </c>
      <c r="K685" s="84" t="b">
        <v>0</v>
      </c>
      <c r="L685" s="84" t="b">
        <v>0</v>
      </c>
    </row>
    <row r="686" spans="1:12" ht="15">
      <c r="A686" s="84" t="s">
        <v>1404</v>
      </c>
      <c r="B686" s="84" t="s">
        <v>1405</v>
      </c>
      <c r="C686" s="84">
        <v>3</v>
      </c>
      <c r="D686" s="122">
        <v>0</v>
      </c>
      <c r="E686" s="122">
        <v>1.1949766032160551</v>
      </c>
      <c r="F686" s="84" t="s">
        <v>1224</v>
      </c>
      <c r="G686" s="84" t="b">
        <v>0</v>
      </c>
      <c r="H686" s="84" t="b">
        <v>0</v>
      </c>
      <c r="I686" s="84" t="b">
        <v>0</v>
      </c>
      <c r="J686" s="84" t="b">
        <v>0</v>
      </c>
      <c r="K686" s="84" t="b">
        <v>0</v>
      </c>
      <c r="L686" s="84" t="b">
        <v>0</v>
      </c>
    </row>
    <row r="687" spans="1:12" ht="15">
      <c r="A687" s="84" t="s">
        <v>1405</v>
      </c>
      <c r="B687" s="84" t="s">
        <v>1406</v>
      </c>
      <c r="C687" s="84">
        <v>3</v>
      </c>
      <c r="D687" s="122">
        <v>0</v>
      </c>
      <c r="E687" s="122">
        <v>1.1949766032160551</v>
      </c>
      <c r="F687" s="84" t="s">
        <v>1224</v>
      </c>
      <c r="G687" s="84" t="b">
        <v>0</v>
      </c>
      <c r="H687" s="84" t="b">
        <v>0</v>
      </c>
      <c r="I687" s="84" t="b">
        <v>0</v>
      </c>
      <c r="J687" s="84" t="b">
        <v>0</v>
      </c>
      <c r="K687" s="84" t="b">
        <v>0</v>
      </c>
      <c r="L687" s="84" t="b">
        <v>0</v>
      </c>
    </row>
    <row r="688" spans="1:12" ht="15">
      <c r="A688" s="84" t="s">
        <v>1406</v>
      </c>
      <c r="B688" s="84" t="s">
        <v>1407</v>
      </c>
      <c r="C688" s="84">
        <v>3</v>
      </c>
      <c r="D688" s="122">
        <v>0</v>
      </c>
      <c r="E688" s="122">
        <v>1.1949766032160551</v>
      </c>
      <c r="F688" s="84" t="s">
        <v>1224</v>
      </c>
      <c r="G688" s="84" t="b">
        <v>0</v>
      </c>
      <c r="H688" s="84" t="b">
        <v>0</v>
      </c>
      <c r="I688" s="84" t="b">
        <v>0</v>
      </c>
      <c r="J688" s="84" t="b">
        <v>0</v>
      </c>
      <c r="K688" s="84" t="b">
        <v>0</v>
      </c>
      <c r="L688" s="84" t="b">
        <v>0</v>
      </c>
    </row>
    <row r="689" spans="1:12" ht="15">
      <c r="A689" s="84" t="s">
        <v>1407</v>
      </c>
      <c r="B689" s="84" t="s">
        <v>1408</v>
      </c>
      <c r="C689" s="84">
        <v>3</v>
      </c>
      <c r="D689" s="122">
        <v>0</v>
      </c>
      <c r="E689" s="122">
        <v>1.1949766032160551</v>
      </c>
      <c r="F689" s="84" t="s">
        <v>1224</v>
      </c>
      <c r="G689" s="84" t="b">
        <v>0</v>
      </c>
      <c r="H689" s="84" t="b">
        <v>0</v>
      </c>
      <c r="I689" s="84" t="b">
        <v>0</v>
      </c>
      <c r="J689" s="84" t="b">
        <v>0</v>
      </c>
      <c r="K689" s="84" t="b">
        <v>0</v>
      </c>
      <c r="L689" s="84" t="b">
        <v>0</v>
      </c>
    </row>
    <row r="690" spans="1:12" ht="15">
      <c r="A690" s="84" t="s">
        <v>1408</v>
      </c>
      <c r="B690" s="84" t="s">
        <v>1409</v>
      </c>
      <c r="C690" s="84">
        <v>3</v>
      </c>
      <c r="D690" s="122">
        <v>0</v>
      </c>
      <c r="E690" s="122">
        <v>1.1949766032160551</v>
      </c>
      <c r="F690" s="84" t="s">
        <v>1224</v>
      </c>
      <c r="G690" s="84" t="b">
        <v>0</v>
      </c>
      <c r="H690" s="84" t="b">
        <v>0</v>
      </c>
      <c r="I690" s="84" t="b">
        <v>0</v>
      </c>
      <c r="J690" s="84" t="b">
        <v>0</v>
      </c>
      <c r="K690" s="84" t="b">
        <v>0</v>
      </c>
      <c r="L690" s="84" t="b">
        <v>0</v>
      </c>
    </row>
    <row r="691" spans="1:12" ht="15">
      <c r="A691" s="84" t="s">
        <v>1409</v>
      </c>
      <c r="B691" s="84" t="s">
        <v>1410</v>
      </c>
      <c r="C691" s="84">
        <v>3</v>
      </c>
      <c r="D691" s="122">
        <v>0</v>
      </c>
      <c r="E691" s="122">
        <v>1.1949766032160551</v>
      </c>
      <c r="F691" s="84" t="s">
        <v>1224</v>
      </c>
      <c r="G691" s="84" t="b">
        <v>0</v>
      </c>
      <c r="H691" s="84" t="b">
        <v>0</v>
      </c>
      <c r="I691" s="84" t="b">
        <v>0</v>
      </c>
      <c r="J691" s="84" t="b">
        <v>0</v>
      </c>
      <c r="K691" s="84" t="b">
        <v>0</v>
      </c>
      <c r="L691" s="84" t="b">
        <v>0</v>
      </c>
    </row>
    <row r="692" spans="1:12" ht="15">
      <c r="A692" s="84" t="s">
        <v>1410</v>
      </c>
      <c r="B692" s="84" t="s">
        <v>1338</v>
      </c>
      <c r="C692" s="84">
        <v>3</v>
      </c>
      <c r="D692" s="122">
        <v>0</v>
      </c>
      <c r="E692" s="122">
        <v>1.1949766032160551</v>
      </c>
      <c r="F692" s="84" t="s">
        <v>1224</v>
      </c>
      <c r="G692" s="84" t="b">
        <v>0</v>
      </c>
      <c r="H692" s="84" t="b">
        <v>0</v>
      </c>
      <c r="I692" s="84" t="b">
        <v>0</v>
      </c>
      <c r="J692" s="84" t="b">
        <v>0</v>
      </c>
      <c r="K692" s="84" t="b">
        <v>0</v>
      </c>
      <c r="L692" s="84" t="b">
        <v>0</v>
      </c>
    </row>
    <row r="693" spans="1:12" ht="15">
      <c r="A693" s="84" t="s">
        <v>1338</v>
      </c>
      <c r="B693" s="84" t="s">
        <v>1763</v>
      </c>
      <c r="C693" s="84">
        <v>3</v>
      </c>
      <c r="D693" s="122">
        <v>0</v>
      </c>
      <c r="E693" s="122">
        <v>1.1949766032160551</v>
      </c>
      <c r="F693" s="84" t="s">
        <v>1224</v>
      </c>
      <c r="G693" s="84" t="b">
        <v>0</v>
      </c>
      <c r="H693" s="84" t="b">
        <v>0</v>
      </c>
      <c r="I693" s="84" t="b">
        <v>0</v>
      </c>
      <c r="J693" s="84" t="b">
        <v>0</v>
      </c>
      <c r="K693" s="84" t="b">
        <v>0</v>
      </c>
      <c r="L693" s="84" t="b">
        <v>0</v>
      </c>
    </row>
    <row r="694" spans="1:12" ht="15">
      <c r="A694" s="84" t="s">
        <v>228</v>
      </c>
      <c r="B694" s="84" t="s">
        <v>1350</v>
      </c>
      <c r="C694" s="84">
        <v>2</v>
      </c>
      <c r="D694" s="122">
        <v>0.007043650362227249</v>
      </c>
      <c r="E694" s="122">
        <v>1.3710678622717363</v>
      </c>
      <c r="F694" s="84" t="s">
        <v>1224</v>
      </c>
      <c r="G694" s="84" t="b">
        <v>0</v>
      </c>
      <c r="H694" s="84" t="b">
        <v>0</v>
      </c>
      <c r="I694" s="84" t="b">
        <v>0</v>
      </c>
      <c r="J694" s="84" t="b">
        <v>0</v>
      </c>
      <c r="K694" s="84" t="b">
        <v>0</v>
      </c>
      <c r="L694" s="84" t="b">
        <v>0</v>
      </c>
    </row>
    <row r="695" spans="1:12" ht="15">
      <c r="A695" s="84" t="s">
        <v>1763</v>
      </c>
      <c r="B695" s="84" t="s">
        <v>1850</v>
      </c>
      <c r="C695" s="84">
        <v>2</v>
      </c>
      <c r="D695" s="122">
        <v>0.007043650362227249</v>
      </c>
      <c r="E695" s="122">
        <v>1.1949766032160551</v>
      </c>
      <c r="F695" s="84" t="s">
        <v>1224</v>
      </c>
      <c r="G695" s="84" t="b">
        <v>0</v>
      </c>
      <c r="H695" s="84" t="b">
        <v>0</v>
      </c>
      <c r="I695" s="84" t="b">
        <v>0</v>
      </c>
      <c r="J695" s="84" t="b">
        <v>0</v>
      </c>
      <c r="K695" s="84" t="b">
        <v>0</v>
      </c>
      <c r="L695" s="84" t="b">
        <v>0</v>
      </c>
    </row>
    <row r="696" spans="1:12" ht="15">
      <c r="A696" s="84" t="s">
        <v>1336</v>
      </c>
      <c r="B696" s="84" t="s">
        <v>1336</v>
      </c>
      <c r="C696" s="84">
        <v>4</v>
      </c>
      <c r="D696" s="122">
        <v>0</v>
      </c>
      <c r="E696" s="122">
        <v>0.4586378490256493</v>
      </c>
      <c r="F696" s="84" t="s">
        <v>1225</v>
      </c>
      <c r="G696" s="84" t="b">
        <v>0</v>
      </c>
      <c r="H696" s="84" t="b">
        <v>0</v>
      </c>
      <c r="I696" s="84" t="b">
        <v>0</v>
      </c>
      <c r="J696" s="84" t="b">
        <v>0</v>
      </c>
      <c r="K696" s="84" t="b">
        <v>0</v>
      </c>
      <c r="L696" s="84" t="b">
        <v>0</v>
      </c>
    </row>
    <row r="697" spans="1:12" ht="15">
      <c r="A697" s="84" t="s">
        <v>1412</v>
      </c>
      <c r="B697" s="84" t="s">
        <v>1347</v>
      </c>
      <c r="C697" s="84">
        <v>2</v>
      </c>
      <c r="D697" s="122">
        <v>0</v>
      </c>
      <c r="E697" s="122">
        <v>1.3617278360175928</v>
      </c>
      <c r="F697" s="84" t="s">
        <v>1225</v>
      </c>
      <c r="G697" s="84" t="b">
        <v>0</v>
      </c>
      <c r="H697" s="84" t="b">
        <v>0</v>
      </c>
      <c r="I697" s="84" t="b">
        <v>0</v>
      </c>
      <c r="J697" s="84" t="b">
        <v>0</v>
      </c>
      <c r="K697" s="84" t="b">
        <v>0</v>
      </c>
      <c r="L697" s="84" t="b">
        <v>0</v>
      </c>
    </row>
    <row r="698" spans="1:12" ht="15">
      <c r="A698" s="84" t="s">
        <v>1347</v>
      </c>
      <c r="B698" s="84" t="s">
        <v>1336</v>
      </c>
      <c r="C698" s="84">
        <v>2</v>
      </c>
      <c r="D698" s="122">
        <v>0</v>
      </c>
      <c r="E698" s="122">
        <v>0.7596678446896304</v>
      </c>
      <c r="F698" s="84" t="s">
        <v>1225</v>
      </c>
      <c r="G698" s="84" t="b">
        <v>0</v>
      </c>
      <c r="H698" s="84" t="b">
        <v>0</v>
      </c>
      <c r="I698" s="84" t="b">
        <v>0</v>
      </c>
      <c r="J698" s="84" t="b">
        <v>0</v>
      </c>
      <c r="K698" s="84" t="b">
        <v>0</v>
      </c>
      <c r="L698" s="84" t="b">
        <v>0</v>
      </c>
    </row>
    <row r="699" spans="1:12" ht="15">
      <c r="A699" s="84" t="s">
        <v>1336</v>
      </c>
      <c r="B699" s="84" t="s">
        <v>1348</v>
      </c>
      <c r="C699" s="84">
        <v>2</v>
      </c>
      <c r="D699" s="122">
        <v>0</v>
      </c>
      <c r="E699" s="122">
        <v>0.7596678446896304</v>
      </c>
      <c r="F699" s="84" t="s">
        <v>1225</v>
      </c>
      <c r="G699" s="84" t="b">
        <v>0</v>
      </c>
      <c r="H699" s="84" t="b">
        <v>0</v>
      </c>
      <c r="I699" s="84" t="b">
        <v>0</v>
      </c>
      <c r="J699" s="84" t="b">
        <v>0</v>
      </c>
      <c r="K699" s="84" t="b">
        <v>0</v>
      </c>
      <c r="L699" s="84" t="b">
        <v>0</v>
      </c>
    </row>
    <row r="700" spans="1:12" ht="15">
      <c r="A700" s="84" t="s">
        <v>1348</v>
      </c>
      <c r="B700" s="84" t="s">
        <v>1338</v>
      </c>
      <c r="C700" s="84">
        <v>2</v>
      </c>
      <c r="D700" s="122">
        <v>0</v>
      </c>
      <c r="E700" s="122">
        <v>1.3617278360175928</v>
      </c>
      <c r="F700" s="84" t="s">
        <v>1225</v>
      </c>
      <c r="G700" s="84" t="b">
        <v>0</v>
      </c>
      <c r="H700" s="84" t="b">
        <v>0</v>
      </c>
      <c r="I700" s="84" t="b">
        <v>0</v>
      </c>
      <c r="J700" s="84" t="b">
        <v>0</v>
      </c>
      <c r="K700" s="84" t="b">
        <v>0</v>
      </c>
      <c r="L700" s="84" t="b">
        <v>0</v>
      </c>
    </row>
    <row r="701" spans="1:12" ht="15">
      <c r="A701" s="84" t="s">
        <v>1338</v>
      </c>
      <c r="B701" s="84" t="s">
        <v>1336</v>
      </c>
      <c r="C701" s="84">
        <v>2</v>
      </c>
      <c r="D701" s="122">
        <v>0</v>
      </c>
      <c r="E701" s="122">
        <v>0.7596678446896304</v>
      </c>
      <c r="F701" s="84" t="s">
        <v>1225</v>
      </c>
      <c r="G701" s="84" t="b">
        <v>0</v>
      </c>
      <c r="H701" s="84" t="b">
        <v>0</v>
      </c>
      <c r="I701" s="84" t="b">
        <v>0</v>
      </c>
      <c r="J701" s="84" t="b">
        <v>0</v>
      </c>
      <c r="K701" s="84" t="b">
        <v>0</v>
      </c>
      <c r="L701" s="84" t="b">
        <v>0</v>
      </c>
    </row>
    <row r="702" spans="1:12" ht="15">
      <c r="A702" s="84" t="s">
        <v>1336</v>
      </c>
      <c r="B702" s="84" t="s">
        <v>1394</v>
      </c>
      <c r="C702" s="84">
        <v>2</v>
      </c>
      <c r="D702" s="122">
        <v>0</v>
      </c>
      <c r="E702" s="122">
        <v>0.7596678446896304</v>
      </c>
      <c r="F702" s="84" t="s">
        <v>1225</v>
      </c>
      <c r="G702" s="84" t="b">
        <v>0</v>
      </c>
      <c r="H702" s="84" t="b">
        <v>0</v>
      </c>
      <c r="I702" s="84" t="b">
        <v>0</v>
      </c>
      <c r="J702" s="84" t="b">
        <v>0</v>
      </c>
      <c r="K702" s="84" t="b">
        <v>0</v>
      </c>
      <c r="L702" s="84" t="b">
        <v>0</v>
      </c>
    </row>
    <row r="703" spans="1:12" ht="15">
      <c r="A703" s="84" t="s">
        <v>1394</v>
      </c>
      <c r="B703" s="84" t="s">
        <v>1413</v>
      </c>
      <c r="C703" s="84">
        <v>2</v>
      </c>
      <c r="D703" s="122">
        <v>0</v>
      </c>
      <c r="E703" s="122">
        <v>1.3617278360175928</v>
      </c>
      <c r="F703" s="84" t="s">
        <v>1225</v>
      </c>
      <c r="G703" s="84" t="b">
        <v>0</v>
      </c>
      <c r="H703" s="84" t="b">
        <v>0</v>
      </c>
      <c r="I703" s="84" t="b">
        <v>0</v>
      </c>
      <c r="J703" s="84" t="b">
        <v>0</v>
      </c>
      <c r="K703" s="84" t="b">
        <v>0</v>
      </c>
      <c r="L703" s="84" t="b">
        <v>0</v>
      </c>
    </row>
    <row r="704" spans="1:12" ht="15">
      <c r="A704" s="84" t="s">
        <v>1413</v>
      </c>
      <c r="B704" s="84" t="s">
        <v>1414</v>
      </c>
      <c r="C704" s="84">
        <v>2</v>
      </c>
      <c r="D704" s="122">
        <v>0</v>
      </c>
      <c r="E704" s="122">
        <v>1.3617278360175928</v>
      </c>
      <c r="F704" s="84" t="s">
        <v>1225</v>
      </c>
      <c r="G704" s="84" t="b">
        <v>0</v>
      </c>
      <c r="H704" s="84" t="b">
        <v>0</v>
      </c>
      <c r="I704" s="84" t="b">
        <v>0</v>
      </c>
      <c r="J704" s="84" t="b">
        <v>0</v>
      </c>
      <c r="K704" s="84" t="b">
        <v>0</v>
      </c>
      <c r="L704" s="84" t="b">
        <v>0</v>
      </c>
    </row>
    <row r="705" spans="1:12" ht="15">
      <c r="A705" s="84" t="s">
        <v>1414</v>
      </c>
      <c r="B705" s="84" t="s">
        <v>1415</v>
      </c>
      <c r="C705" s="84">
        <v>2</v>
      </c>
      <c r="D705" s="122">
        <v>0</v>
      </c>
      <c r="E705" s="122">
        <v>1.3617278360175928</v>
      </c>
      <c r="F705" s="84" t="s">
        <v>1225</v>
      </c>
      <c r="G705" s="84" t="b">
        <v>0</v>
      </c>
      <c r="H705" s="84" t="b">
        <v>0</v>
      </c>
      <c r="I705" s="84" t="b">
        <v>0</v>
      </c>
      <c r="J705" s="84" t="b">
        <v>0</v>
      </c>
      <c r="K705" s="84" t="b">
        <v>0</v>
      </c>
      <c r="L705" s="84" t="b">
        <v>0</v>
      </c>
    </row>
    <row r="706" spans="1:12" ht="15">
      <c r="A706" s="84" t="s">
        <v>1415</v>
      </c>
      <c r="B706" s="84" t="s">
        <v>1416</v>
      </c>
      <c r="C706" s="84">
        <v>2</v>
      </c>
      <c r="D706" s="122">
        <v>0</v>
      </c>
      <c r="E706" s="122">
        <v>1.3617278360175928</v>
      </c>
      <c r="F706" s="84" t="s">
        <v>1225</v>
      </c>
      <c r="G706" s="84" t="b">
        <v>0</v>
      </c>
      <c r="H706" s="84" t="b">
        <v>0</v>
      </c>
      <c r="I706" s="84" t="b">
        <v>0</v>
      </c>
      <c r="J706" s="84" t="b">
        <v>0</v>
      </c>
      <c r="K706" s="84" t="b">
        <v>0</v>
      </c>
      <c r="L706" s="84" t="b">
        <v>0</v>
      </c>
    </row>
    <row r="707" spans="1:12" ht="15">
      <c r="A707" s="84" t="s">
        <v>1416</v>
      </c>
      <c r="B707" s="84" t="s">
        <v>1870</v>
      </c>
      <c r="C707" s="84">
        <v>2</v>
      </c>
      <c r="D707" s="122">
        <v>0</v>
      </c>
      <c r="E707" s="122">
        <v>1.3617278360175928</v>
      </c>
      <c r="F707" s="84" t="s">
        <v>1225</v>
      </c>
      <c r="G707" s="84" t="b">
        <v>0</v>
      </c>
      <c r="H707" s="84" t="b">
        <v>0</v>
      </c>
      <c r="I707" s="84" t="b">
        <v>0</v>
      </c>
      <c r="J707" s="84" t="b">
        <v>0</v>
      </c>
      <c r="K707" s="84" t="b">
        <v>0</v>
      </c>
      <c r="L707" s="84" t="b">
        <v>0</v>
      </c>
    </row>
    <row r="708" spans="1:12" ht="15">
      <c r="A708" s="84" t="s">
        <v>1870</v>
      </c>
      <c r="B708" s="84" t="s">
        <v>1871</v>
      </c>
      <c r="C708" s="84">
        <v>2</v>
      </c>
      <c r="D708" s="122">
        <v>0</v>
      </c>
      <c r="E708" s="122">
        <v>1.3617278360175928</v>
      </c>
      <c r="F708" s="84" t="s">
        <v>1225</v>
      </c>
      <c r="G708" s="84" t="b">
        <v>0</v>
      </c>
      <c r="H708" s="84" t="b">
        <v>0</v>
      </c>
      <c r="I708" s="84" t="b">
        <v>0</v>
      </c>
      <c r="J708" s="84" t="b">
        <v>0</v>
      </c>
      <c r="K708" s="84" t="b">
        <v>0</v>
      </c>
      <c r="L708" s="84" t="b">
        <v>0</v>
      </c>
    </row>
    <row r="709" spans="1:12" ht="15">
      <c r="A709" s="84" t="s">
        <v>1871</v>
      </c>
      <c r="B709" s="84" t="s">
        <v>1872</v>
      </c>
      <c r="C709" s="84">
        <v>2</v>
      </c>
      <c r="D709" s="122">
        <v>0</v>
      </c>
      <c r="E709" s="122">
        <v>1.3617278360175928</v>
      </c>
      <c r="F709" s="84" t="s">
        <v>1225</v>
      </c>
      <c r="G709" s="84" t="b">
        <v>0</v>
      </c>
      <c r="H709" s="84" t="b">
        <v>0</v>
      </c>
      <c r="I709" s="84" t="b">
        <v>0</v>
      </c>
      <c r="J709" s="84" t="b">
        <v>0</v>
      </c>
      <c r="K709" s="84" t="b">
        <v>0</v>
      </c>
      <c r="L709" s="84" t="b">
        <v>0</v>
      </c>
    </row>
    <row r="710" spans="1:12" ht="15">
      <c r="A710" s="84" t="s">
        <v>1872</v>
      </c>
      <c r="B710" s="84" t="s">
        <v>1781</v>
      </c>
      <c r="C710" s="84">
        <v>2</v>
      </c>
      <c r="D710" s="122">
        <v>0</v>
      </c>
      <c r="E710" s="122">
        <v>1.3617278360175928</v>
      </c>
      <c r="F710" s="84" t="s">
        <v>1225</v>
      </c>
      <c r="G710" s="84" t="b">
        <v>0</v>
      </c>
      <c r="H710" s="84" t="b">
        <v>0</v>
      </c>
      <c r="I710" s="84" t="b">
        <v>0</v>
      </c>
      <c r="J710" s="84" t="b">
        <v>0</v>
      </c>
      <c r="K710" s="84" t="b">
        <v>0</v>
      </c>
      <c r="L710" s="84" t="b">
        <v>0</v>
      </c>
    </row>
    <row r="711" spans="1:12" ht="15">
      <c r="A711" s="84" t="s">
        <v>1781</v>
      </c>
      <c r="B711" s="84" t="s">
        <v>1873</v>
      </c>
      <c r="C711" s="84">
        <v>2</v>
      </c>
      <c r="D711" s="122">
        <v>0</v>
      </c>
      <c r="E711" s="122">
        <v>1.3617278360175928</v>
      </c>
      <c r="F711" s="84" t="s">
        <v>1225</v>
      </c>
      <c r="G711" s="84" t="b">
        <v>0</v>
      </c>
      <c r="H711" s="84" t="b">
        <v>0</v>
      </c>
      <c r="I711" s="84" t="b">
        <v>0</v>
      </c>
      <c r="J711" s="84" t="b">
        <v>0</v>
      </c>
      <c r="K711" s="84" t="b">
        <v>0</v>
      </c>
      <c r="L711" s="84" t="b">
        <v>0</v>
      </c>
    </row>
    <row r="712" spans="1:12" ht="15">
      <c r="A712" s="84" t="s">
        <v>1873</v>
      </c>
      <c r="B712" s="84" t="s">
        <v>1339</v>
      </c>
      <c r="C712" s="84">
        <v>2</v>
      </c>
      <c r="D712" s="122">
        <v>0</v>
      </c>
      <c r="E712" s="122">
        <v>1.3617278360175928</v>
      </c>
      <c r="F712" s="84" t="s">
        <v>1225</v>
      </c>
      <c r="G712" s="84" t="b">
        <v>0</v>
      </c>
      <c r="H712" s="84" t="b">
        <v>0</v>
      </c>
      <c r="I712" s="84" t="b">
        <v>0</v>
      </c>
      <c r="J712" s="84" t="b">
        <v>0</v>
      </c>
      <c r="K712" s="84" t="b">
        <v>0</v>
      </c>
      <c r="L712" s="84" t="b">
        <v>0</v>
      </c>
    </row>
    <row r="713" spans="1:12" ht="15">
      <c r="A713" s="84" t="s">
        <v>1339</v>
      </c>
      <c r="B713" s="84" t="s">
        <v>1874</v>
      </c>
      <c r="C713" s="84">
        <v>2</v>
      </c>
      <c r="D713" s="122">
        <v>0</v>
      </c>
      <c r="E713" s="122">
        <v>1.3617278360175928</v>
      </c>
      <c r="F713" s="84" t="s">
        <v>1225</v>
      </c>
      <c r="G713" s="84" t="b">
        <v>0</v>
      </c>
      <c r="H713" s="84" t="b">
        <v>0</v>
      </c>
      <c r="I713" s="84" t="b">
        <v>0</v>
      </c>
      <c r="J713" s="84" t="b">
        <v>0</v>
      </c>
      <c r="K713" s="84" t="b">
        <v>0</v>
      </c>
      <c r="L713" s="84" t="b">
        <v>0</v>
      </c>
    </row>
    <row r="714" spans="1:12" ht="15">
      <c r="A714" s="84" t="s">
        <v>1874</v>
      </c>
      <c r="B714" s="84" t="s">
        <v>1875</v>
      </c>
      <c r="C714" s="84">
        <v>2</v>
      </c>
      <c r="D714" s="122">
        <v>0</v>
      </c>
      <c r="E714" s="122">
        <v>1.3617278360175928</v>
      </c>
      <c r="F714" s="84" t="s">
        <v>1225</v>
      </c>
      <c r="G714" s="84" t="b">
        <v>0</v>
      </c>
      <c r="H714" s="84" t="b">
        <v>0</v>
      </c>
      <c r="I714" s="84" t="b">
        <v>0</v>
      </c>
      <c r="J714" s="84" t="b">
        <v>0</v>
      </c>
      <c r="K714" s="84" t="b">
        <v>0</v>
      </c>
      <c r="L714" s="84" t="b">
        <v>0</v>
      </c>
    </row>
    <row r="715" spans="1:12" ht="15">
      <c r="A715" s="84" t="s">
        <v>1875</v>
      </c>
      <c r="B715" s="84" t="s">
        <v>1876</v>
      </c>
      <c r="C715" s="84">
        <v>2</v>
      </c>
      <c r="D715" s="122">
        <v>0</v>
      </c>
      <c r="E715" s="122">
        <v>1.3617278360175928</v>
      </c>
      <c r="F715" s="84" t="s">
        <v>1225</v>
      </c>
      <c r="G715" s="84" t="b">
        <v>0</v>
      </c>
      <c r="H715" s="84" t="b">
        <v>0</v>
      </c>
      <c r="I715" s="84" t="b">
        <v>0</v>
      </c>
      <c r="J715" s="84" t="b">
        <v>0</v>
      </c>
      <c r="K715" s="84" t="b">
        <v>0</v>
      </c>
      <c r="L715" s="84" t="b">
        <v>0</v>
      </c>
    </row>
    <row r="716" spans="1:12" ht="15">
      <c r="A716" s="84" t="s">
        <v>1419</v>
      </c>
      <c r="B716" s="84" t="s">
        <v>1347</v>
      </c>
      <c r="C716" s="84">
        <v>2</v>
      </c>
      <c r="D716" s="122">
        <v>0</v>
      </c>
      <c r="E716" s="122">
        <v>1.255272505103306</v>
      </c>
      <c r="F716" s="84" t="s">
        <v>1226</v>
      </c>
      <c r="G716" s="84" t="b">
        <v>0</v>
      </c>
      <c r="H716" s="84" t="b">
        <v>0</v>
      </c>
      <c r="I716" s="84" t="b">
        <v>0</v>
      </c>
      <c r="J716" s="84" t="b">
        <v>0</v>
      </c>
      <c r="K716" s="84" t="b">
        <v>0</v>
      </c>
      <c r="L716" s="84" t="b">
        <v>0</v>
      </c>
    </row>
    <row r="717" spans="1:12" ht="15">
      <c r="A717" s="84" t="s">
        <v>1347</v>
      </c>
      <c r="B717" s="84" t="s">
        <v>1336</v>
      </c>
      <c r="C717" s="84">
        <v>2</v>
      </c>
      <c r="D717" s="122">
        <v>0</v>
      </c>
      <c r="E717" s="122">
        <v>1.255272505103306</v>
      </c>
      <c r="F717" s="84" t="s">
        <v>1226</v>
      </c>
      <c r="G717" s="84" t="b">
        <v>0</v>
      </c>
      <c r="H717" s="84" t="b">
        <v>0</v>
      </c>
      <c r="I717" s="84" t="b">
        <v>0</v>
      </c>
      <c r="J717" s="84" t="b">
        <v>0</v>
      </c>
      <c r="K717" s="84" t="b">
        <v>0</v>
      </c>
      <c r="L717" s="84" t="b">
        <v>0</v>
      </c>
    </row>
    <row r="718" spans="1:12" ht="15">
      <c r="A718" s="84" t="s">
        <v>1336</v>
      </c>
      <c r="B718" s="84" t="s">
        <v>1348</v>
      </c>
      <c r="C718" s="84">
        <v>2</v>
      </c>
      <c r="D718" s="122">
        <v>0</v>
      </c>
      <c r="E718" s="122">
        <v>1.255272505103306</v>
      </c>
      <c r="F718" s="84" t="s">
        <v>1226</v>
      </c>
      <c r="G718" s="84" t="b">
        <v>0</v>
      </c>
      <c r="H718" s="84" t="b">
        <v>0</v>
      </c>
      <c r="I718" s="84" t="b">
        <v>0</v>
      </c>
      <c r="J718" s="84" t="b">
        <v>0</v>
      </c>
      <c r="K718" s="84" t="b">
        <v>0</v>
      </c>
      <c r="L718" s="84" t="b">
        <v>0</v>
      </c>
    </row>
    <row r="719" spans="1:12" ht="15">
      <c r="A719" s="84" t="s">
        <v>1348</v>
      </c>
      <c r="B719" s="84" t="s">
        <v>1420</v>
      </c>
      <c r="C719" s="84">
        <v>2</v>
      </c>
      <c r="D719" s="122">
        <v>0</v>
      </c>
      <c r="E719" s="122">
        <v>1.255272505103306</v>
      </c>
      <c r="F719" s="84" t="s">
        <v>1226</v>
      </c>
      <c r="G719" s="84" t="b">
        <v>0</v>
      </c>
      <c r="H719" s="84" t="b">
        <v>0</v>
      </c>
      <c r="I719" s="84" t="b">
        <v>0</v>
      </c>
      <c r="J719" s="84" t="b">
        <v>0</v>
      </c>
      <c r="K719" s="84" t="b">
        <v>0</v>
      </c>
      <c r="L719" s="84" t="b">
        <v>0</v>
      </c>
    </row>
    <row r="720" spans="1:12" ht="15">
      <c r="A720" s="84" t="s">
        <v>1420</v>
      </c>
      <c r="B720" s="84" t="s">
        <v>1421</v>
      </c>
      <c r="C720" s="84">
        <v>2</v>
      </c>
      <c r="D720" s="122">
        <v>0</v>
      </c>
      <c r="E720" s="122">
        <v>1.255272505103306</v>
      </c>
      <c r="F720" s="84" t="s">
        <v>1226</v>
      </c>
      <c r="G720" s="84" t="b">
        <v>0</v>
      </c>
      <c r="H720" s="84" t="b">
        <v>0</v>
      </c>
      <c r="I720" s="84" t="b">
        <v>0</v>
      </c>
      <c r="J720" s="84" t="b">
        <v>0</v>
      </c>
      <c r="K720" s="84" t="b">
        <v>0</v>
      </c>
      <c r="L720" s="84" t="b">
        <v>0</v>
      </c>
    </row>
    <row r="721" spans="1:12" ht="15">
      <c r="A721" s="84" t="s">
        <v>1421</v>
      </c>
      <c r="B721" s="84" t="s">
        <v>1422</v>
      </c>
      <c r="C721" s="84">
        <v>2</v>
      </c>
      <c r="D721" s="122">
        <v>0</v>
      </c>
      <c r="E721" s="122">
        <v>1.255272505103306</v>
      </c>
      <c r="F721" s="84" t="s">
        <v>1226</v>
      </c>
      <c r="G721" s="84" t="b">
        <v>0</v>
      </c>
      <c r="H721" s="84" t="b">
        <v>0</v>
      </c>
      <c r="I721" s="84" t="b">
        <v>0</v>
      </c>
      <c r="J721" s="84" t="b">
        <v>0</v>
      </c>
      <c r="K721" s="84" t="b">
        <v>0</v>
      </c>
      <c r="L721" s="84" t="b">
        <v>0</v>
      </c>
    </row>
    <row r="722" spans="1:12" ht="15">
      <c r="A722" s="84" t="s">
        <v>1422</v>
      </c>
      <c r="B722" s="84" t="s">
        <v>1423</v>
      </c>
      <c r="C722" s="84">
        <v>2</v>
      </c>
      <c r="D722" s="122">
        <v>0</v>
      </c>
      <c r="E722" s="122">
        <v>1.255272505103306</v>
      </c>
      <c r="F722" s="84" t="s">
        <v>1226</v>
      </c>
      <c r="G722" s="84" t="b">
        <v>0</v>
      </c>
      <c r="H722" s="84" t="b">
        <v>0</v>
      </c>
      <c r="I722" s="84" t="b">
        <v>0</v>
      </c>
      <c r="J722" s="84" t="b">
        <v>0</v>
      </c>
      <c r="K722" s="84" t="b">
        <v>0</v>
      </c>
      <c r="L722" s="84" t="b">
        <v>0</v>
      </c>
    </row>
    <row r="723" spans="1:12" ht="15">
      <c r="A723" s="84" t="s">
        <v>1423</v>
      </c>
      <c r="B723" s="84" t="s">
        <v>1418</v>
      </c>
      <c r="C723" s="84">
        <v>2</v>
      </c>
      <c r="D723" s="122">
        <v>0</v>
      </c>
      <c r="E723" s="122">
        <v>0.9542425094393249</v>
      </c>
      <c r="F723" s="84" t="s">
        <v>1226</v>
      </c>
      <c r="G723" s="84" t="b">
        <v>0</v>
      </c>
      <c r="H723" s="84" t="b">
        <v>0</v>
      </c>
      <c r="I723" s="84" t="b">
        <v>0</v>
      </c>
      <c r="J723" s="84" t="b">
        <v>0</v>
      </c>
      <c r="K723" s="84" t="b">
        <v>0</v>
      </c>
      <c r="L723" s="84" t="b">
        <v>0</v>
      </c>
    </row>
    <row r="724" spans="1:12" ht="15">
      <c r="A724" s="84" t="s">
        <v>1418</v>
      </c>
      <c r="B724" s="84" t="s">
        <v>1424</v>
      </c>
      <c r="C724" s="84">
        <v>2</v>
      </c>
      <c r="D724" s="122">
        <v>0</v>
      </c>
      <c r="E724" s="122">
        <v>0.9542425094393249</v>
      </c>
      <c r="F724" s="84" t="s">
        <v>1226</v>
      </c>
      <c r="G724" s="84" t="b">
        <v>0</v>
      </c>
      <c r="H724" s="84" t="b">
        <v>0</v>
      </c>
      <c r="I724" s="84" t="b">
        <v>0</v>
      </c>
      <c r="J724" s="84" t="b">
        <v>0</v>
      </c>
      <c r="K724" s="84" t="b">
        <v>0</v>
      </c>
      <c r="L724" s="84" t="b">
        <v>0</v>
      </c>
    </row>
    <row r="725" spans="1:12" ht="15">
      <c r="A725" s="84" t="s">
        <v>1424</v>
      </c>
      <c r="B725" s="84" t="s">
        <v>1877</v>
      </c>
      <c r="C725" s="84">
        <v>2</v>
      </c>
      <c r="D725" s="122">
        <v>0</v>
      </c>
      <c r="E725" s="122">
        <v>1.255272505103306</v>
      </c>
      <c r="F725" s="84" t="s">
        <v>1226</v>
      </c>
      <c r="G725" s="84" t="b">
        <v>0</v>
      </c>
      <c r="H725" s="84" t="b">
        <v>0</v>
      </c>
      <c r="I725" s="84" t="b">
        <v>0</v>
      </c>
      <c r="J725" s="84" t="b">
        <v>0</v>
      </c>
      <c r="K725" s="84" t="b">
        <v>0</v>
      </c>
      <c r="L725" s="84" t="b">
        <v>0</v>
      </c>
    </row>
    <row r="726" spans="1:12" ht="15">
      <c r="A726" s="84" t="s">
        <v>1877</v>
      </c>
      <c r="B726" s="84" t="s">
        <v>1323</v>
      </c>
      <c r="C726" s="84">
        <v>2</v>
      </c>
      <c r="D726" s="122">
        <v>0</v>
      </c>
      <c r="E726" s="122">
        <v>1.255272505103306</v>
      </c>
      <c r="F726" s="84" t="s">
        <v>1226</v>
      </c>
      <c r="G726" s="84" t="b">
        <v>0</v>
      </c>
      <c r="H726" s="84" t="b">
        <v>0</v>
      </c>
      <c r="I726" s="84" t="b">
        <v>0</v>
      </c>
      <c r="J726" s="84" t="b">
        <v>0</v>
      </c>
      <c r="K726" s="84" t="b">
        <v>0</v>
      </c>
      <c r="L726" s="84" t="b">
        <v>0</v>
      </c>
    </row>
    <row r="727" spans="1:12" ht="15">
      <c r="A727" s="84" t="s">
        <v>1323</v>
      </c>
      <c r="B727" s="84" t="s">
        <v>1418</v>
      </c>
      <c r="C727" s="84">
        <v>2</v>
      </c>
      <c r="D727" s="122">
        <v>0</v>
      </c>
      <c r="E727" s="122">
        <v>0.9542425094393249</v>
      </c>
      <c r="F727" s="84" t="s">
        <v>1226</v>
      </c>
      <c r="G727" s="84" t="b">
        <v>0</v>
      </c>
      <c r="H727" s="84" t="b">
        <v>0</v>
      </c>
      <c r="I727" s="84" t="b">
        <v>0</v>
      </c>
      <c r="J727" s="84" t="b">
        <v>0</v>
      </c>
      <c r="K727" s="84" t="b">
        <v>0</v>
      </c>
      <c r="L727" s="84" t="b">
        <v>0</v>
      </c>
    </row>
    <row r="728" spans="1:12" ht="15">
      <c r="A728" s="84" t="s">
        <v>1418</v>
      </c>
      <c r="B728" s="84" t="s">
        <v>1406</v>
      </c>
      <c r="C728" s="84">
        <v>2</v>
      </c>
      <c r="D728" s="122">
        <v>0</v>
      </c>
      <c r="E728" s="122">
        <v>0.9542425094393249</v>
      </c>
      <c r="F728" s="84" t="s">
        <v>1226</v>
      </c>
      <c r="G728" s="84" t="b">
        <v>0</v>
      </c>
      <c r="H728" s="84" t="b">
        <v>0</v>
      </c>
      <c r="I728" s="84" t="b">
        <v>0</v>
      </c>
      <c r="J728" s="84" t="b">
        <v>0</v>
      </c>
      <c r="K728" s="84" t="b">
        <v>0</v>
      </c>
      <c r="L728" s="84" t="b">
        <v>0</v>
      </c>
    </row>
    <row r="729" spans="1:12" ht="15">
      <c r="A729" s="84" t="s">
        <v>1406</v>
      </c>
      <c r="B729" s="84" t="s">
        <v>1878</v>
      </c>
      <c r="C729" s="84">
        <v>2</v>
      </c>
      <c r="D729" s="122">
        <v>0</v>
      </c>
      <c r="E729" s="122">
        <v>1.255272505103306</v>
      </c>
      <c r="F729" s="84" t="s">
        <v>1226</v>
      </c>
      <c r="G729" s="84" t="b">
        <v>0</v>
      </c>
      <c r="H729" s="84" t="b">
        <v>0</v>
      </c>
      <c r="I729" s="84" t="b">
        <v>0</v>
      </c>
      <c r="J729" s="84" t="b">
        <v>0</v>
      </c>
      <c r="K729" s="84" t="b">
        <v>0</v>
      </c>
      <c r="L729" s="84" t="b">
        <v>0</v>
      </c>
    </row>
    <row r="730" spans="1:12" ht="15">
      <c r="A730" s="84" t="s">
        <v>1338</v>
      </c>
      <c r="B730" s="84" t="s">
        <v>1783</v>
      </c>
      <c r="C730" s="84">
        <v>2</v>
      </c>
      <c r="D730" s="122">
        <v>0</v>
      </c>
      <c r="E730" s="122">
        <v>1.130333768495006</v>
      </c>
      <c r="F730" s="84" t="s">
        <v>1227</v>
      </c>
      <c r="G730" s="84" t="b">
        <v>0</v>
      </c>
      <c r="H730" s="84" t="b">
        <v>0</v>
      </c>
      <c r="I730" s="84" t="b">
        <v>0</v>
      </c>
      <c r="J730" s="84" t="b">
        <v>0</v>
      </c>
      <c r="K730" s="84" t="b">
        <v>0</v>
      </c>
      <c r="L730" s="84" t="b">
        <v>0</v>
      </c>
    </row>
    <row r="731" spans="1:12" ht="15">
      <c r="A731" s="84" t="s">
        <v>1783</v>
      </c>
      <c r="B731" s="84" t="s">
        <v>1311</v>
      </c>
      <c r="C731" s="84">
        <v>2</v>
      </c>
      <c r="D731" s="122">
        <v>0</v>
      </c>
      <c r="E731" s="122">
        <v>1.130333768495006</v>
      </c>
      <c r="F731" s="84" t="s">
        <v>1227</v>
      </c>
      <c r="G731" s="84" t="b">
        <v>0</v>
      </c>
      <c r="H731" s="84" t="b">
        <v>0</v>
      </c>
      <c r="I731" s="84" t="b">
        <v>0</v>
      </c>
      <c r="J731" s="84" t="b">
        <v>0</v>
      </c>
      <c r="K731" s="84" t="b">
        <v>0</v>
      </c>
      <c r="L731" s="84" t="b">
        <v>0</v>
      </c>
    </row>
    <row r="732" spans="1:12" ht="15">
      <c r="A732" s="84" t="s">
        <v>1311</v>
      </c>
      <c r="B732" s="84" t="s">
        <v>1339</v>
      </c>
      <c r="C732" s="84">
        <v>2</v>
      </c>
      <c r="D732" s="122">
        <v>0</v>
      </c>
      <c r="E732" s="122">
        <v>1.130333768495006</v>
      </c>
      <c r="F732" s="84" t="s">
        <v>1227</v>
      </c>
      <c r="G732" s="84" t="b">
        <v>0</v>
      </c>
      <c r="H732" s="84" t="b">
        <v>0</v>
      </c>
      <c r="I732" s="84" t="b">
        <v>0</v>
      </c>
      <c r="J732" s="84" t="b">
        <v>0</v>
      </c>
      <c r="K732" s="84" t="b">
        <v>0</v>
      </c>
      <c r="L732" s="84" t="b">
        <v>0</v>
      </c>
    </row>
    <row r="733" spans="1:12" ht="15">
      <c r="A733" s="84" t="s">
        <v>1339</v>
      </c>
      <c r="B733" s="84" t="s">
        <v>1895</v>
      </c>
      <c r="C733" s="84">
        <v>2</v>
      </c>
      <c r="D733" s="122">
        <v>0</v>
      </c>
      <c r="E733" s="122">
        <v>1.130333768495006</v>
      </c>
      <c r="F733" s="84" t="s">
        <v>1227</v>
      </c>
      <c r="G733" s="84" t="b">
        <v>0</v>
      </c>
      <c r="H733" s="84" t="b">
        <v>0</v>
      </c>
      <c r="I733" s="84" t="b">
        <v>0</v>
      </c>
      <c r="J733" s="84" t="b">
        <v>0</v>
      </c>
      <c r="K733" s="84" t="b">
        <v>0</v>
      </c>
      <c r="L733" s="84" t="b">
        <v>0</v>
      </c>
    </row>
    <row r="734" spans="1:12" ht="15">
      <c r="A734" s="84" t="s">
        <v>1895</v>
      </c>
      <c r="B734" s="84" t="s">
        <v>1811</v>
      </c>
      <c r="C734" s="84">
        <v>2</v>
      </c>
      <c r="D734" s="122">
        <v>0</v>
      </c>
      <c r="E734" s="122">
        <v>1.130333768495006</v>
      </c>
      <c r="F734" s="84" t="s">
        <v>1227</v>
      </c>
      <c r="G734" s="84" t="b">
        <v>0</v>
      </c>
      <c r="H734" s="84" t="b">
        <v>0</v>
      </c>
      <c r="I734" s="84" t="b">
        <v>0</v>
      </c>
      <c r="J734" s="84" t="b">
        <v>0</v>
      </c>
      <c r="K734" s="84" t="b">
        <v>0</v>
      </c>
      <c r="L734" s="84" t="b">
        <v>0</v>
      </c>
    </row>
    <row r="735" spans="1:12" ht="15">
      <c r="A735" s="84" t="s">
        <v>1811</v>
      </c>
      <c r="B735" s="84" t="s">
        <v>1896</v>
      </c>
      <c r="C735" s="84">
        <v>2</v>
      </c>
      <c r="D735" s="122">
        <v>0</v>
      </c>
      <c r="E735" s="122">
        <v>1.130333768495006</v>
      </c>
      <c r="F735" s="84" t="s">
        <v>1227</v>
      </c>
      <c r="G735" s="84" t="b">
        <v>0</v>
      </c>
      <c r="H735" s="84" t="b">
        <v>0</v>
      </c>
      <c r="I735" s="84" t="b">
        <v>0</v>
      </c>
      <c r="J735" s="84" t="b">
        <v>0</v>
      </c>
      <c r="K735" s="84" t="b">
        <v>0</v>
      </c>
      <c r="L735" s="84" t="b">
        <v>0</v>
      </c>
    </row>
    <row r="736" spans="1:12" ht="15">
      <c r="A736" s="84" t="s">
        <v>1896</v>
      </c>
      <c r="B736" s="84" t="s">
        <v>1897</v>
      </c>
      <c r="C736" s="84">
        <v>2</v>
      </c>
      <c r="D736" s="122">
        <v>0</v>
      </c>
      <c r="E736" s="122">
        <v>1.130333768495006</v>
      </c>
      <c r="F736" s="84" t="s">
        <v>1227</v>
      </c>
      <c r="G736" s="84" t="b">
        <v>0</v>
      </c>
      <c r="H736" s="84" t="b">
        <v>0</v>
      </c>
      <c r="I736" s="84" t="b">
        <v>0</v>
      </c>
      <c r="J736" s="84" t="b">
        <v>0</v>
      </c>
      <c r="K736" s="84" t="b">
        <v>0</v>
      </c>
      <c r="L736" s="84" t="b">
        <v>0</v>
      </c>
    </row>
    <row r="737" spans="1:12" ht="15">
      <c r="A737" s="84" t="s">
        <v>1897</v>
      </c>
      <c r="B737" s="84" t="s">
        <v>1898</v>
      </c>
      <c r="C737" s="84">
        <v>2</v>
      </c>
      <c r="D737" s="122">
        <v>0</v>
      </c>
      <c r="E737" s="122">
        <v>1.130333768495006</v>
      </c>
      <c r="F737" s="84" t="s">
        <v>1227</v>
      </c>
      <c r="G737" s="84" t="b">
        <v>0</v>
      </c>
      <c r="H737" s="84" t="b">
        <v>0</v>
      </c>
      <c r="I737" s="84" t="b">
        <v>0</v>
      </c>
      <c r="J737" s="84" t="b">
        <v>0</v>
      </c>
      <c r="K737" s="84" t="b">
        <v>0</v>
      </c>
      <c r="L737" s="84" t="b">
        <v>0</v>
      </c>
    </row>
    <row r="738" spans="1:12" ht="15">
      <c r="A738" s="84" t="s">
        <v>1898</v>
      </c>
      <c r="B738" s="84" t="s">
        <v>1350</v>
      </c>
      <c r="C738" s="84">
        <v>2</v>
      </c>
      <c r="D738" s="122">
        <v>0</v>
      </c>
      <c r="E738" s="122">
        <v>1.130333768495006</v>
      </c>
      <c r="F738" s="84" t="s">
        <v>1227</v>
      </c>
      <c r="G738" s="84" t="b">
        <v>0</v>
      </c>
      <c r="H738" s="84" t="b">
        <v>0</v>
      </c>
      <c r="I738" s="84" t="b">
        <v>0</v>
      </c>
      <c r="J738" s="84" t="b">
        <v>0</v>
      </c>
      <c r="K738" s="84" t="b">
        <v>0</v>
      </c>
      <c r="L738" s="84" t="b">
        <v>0</v>
      </c>
    </row>
    <row r="739" spans="1:12" ht="15">
      <c r="A739" s="84" t="s">
        <v>1350</v>
      </c>
      <c r="B739" s="84" t="s">
        <v>1784</v>
      </c>
      <c r="C739" s="84">
        <v>2</v>
      </c>
      <c r="D739" s="122">
        <v>0</v>
      </c>
      <c r="E739" s="122">
        <v>1.130333768495006</v>
      </c>
      <c r="F739" s="84" t="s">
        <v>1227</v>
      </c>
      <c r="G739" s="84" t="b">
        <v>0</v>
      </c>
      <c r="H739" s="84" t="b">
        <v>0</v>
      </c>
      <c r="I739" s="84" t="b">
        <v>0</v>
      </c>
      <c r="J739" s="84" t="b">
        <v>0</v>
      </c>
      <c r="K739" s="84" t="b">
        <v>0</v>
      </c>
      <c r="L739" s="84" t="b">
        <v>0</v>
      </c>
    </row>
    <row r="740" spans="1:12" ht="15">
      <c r="A740" s="84" t="s">
        <v>1784</v>
      </c>
      <c r="B740" s="84" t="s">
        <v>1378</v>
      </c>
      <c r="C740" s="84">
        <v>2</v>
      </c>
      <c r="D740" s="122">
        <v>0</v>
      </c>
      <c r="E740" s="122">
        <v>1.130333768495006</v>
      </c>
      <c r="F740" s="84" t="s">
        <v>1227</v>
      </c>
      <c r="G740" s="84" t="b">
        <v>0</v>
      </c>
      <c r="H740" s="84" t="b">
        <v>0</v>
      </c>
      <c r="I740" s="84" t="b">
        <v>0</v>
      </c>
      <c r="J740" s="84" t="b">
        <v>0</v>
      </c>
      <c r="K740" s="84" t="b">
        <v>0</v>
      </c>
      <c r="L740" s="84" t="b">
        <v>0</v>
      </c>
    </row>
    <row r="741" spans="1:12" ht="15">
      <c r="A741" s="84" t="s">
        <v>1378</v>
      </c>
      <c r="B741" s="84" t="s">
        <v>1899</v>
      </c>
      <c r="C741" s="84">
        <v>2</v>
      </c>
      <c r="D741" s="122">
        <v>0</v>
      </c>
      <c r="E741" s="122">
        <v>1.130333768495006</v>
      </c>
      <c r="F741" s="84" t="s">
        <v>1227</v>
      </c>
      <c r="G741" s="84" t="b">
        <v>0</v>
      </c>
      <c r="H741" s="84" t="b">
        <v>0</v>
      </c>
      <c r="I741" s="84" t="b">
        <v>0</v>
      </c>
      <c r="J741" s="84" t="b">
        <v>0</v>
      </c>
      <c r="K741" s="84" t="b">
        <v>0</v>
      </c>
      <c r="L741" s="84" t="b">
        <v>0</v>
      </c>
    </row>
    <row r="742" spans="1:12" ht="15">
      <c r="A742" s="84" t="s">
        <v>1899</v>
      </c>
      <c r="B742" s="84" t="s">
        <v>1335</v>
      </c>
      <c r="C742" s="84">
        <v>2</v>
      </c>
      <c r="D742" s="122">
        <v>0</v>
      </c>
      <c r="E742" s="122">
        <v>1.130333768495006</v>
      </c>
      <c r="F742" s="84" t="s">
        <v>1227</v>
      </c>
      <c r="G742" s="84" t="b">
        <v>0</v>
      </c>
      <c r="H742" s="84" t="b">
        <v>0</v>
      </c>
      <c r="I742" s="84" t="b">
        <v>0</v>
      </c>
      <c r="J742" s="84" t="b">
        <v>0</v>
      </c>
      <c r="K742" s="84" t="b">
        <v>0</v>
      </c>
      <c r="L742" s="84" t="b">
        <v>0</v>
      </c>
    </row>
    <row r="743" spans="1:12" ht="15">
      <c r="A743" s="84" t="s">
        <v>1903</v>
      </c>
      <c r="B743" s="84" t="s">
        <v>1904</v>
      </c>
      <c r="C743" s="84">
        <v>2</v>
      </c>
      <c r="D743" s="122">
        <v>0</v>
      </c>
      <c r="E743" s="122">
        <v>1.1903316981702916</v>
      </c>
      <c r="F743" s="84" t="s">
        <v>1228</v>
      </c>
      <c r="G743" s="84" t="b">
        <v>0</v>
      </c>
      <c r="H743" s="84" t="b">
        <v>0</v>
      </c>
      <c r="I743" s="84" t="b">
        <v>0</v>
      </c>
      <c r="J743" s="84" t="b">
        <v>0</v>
      </c>
      <c r="K743" s="84" t="b">
        <v>0</v>
      </c>
      <c r="L743" s="84" t="b">
        <v>0</v>
      </c>
    </row>
    <row r="744" spans="1:12" ht="15">
      <c r="A744" s="84" t="s">
        <v>1904</v>
      </c>
      <c r="B744" s="84" t="s">
        <v>1905</v>
      </c>
      <c r="C744" s="84">
        <v>2</v>
      </c>
      <c r="D744" s="122">
        <v>0</v>
      </c>
      <c r="E744" s="122">
        <v>1.1903316981702916</v>
      </c>
      <c r="F744" s="84" t="s">
        <v>1228</v>
      </c>
      <c r="G744" s="84" t="b">
        <v>0</v>
      </c>
      <c r="H744" s="84" t="b">
        <v>0</v>
      </c>
      <c r="I744" s="84" t="b">
        <v>0</v>
      </c>
      <c r="J744" s="84" t="b">
        <v>0</v>
      </c>
      <c r="K744" s="84" t="b">
        <v>0</v>
      </c>
      <c r="L744" s="84" t="b">
        <v>0</v>
      </c>
    </row>
    <row r="745" spans="1:12" ht="15">
      <c r="A745" s="84" t="s">
        <v>1905</v>
      </c>
      <c r="B745" s="84" t="s">
        <v>1906</v>
      </c>
      <c r="C745" s="84">
        <v>2</v>
      </c>
      <c r="D745" s="122">
        <v>0</v>
      </c>
      <c r="E745" s="122">
        <v>1.1903316981702916</v>
      </c>
      <c r="F745" s="84" t="s">
        <v>1228</v>
      </c>
      <c r="G745" s="84" t="b">
        <v>0</v>
      </c>
      <c r="H745" s="84" t="b">
        <v>0</v>
      </c>
      <c r="I745" s="84" t="b">
        <v>0</v>
      </c>
      <c r="J745" s="84" t="b">
        <v>0</v>
      </c>
      <c r="K745" s="84" t="b">
        <v>0</v>
      </c>
      <c r="L745" s="84" t="b">
        <v>0</v>
      </c>
    </row>
    <row r="746" spans="1:12" ht="15">
      <c r="A746" s="84" t="s">
        <v>1906</v>
      </c>
      <c r="B746" s="84" t="s">
        <v>1812</v>
      </c>
      <c r="C746" s="84">
        <v>2</v>
      </c>
      <c r="D746" s="122">
        <v>0</v>
      </c>
      <c r="E746" s="122">
        <v>1.1903316981702916</v>
      </c>
      <c r="F746" s="84" t="s">
        <v>1228</v>
      </c>
      <c r="G746" s="84" t="b">
        <v>0</v>
      </c>
      <c r="H746" s="84" t="b">
        <v>0</v>
      </c>
      <c r="I746" s="84" t="b">
        <v>0</v>
      </c>
      <c r="J746" s="84" t="b">
        <v>0</v>
      </c>
      <c r="K746" s="84" t="b">
        <v>0</v>
      </c>
      <c r="L746" s="84" t="b">
        <v>0</v>
      </c>
    </row>
    <row r="747" spans="1:12" ht="15">
      <c r="A747" s="84" t="s">
        <v>1812</v>
      </c>
      <c r="B747" s="84" t="s">
        <v>1907</v>
      </c>
      <c r="C747" s="84">
        <v>2</v>
      </c>
      <c r="D747" s="122">
        <v>0</v>
      </c>
      <c r="E747" s="122">
        <v>1.1903316981702916</v>
      </c>
      <c r="F747" s="84" t="s">
        <v>1228</v>
      </c>
      <c r="G747" s="84" t="b">
        <v>0</v>
      </c>
      <c r="H747" s="84" t="b">
        <v>0</v>
      </c>
      <c r="I747" s="84" t="b">
        <v>0</v>
      </c>
      <c r="J747" s="84" t="b">
        <v>0</v>
      </c>
      <c r="K747" s="84" t="b">
        <v>0</v>
      </c>
      <c r="L747" s="84" t="b">
        <v>0</v>
      </c>
    </row>
    <row r="748" spans="1:12" ht="15">
      <c r="A748" s="84" t="s">
        <v>1907</v>
      </c>
      <c r="B748" s="84" t="s">
        <v>1813</v>
      </c>
      <c r="C748" s="84">
        <v>2</v>
      </c>
      <c r="D748" s="122">
        <v>0</v>
      </c>
      <c r="E748" s="122">
        <v>1.1903316981702916</v>
      </c>
      <c r="F748" s="84" t="s">
        <v>1228</v>
      </c>
      <c r="G748" s="84" t="b">
        <v>0</v>
      </c>
      <c r="H748" s="84" t="b">
        <v>0</v>
      </c>
      <c r="I748" s="84" t="b">
        <v>0</v>
      </c>
      <c r="J748" s="84" t="b">
        <v>0</v>
      </c>
      <c r="K748" s="84" t="b">
        <v>0</v>
      </c>
      <c r="L748" s="84" t="b">
        <v>0</v>
      </c>
    </row>
    <row r="749" spans="1:12" ht="15">
      <c r="A749" s="84" t="s">
        <v>1813</v>
      </c>
      <c r="B749" s="84" t="s">
        <v>1908</v>
      </c>
      <c r="C749" s="84">
        <v>2</v>
      </c>
      <c r="D749" s="122">
        <v>0</v>
      </c>
      <c r="E749" s="122">
        <v>1.1903316981702916</v>
      </c>
      <c r="F749" s="84" t="s">
        <v>1228</v>
      </c>
      <c r="G749" s="84" t="b">
        <v>0</v>
      </c>
      <c r="H749" s="84" t="b">
        <v>0</v>
      </c>
      <c r="I749" s="84" t="b">
        <v>0</v>
      </c>
      <c r="J749" s="84" t="b">
        <v>0</v>
      </c>
      <c r="K749" s="84" t="b">
        <v>0</v>
      </c>
      <c r="L749" s="84" t="b">
        <v>0</v>
      </c>
    </row>
    <row r="750" spans="1:12" ht="15">
      <c r="A750" s="84" t="s">
        <v>1908</v>
      </c>
      <c r="B750" s="84" t="s">
        <v>1762</v>
      </c>
      <c r="C750" s="84">
        <v>2</v>
      </c>
      <c r="D750" s="122">
        <v>0</v>
      </c>
      <c r="E750" s="122">
        <v>1.1903316981702916</v>
      </c>
      <c r="F750" s="84" t="s">
        <v>1228</v>
      </c>
      <c r="G750" s="84" t="b">
        <v>0</v>
      </c>
      <c r="H750" s="84" t="b">
        <v>0</v>
      </c>
      <c r="I750" s="84" t="b">
        <v>0</v>
      </c>
      <c r="J750" s="84" t="b">
        <v>0</v>
      </c>
      <c r="K750" s="84" t="b">
        <v>0</v>
      </c>
      <c r="L750" s="84" t="b">
        <v>0</v>
      </c>
    </row>
    <row r="751" spans="1:12" ht="15">
      <c r="A751" s="84" t="s">
        <v>1762</v>
      </c>
      <c r="B751" s="84" t="s">
        <v>1909</v>
      </c>
      <c r="C751" s="84">
        <v>2</v>
      </c>
      <c r="D751" s="122">
        <v>0</v>
      </c>
      <c r="E751" s="122">
        <v>1.1903316981702916</v>
      </c>
      <c r="F751" s="84" t="s">
        <v>1228</v>
      </c>
      <c r="G751" s="84" t="b">
        <v>0</v>
      </c>
      <c r="H751" s="84" t="b">
        <v>0</v>
      </c>
      <c r="I751" s="84" t="b">
        <v>0</v>
      </c>
      <c r="J751" s="84" t="b">
        <v>0</v>
      </c>
      <c r="K751" s="84" t="b">
        <v>0</v>
      </c>
      <c r="L751" s="84" t="b">
        <v>0</v>
      </c>
    </row>
    <row r="752" spans="1:12" ht="15">
      <c r="A752" s="84" t="s">
        <v>1909</v>
      </c>
      <c r="B752" s="84" t="s">
        <v>1910</v>
      </c>
      <c r="C752" s="84">
        <v>2</v>
      </c>
      <c r="D752" s="122">
        <v>0</v>
      </c>
      <c r="E752" s="122">
        <v>1.1903316981702916</v>
      </c>
      <c r="F752" s="84" t="s">
        <v>1228</v>
      </c>
      <c r="G752" s="84" t="b">
        <v>0</v>
      </c>
      <c r="H752" s="84" t="b">
        <v>0</v>
      </c>
      <c r="I752" s="84" t="b">
        <v>0</v>
      </c>
      <c r="J752" s="84" t="b">
        <v>0</v>
      </c>
      <c r="K752" s="84" t="b">
        <v>0</v>
      </c>
      <c r="L752" s="84" t="b">
        <v>0</v>
      </c>
    </row>
    <row r="753" spans="1:12" ht="15">
      <c r="A753" s="84" t="s">
        <v>1910</v>
      </c>
      <c r="B753" s="84" t="s">
        <v>1343</v>
      </c>
      <c r="C753" s="84">
        <v>2</v>
      </c>
      <c r="D753" s="122">
        <v>0</v>
      </c>
      <c r="E753" s="122">
        <v>1.1903316981702916</v>
      </c>
      <c r="F753" s="84" t="s">
        <v>1228</v>
      </c>
      <c r="G753" s="84" t="b">
        <v>0</v>
      </c>
      <c r="H753" s="84" t="b">
        <v>0</v>
      </c>
      <c r="I753" s="84" t="b">
        <v>0</v>
      </c>
      <c r="J753" s="84" t="b">
        <v>0</v>
      </c>
      <c r="K753" s="84" t="b">
        <v>0</v>
      </c>
      <c r="L753" s="84" t="b">
        <v>0</v>
      </c>
    </row>
    <row r="754" spans="1:12" ht="15">
      <c r="A754" s="84" t="s">
        <v>1343</v>
      </c>
      <c r="B754" s="84" t="s">
        <v>1911</v>
      </c>
      <c r="C754" s="84">
        <v>2</v>
      </c>
      <c r="D754" s="122">
        <v>0</v>
      </c>
      <c r="E754" s="122">
        <v>1.1903316981702916</v>
      </c>
      <c r="F754" s="84" t="s">
        <v>1228</v>
      </c>
      <c r="G754" s="84" t="b">
        <v>0</v>
      </c>
      <c r="H754" s="84" t="b">
        <v>0</v>
      </c>
      <c r="I754" s="84" t="b">
        <v>0</v>
      </c>
      <c r="J754" s="84" t="b">
        <v>0</v>
      </c>
      <c r="K754" s="84" t="b">
        <v>0</v>
      </c>
      <c r="L754" s="84" t="b">
        <v>0</v>
      </c>
    </row>
    <row r="755" spans="1:12" ht="15">
      <c r="A755" s="84" t="s">
        <v>1911</v>
      </c>
      <c r="B755" s="84" t="s">
        <v>1912</v>
      </c>
      <c r="C755" s="84">
        <v>2</v>
      </c>
      <c r="D755" s="122">
        <v>0</v>
      </c>
      <c r="E755" s="122">
        <v>1.1903316981702916</v>
      </c>
      <c r="F755" s="84" t="s">
        <v>1228</v>
      </c>
      <c r="G755" s="84" t="b">
        <v>0</v>
      </c>
      <c r="H755" s="84" t="b">
        <v>0</v>
      </c>
      <c r="I755" s="84" t="b">
        <v>0</v>
      </c>
      <c r="J755" s="84" t="b">
        <v>0</v>
      </c>
      <c r="K755" s="84" t="b">
        <v>0</v>
      </c>
      <c r="L755" s="84" t="b">
        <v>0</v>
      </c>
    </row>
    <row r="756" spans="1:12" ht="15">
      <c r="A756" s="84" t="s">
        <v>1926</v>
      </c>
      <c r="B756" s="84" t="s">
        <v>1927</v>
      </c>
      <c r="C756" s="84">
        <v>2</v>
      </c>
      <c r="D756" s="122">
        <v>0.0074932450661992014</v>
      </c>
      <c r="E756" s="122">
        <v>1.3424226808222062</v>
      </c>
      <c r="F756" s="84" t="s">
        <v>1230</v>
      </c>
      <c r="G756" s="84" t="b">
        <v>0</v>
      </c>
      <c r="H756" s="84" t="b">
        <v>0</v>
      </c>
      <c r="I756" s="84" t="b">
        <v>0</v>
      </c>
      <c r="J756" s="84" t="b">
        <v>0</v>
      </c>
      <c r="K756" s="84" t="b">
        <v>0</v>
      </c>
      <c r="L756" s="84" t="b">
        <v>0</v>
      </c>
    </row>
    <row r="757" spans="1:12" ht="15">
      <c r="A757" s="84" t="s">
        <v>1927</v>
      </c>
      <c r="B757" s="84" t="s">
        <v>1928</v>
      </c>
      <c r="C757" s="84">
        <v>2</v>
      </c>
      <c r="D757" s="122">
        <v>0.0074932450661992014</v>
      </c>
      <c r="E757" s="122">
        <v>1.3424226808222062</v>
      </c>
      <c r="F757" s="84" t="s">
        <v>1230</v>
      </c>
      <c r="G757" s="84" t="b">
        <v>0</v>
      </c>
      <c r="H757" s="84" t="b">
        <v>0</v>
      </c>
      <c r="I757" s="84" t="b">
        <v>0</v>
      </c>
      <c r="J757" s="84" t="b">
        <v>0</v>
      </c>
      <c r="K757" s="84" t="b">
        <v>0</v>
      </c>
      <c r="L757" s="84" t="b">
        <v>0</v>
      </c>
    </row>
    <row r="758" spans="1:12" ht="15">
      <c r="A758" s="84" t="s">
        <v>1928</v>
      </c>
      <c r="B758" s="84" t="s">
        <v>1929</v>
      </c>
      <c r="C758" s="84">
        <v>2</v>
      </c>
      <c r="D758" s="122">
        <v>0.0074932450661992014</v>
      </c>
      <c r="E758" s="122">
        <v>1.3424226808222062</v>
      </c>
      <c r="F758" s="84" t="s">
        <v>1230</v>
      </c>
      <c r="G758" s="84" t="b">
        <v>0</v>
      </c>
      <c r="H758" s="84" t="b">
        <v>0</v>
      </c>
      <c r="I758" s="84" t="b">
        <v>0</v>
      </c>
      <c r="J758" s="84" t="b">
        <v>0</v>
      </c>
      <c r="K758" s="84" t="b">
        <v>0</v>
      </c>
      <c r="L758" s="84" t="b">
        <v>0</v>
      </c>
    </row>
    <row r="759" spans="1:12" ht="15">
      <c r="A759" s="84" t="s">
        <v>1929</v>
      </c>
      <c r="B759" s="84" t="s">
        <v>1930</v>
      </c>
      <c r="C759" s="84">
        <v>2</v>
      </c>
      <c r="D759" s="122">
        <v>0.0074932450661992014</v>
      </c>
      <c r="E759" s="122">
        <v>1.3424226808222062</v>
      </c>
      <c r="F759" s="84" t="s">
        <v>1230</v>
      </c>
      <c r="G759" s="84" t="b">
        <v>0</v>
      </c>
      <c r="H759" s="84" t="b">
        <v>0</v>
      </c>
      <c r="I759" s="84" t="b">
        <v>0</v>
      </c>
      <c r="J759" s="84" t="b">
        <v>0</v>
      </c>
      <c r="K759" s="84" t="b">
        <v>0</v>
      </c>
      <c r="L759" s="84" t="b">
        <v>0</v>
      </c>
    </row>
    <row r="760" spans="1:12" ht="15">
      <c r="A760" s="84" t="s">
        <v>1930</v>
      </c>
      <c r="B760" s="84" t="s">
        <v>1931</v>
      </c>
      <c r="C760" s="84">
        <v>2</v>
      </c>
      <c r="D760" s="122">
        <v>0.0074932450661992014</v>
      </c>
      <c r="E760" s="122">
        <v>1.3424226808222062</v>
      </c>
      <c r="F760" s="84" t="s">
        <v>1230</v>
      </c>
      <c r="G760" s="84" t="b">
        <v>0</v>
      </c>
      <c r="H760" s="84" t="b">
        <v>0</v>
      </c>
      <c r="I760" s="84" t="b">
        <v>0</v>
      </c>
      <c r="J760" s="84" t="b">
        <v>0</v>
      </c>
      <c r="K760" s="84" t="b">
        <v>0</v>
      </c>
      <c r="L760" s="84" t="b">
        <v>0</v>
      </c>
    </row>
    <row r="761" spans="1:12" ht="15">
      <c r="A761" s="84" t="s">
        <v>1931</v>
      </c>
      <c r="B761" s="84" t="s">
        <v>1932</v>
      </c>
      <c r="C761" s="84">
        <v>2</v>
      </c>
      <c r="D761" s="122">
        <v>0.0074932450661992014</v>
      </c>
      <c r="E761" s="122">
        <v>1.3424226808222062</v>
      </c>
      <c r="F761" s="84" t="s">
        <v>1230</v>
      </c>
      <c r="G761" s="84" t="b">
        <v>0</v>
      </c>
      <c r="H761" s="84" t="b">
        <v>0</v>
      </c>
      <c r="I761" s="84" t="b">
        <v>0</v>
      </c>
      <c r="J761" s="84" t="b">
        <v>0</v>
      </c>
      <c r="K761" s="84" t="b">
        <v>0</v>
      </c>
      <c r="L761" s="84" t="b">
        <v>0</v>
      </c>
    </row>
    <row r="762" spans="1:12" ht="15">
      <c r="A762" s="84" t="s">
        <v>1932</v>
      </c>
      <c r="B762" s="84" t="s">
        <v>1933</v>
      </c>
      <c r="C762" s="84">
        <v>2</v>
      </c>
      <c r="D762" s="122">
        <v>0.0074932450661992014</v>
      </c>
      <c r="E762" s="122">
        <v>1.3424226808222062</v>
      </c>
      <c r="F762" s="84" t="s">
        <v>1230</v>
      </c>
      <c r="G762" s="84" t="b">
        <v>0</v>
      </c>
      <c r="H762" s="84" t="b">
        <v>0</v>
      </c>
      <c r="I762" s="84" t="b">
        <v>0</v>
      </c>
      <c r="J762" s="84" t="b">
        <v>0</v>
      </c>
      <c r="K762" s="84" t="b">
        <v>0</v>
      </c>
      <c r="L762" s="84" t="b">
        <v>0</v>
      </c>
    </row>
    <row r="763" spans="1:12" ht="15">
      <c r="A763" s="84" t="s">
        <v>1933</v>
      </c>
      <c r="B763" s="84" t="s">
        <v>1934</v>
      </c>
      <c r="C763" s="84">
        <v>2</v>
      </c>
      <c r="D763" s="122">
        <v>0.0074932450661992014</v>
      </c>
      <c r="E763" s="122">
        <v>1.3424226808222062</v>
      </c>
      <c r="F763" s="84" t="s">
        <v>1230</v>
      </c>
      <c r="G763" s="84" t="b">
        <v>0</v>
      </c>
      <c r="H763" s="84" t="b">
        <v>0</v>
      </c>
      <c r="I763" s="84" t="b">
        <v>0</v>
      </c>
      <c r="J763" s="84" t="b">
        <v>0</v>
      </c>
      <c r="K763" s="84" t="b">
        <v>0</v>
      </c>
      <c r="L763" s="84" t="b">
        <v>0</v>
      </c>
    </row>
    <row r="764" spans="1:12" ht="15">
      <c r="A764" s="84" t="s">
        <v>1934</v>
      </c>
      <c r="B764" s="84" t="s">
        <v>1935</v>
      </c>
      <c r="C764" s="84">
        <v>2</v>
      </c>
      <c r="D764" s="122">
        <v>0.0074932450661992014</v>
      </c>
      <c r="E764" s="122">
        <v>1.3424226808222062</v>
      </c>
      <c r="F764" s="84" t="s">
        <v>1230</v>
      </c>
      <c r="G764" s="84" t="b">
        <v>0</v>
      </c>
      <c r="H764" s="84" t="b">
        <v>0</v>
      </c>
      <c r="I764" s="84" t="b">
        <v>0</v>
      </c>
      <c r="J764" s="84" t="b">
        <v>0</v>
      </c>
      <c r="K764" s="84" t="b">
        <v>0</v>
      </c>
      <c r="L764" s="84" t="b">
        <v>0</v>
      </c>
    </row>
    <row r="765" spans="1:12" ht="15">
      <c r="A765" s="84" t="s">
        <v>1935</v>
      </c>
      <c r="B765" s="84" t="s">
        <v>1936</v>
      </c>
      <c r="C765" s="84">
        <v>2</v>
      </c>
      <c r="D765" s="122">
        <v>0.0074932450661992014</v>
      </c>
      <c r="E765" s="122">
        <v>1.3424226808222062</v>
      </c>
      <c r="F765" s="84" t="s">
        <v>1230</v>
      </c>
      <c r="G765" s="84" t="b">
        <v>0</v>
      </c>
      <c r="H765" s="84" t="b">
        <v>0</v>
      </c>
      <c r="I765" s="84" t="b">
        <v>0</v>
      </c>
      <c r="J765" s="84" t="b">
        <v>0</v>
      </c>
      <c r="K765" s="84" t="b">
        <v>0</v>
      </c>
      <c r="L765" s="84" t="b">
        <v>0</v>
      </c>
    </row>
    <row r="766" spans="1:12" ht="15">
      <c r="A766" s="84" t="s">
        <v>1936</v>
      </c>
      <c r="B766" s="84" t="s">
        <v>1823</v>
      </c>
      <c r="C766" s="84">
        <v>2</v>
      </c>
      <c r="D766" s="122">
        <v>0.0074932450661992014</v>
      </c>
      <c r="E766" s="122">
        <v>1.166331421766525</v>
      </c>
      <c r="F766" s="84" t="s">
        <v>1230</v>
      </c>
      <c r="G766" s="84" t="b">
        <v>0</v>
      </c>
      <c r="H766" s="84" t="b">
        <v>0</v>
      </c>
      <c r="I766" s="84" t="b">
        <v>0</v>
      </c>
      <c r="J766" s="84" t="b">
        <v>0</v>
      </c>
      <c r="K766" s="84" t="b">
        <v>0</v>
      </c>
      <c r="L766" s="84" t="b">
        <v>0</v>
      </c>
    </row>
    <row r="767" spans="1:12" ht="15">
      <c r="A767" s="84" t="s">
        <v>1823</v>
      </c>
      <c r="B767" s="84" t="s">
        <v>1937</v>
      </c>
      <c r="C767" s="84">
        <v>2</v>
      </c>
      <c r="D767" s="122">
        <v>0.0074932450661992014</v>
      </c>
      <c r="E767" s="122">
        <v>1.166331421766525</v>
      </c>
      <c r="F767" s="84" t="s">
        <v>1230</v>
      </c>
      <c r="G767" s="84" t="b">
        <v>0</v>
      </c>
      <c r="H767" s="84" t="b">
        <v>0</v>
      </c>
      <c r="I767" s="84" t="b">
        <v>0</v>
      </c>
      <c r="J767" s="84" t="b">
        <v>0</v>
      </c>
      <c r="K767" s="84" t="b">
        <v>0</v>
      </c>
      <c r="L767" s="84" t="b">
        <v>0</v>
      </c>
    </row>
    <row r="768" spans="1:12" ht="15">
      <c r="A768" s="84" t="s">
        <v>1937</v>
      </c>
      <c r="B768" s="84" t="s">
        <v>1938</v>
      </c>
      <c r="C768" s="84">
        <v>2</v>
      </c>
      <c r="D768" s="122">
        <v>0.0074932450661992014</v>
      </c>
      <c r="E768" s="122">
        <v>1.3424226808222062</v>
      </c>
      <c r="F768" s="84" t="s">
        <v>1230</v>
      </c>
      <c r="G768" s="84" t="b">
        <v>0</v>
      </c>
      <c r="H768" s="84" t="b">
        <v>0</v>
      </c>
      <c r="I768" s="84" t="b">
        <v>0</v>
      </c>
      <c r="J768" s="84" t="b">
        <v>0</v>
      </c>
      <c r="K768" s="84" t="b">
        <v>0</v>
      </c>
      <c r="L768" s="84" t="b">
        <v>0</v>
      </c>
    </row>
    <row r="769" spans="1:12" ht="15">
      <c r="A769" s="84" t="s">
        <v>1938</v>
      </c>
      <c r="B769" s="84" t="s">
        <v>1939</v>
      </c>
      <c r="C769" s="84">
        <v>2</v>
      </c>
      <c r="D769" s="122">
        <v>0.0074932450661992014</v>
      </c>
      <c r="E769" s="122">
        <v>1.3424226808222062</v>
      </c>
      <c r="F769" s="84" t="s">
        <v>1230</v>
      </c>
      <c r="G769" s="84" t="b">
        <v>0</v>
      </c>
      <c r="H769" s="84" t="b">
        <v>0</v>
      </c>
      <c r="I769" s="84" t="b">
        <v>0</v>
      </c>
      <c r="J769" s="84" t="b">
        <v>0</v>
      </c>
      <c r="K769" s="84" t="b">
        <v>0</v>
      </c>
      <c r="L769" s="84" t="b">
        <v>0</v>
      </c>
    </row>
    <row r="770" spans="1:12" ht="15">
      <c r="A770" s="84" t="s">
        <v>1939</v>
      </c>
      <c r="B770" s="84" t="s">
        <v>1940</v>
      </c>
      <c r="C770" s="84">
        <v>2</v>
      </c>
      <c r="D770" s="122">
        <v>0.0074932450661992014</v>
      </c>
      <c r="E770" s="122">
        <v>1.3424226808222062</v>
      </c>
      <c r="F770" s="84" t="s">
        <v>1230</v>
      </c>
      <c r="G770" s="84" t="b">
        <v>0</v>
      </c>
      <c r="H770" s="84" t="b">
        <v>0</v>
      </c>
      <c r="I770" s="84" t="b">
        <v>0</v>
      </c>
      <c r="J770" s="84" t="b">
        <v>0</v>
      </c>
      <c r="K770" s="84" t="b">
        <v>0</v>
      </c>
      <c r="L770" s="84" t="b">
        <v>0</v>
      </c>
    </row>
    <row r="771" spans="1:12" ht="15">
      <c r="A771" s="84" t="s">
        <v>1940</v>
      </c>
      <c r="B771" s="84" t="s">
        <v>1941</v>
      </c>
      <c r="C771" s="84">
        <v>2</v>
      </c>
      <c r="D771" s="122">
        <v>0.0074932450661992014</v>
      </c>
      <c r="E771" s="122">
        <v>1.3424226808222062</v>
      </c>
      <c r="F771" s="84" t="s">
        <v>1230</v>
      </c>
      <c r="G771" s="84" t="b">
        <v>0</v>
      </c>
      <c r="H771" s="84" t="b">
        <v>0</v>
      </c>
      <c r="I771" s="84" t="b">
        <v>0</v>
      </c>
      <c r="J771" s="84" t="b">
        <v>0</v>
      </c>
      <c r="K771" s="84" t="b">
        <v>0</v>
      </c>
      <c r="L771" s="84" t="b">
        <v>0</v>
      </c>
    </row>
    <row r="772" spans="1:12" ht="15">
      <c r="A772" s="84" t="s">
        <v>1941</v>
      </c>
      <c r="B772" s="84" t="s">
        <v>1942</v>
      </c>
      <c r="C772" s="84">
        <v>2</v>
      </c>
      <c r="D772" s="122">
        <v>0.0074932450661992014</v>
      </c>
      <c r="E772" s="122">
        <v>1.3424226808222062</v>
      </c>
      <c r="F772" s="84" t="s">
        <v>1230</v>
      </c>
      <c r="G772" s="84" t="b">
        <v>0</v>
      </c>
      <c r="H772" s="84" t="b">
        <v>0</v>
      </c>
      <c r="I772" s="84" t="b">
        <v>0</v>
      </c>
      <c r="J772" s="84" t="b">
        <v>0</v>
      </c>
      <c r="K772" s="84" t="b">
        <v>0</v>
      </c>
      <c r="L772" s="84" t="b">
        <v>0</v>
      </c>
    </row>
    <row r="773" spans="1:12" ht="15">
      <c r="A773" s="84" t="s">
        <v>1353</v>
      </c>
      <c r="B773" s="84" t="s">
        <v>1335</v>
      </c>
      <c r="C773" s="84">
        <v>2</v>
      </c>
      <c r="D773" s="122">
        <v>0.0074932450661992014</v>
      </c>
      <c r="E773" s="122">
        <v>1.3424226808222062</v>
      </c>
      <c r="F773" s="84" t="s">
        <v>1230</v>
      </c>
      <c r="G773" s="84" t="b">
        <v>0</v>
      </c>
      <c r="H773" s="84" t="b">
        <v>0</v>
      </c>
      <c r="I773" s="84" t="b">
        <v>0</v>
      </c>
      <c r="J773" s="84" t="b">
        <v>0</v>
      </c>
      <c r="K773" s="84" t="b">
        <v>0</v>
      </c>
      <c r="L773" s="84" t="b">
        <v>0</v>
      </c>
    </row>
    <row r="774" spans="1:12" ht="15">
      <c r="A774" s="84" t="s">
        <v>1771</v>
      </c>
      <c r="B774" s="84" t="s">
        <v>1772</v>
      </c>
      <c r="C774" s="84">
        <v>3</v>
      </c>
      <c r="D774" s="122">
        <v>0.018814374728998825</v>
      </c>
      <c r="E774" s="122">
        <v>1.1856365769619117</v>
      </c>
      <c r="F774" s="84" t="s">
        <v>1232</v>
      </c>
      <c r="G774" s="84" t="b">
        <v>0</v>
      </c>
      <c r="H774" s="84" t="b">
        <v>0</v>
      </c>
      <c r="I774" s="84" t="b">
        <v>0</v>
      </c>
      <c r="J774" s="84" t="b">
        <v>0</v>
      </c>
      <c r="K774" s="84" t="b">
        <v>0</v>
      </c>
      <c r="L774" s="84" t="b">
        <v>0</v>
      </c>
    </row>
    <row r="775" spans="1:12" ht="15">
      <c r="A775" s="84" t="s">
        <v>1772</v>
      </c>
      <c r="B775" s="84" t="s">
        <v>1773</v>
      </c>
      <c r="C775" s="84">
        <v>3</v>
      </c>
      <c r="D775" s="122">
        <v>0.018814374728998825</v>
      </c>
      <c r="E775" s="122">
        <v>1.1856365769619117</v>
      </c>
      <c r="F775" s="84" t="s">
        <v>1232</v>
      </c>
      <c r="G775" s="84" t="b">
        <v>0</v>
      </c>
      <c r="H775" s="84" t="b">
        <v>0</v>
      </c>
      <c r="I775" s="84" t="b">
        <v>0</v>
      </c>
      <c r="J775" s="84" t="b">
        <v>0</v>
      </c>
      <c r="K775" s="84" t="b">
        <v>0</v>
      </c>
      <c r="L775" s="84" t="b">
        <v>0</v>
      </c>
    </row>
    <row r="776" spans="1:12" ht="15">
      <c r="A776" s="84" t="s">
        <v>1770</v>
      </c>
      <c r="B776" s="84" t="s">
        <v>2041</v>
      </c>
      <c r="C776" s="84">
        <v>2</v>
      </c>
      <c r="D776" s="122">
        <v>0</v>
      </c>
      <c r="E776" s="122">
        <v>1.3617278360175928</v>
      </c>
      <c r="F776" s="84" t="s">
        <v>1232</v>
      </c>
      <c r="G776" s="84" t="b">
        <v>0</v>
      </c>
      <c r="H776" s="84" t="b">
        <v>0</v>
      </c>
      <c r="I776" s="84" t="b">
        <v>0</v>
      </c>
      <c r="J776" s="84" t="b">
        <v>0</v>
      </c>
      <c r="K776" s="84" t="b">
        <v>0</v>
      </c>
      <c r="L776" s="84" t="b">
        <v>0</v>
      </c>
    </row>
    <row r="777" spans="1:12" ht="15">
      <c r="A777" s="84" t="s">
        <v>2041</v>
      </c>
      <c r="B777" s="84" t="s">
        <v>1767</v>
      </c>
      <c r="C777" s="84">
        <v>2</v>
      </c>
      <c r="D777" s="122">
        <v>0</v>
      </c>
      <c r="E777" s="122">
        <v>1.3617278360175928</v>
      </c>
      <c r="F777" s="84" t="s">
        <v>1232</v>
      </c>
      <c r="G777" s="84" t="b">
        <v>0</v>
      </c>
      <c r="H777" s="84" t="b">
        <v>0</v>
      </c>
      <c r="I777" s="84" t="b">
        <v>0</v>
      </c>
      <c r="J777" s="84" t="b">
        <v>0</v>
      </c>
      <c r="K777" s="84" t="b">
        <v>0</v>
      </c>
      <c r="L777" s="84" t="b">
        <v>0</v>
      </c>
    </row>
    <row r="778" spans="1:12" ht="15">
      <c r="A778" s="84" t="s">
        <v>1767</v>
      </c>
      <c r="B778" s="84" t="s">
        <v>1789</v>
      </c>
      <c r="C778" s="84">
        <v>2</v>
      </c>
      <c r="D778" s="122">
        <v>0</v>
      </c>
      <c r="E778" s="122">
        <v>1.3617278360175928</v>
      </c>
      <c r="F778" s="84" t="s">
        <v>1232</v>
      </c>
      <c r="G778" s="84" t="b">
        <v>0</v>
      </c>
      <c r="H778" s="84" t="b">
        <v>0</v>
      </c>
      <c r="I778" s="84" t="b">
        <v>0</v>
      </c>
      <c r="J778" s="84" t="b">
        <v>0</v>
      </c>
      <c r="K778" s="84" t="b">
        <v>0</v>
      </c>
      <c r="L778" s="84" t="b">
        <v>0</v>
      </c>
    </row>
    <row r="779" spans="1:12" ht="15">
      <c r="A779" s="84" t="s">
        <v>1789</v>
      </c>
      <c r="B779" s="84" t="s">
        <v>1790</v>
      </c>
      <c r="C779" s="84">
        <v>2</v>
      </c>
      <c r="D779" s="122">
        <v>0</v>
      </c>
      <c r="E779" s="122">
        <v>1.3617278360175928</v>
      </c>
      <c r="F779" s="84" t="s">
        <v>1232</v>
      </c>
      <c r="G779" s="84" t="b">
        <v>0</v>
      </c>
      <c r="H779" s="84" t="b">
        <v>0</v>
      </c>
      <c r="I779" s="84" t="b">
        <v>0</v>
      </c>
      <c r="J779" s="84" t="b">
        <v>0</v>
      </c>
      <c r="K779" s="84" t="b">
        <v>0</v>
      </c>
      <c r="L779" s="84" t="b">
        <v>0</v>
      </c>
    </row>
    <row r="780" spans="1:12" ht="15">
      <c r="A780" s="84" t="s">
        <v>1790</v>
      </c>
      <c r="B780" s="84" t="s">
        <v>1791</v>
      </c>
      <c r="C780" s="84">
        <v>2</v>
      </c>
      <c r="D780" s="122">
        <v>0</v>
      </c>
      <c r="E780" s="122">
        <v>1.3617278360175928</v>
      </c>
      <c r="F780" s="84" t="s">
        <v>1232</v>
      </c>
      <c r="G780" s="84" t="b">
        <v>0</v>
      </c>
      <c r="H780" s="84" t="b">
        <v>0</v>
      </c>
      <c r="I780" s="84" t="b">
        <v>0</v>
      </c>
      <c r="J780" s="84" t="b">
        <v>0</v>
      </c>
      <c r="K780" s="84" t="b">
        <v>0</v>
      </c>
      <c r="L780" s="84" t="b">
        <v>0</v>
      </c>
    </row>
    <row r="781" spans="1:12" ht="15">
      <c r="A781" s="84" t="s">
        <v>1791</v>
      </c>
      <c r="B781" s="84" t="s">
        <v>1792</v>
      </c>
      <c r="C781" s="84">
        <v>2</v>
      </c>
      <c r="D781" s="122">
        <v>0</v>
      </c>
      <c r="E781" s="122">
        <v>1.3617278360175928</v>
      </c>
      <c r="F781" s="84" t="s">
        <v>1232</v>
      </c>
      <c r="G781" s="84" t="b">
        <v>0</v>
      </c>
      <c r="H781" s="84" t="b">
        <v>0</v>
      </c>
      <c r="I781" s="84" t="b">
        <v>0</v>
      </c>
      <c r="J781" s="84" t="b">
        <v>0</v>
      </c>
      <c r="K781" s="84" t="b">
        <v>0</v>
      </c>
      <c r="L781" s="84" t="b">
        <v>0</v>
      </c>
    </row>
    <row r="782" spans="1:12" ht="15">
      <c r="A782" s="84" t="s">
        <v>1792</v>
      </c>
      <c r="B782" s="84" t="s">
        <v>1793</v>
      </c>
      <c r="C782" s="84">
        <v>2</v>
      </c>
      <c r="D782" s="122">
        <v>0</v>
      </c>
      <c r="E782" s="122">
        <v>1.3617278360175928</v>
      </c>
      <c r="F782" s="84" t="s">
        <v>1232</v>
      </c>
      <c r="G782" s="84" t="b">
        <v>0</v>
      </c>
      <c r="H782" s="84" t="b">
        <v>0</v>
      </c>
      <c r="I782" s="84" t="b">
        <v>0</v>
      </c>
      <c r="J782" s="84" t="b">
        <v>0</v>
      </c>
      <c r="K782" s="84" t="b">
        <v>0</v>
      </c>
      <c r="L782" s="84" t="b">
        <v>0</v>
      </c>
    </row>
    <row r="783" spans="1:12" ht="15">
      <c r="A783" s="84" t="s">
        <v>1793</v>
      </c>
      <c r="B783" s="84" t="s">
        <v>1794</v>
      </c>
      <c r="C783" s="84">
        <v>2</v>
      </c>
      <c r="D783" s="122">
        <v>0</v>
      </c>
      <c r="E783" s="122">
        <v>1.3617278360175928</v>
      </c>
      <c r="F783" s="84" t="s">
        <v>1232</v>
      </c>
      <c r="G783" s="84" t="b">
        <v>0</v>
      </c>
      <c r="H783" s="84" t="b">
        <v>0</v>
      </c>
      <c r="I783" s="84" t="b">
        <v>0</v>
      </c>
      <c r="J783" s="84" t="b">
        <v>0</v>
      </c>
      <c r="K783" s="84" t="b">
        <v>0</v>
      </c>
      <c r="L783" s="84" t="b">
        <v>0</v>
      </c>
    </row>
    <row r="784" spans="1:12" ht="15">
      <c r="A784" s="84" t="s">
        <v>1794</v>
      </c>
      <c r="B784" s="84" t="s">
        <v>1795</v>
      </c>
      <c r="C784" s="84">
        <v>2</v>
      </c>
      <c r="D784" s="122">
        <v>0</v>
      </c>
      <c r="E784" s="122">
        <v>1.3617278360175928</v>
      </c>
      <c r="F784" s="84" t="s">
        <v>1232</v>
      </c>
      <c r="G784" s="84" t="b">
        <v>0</v>
      </c>
      <c r="H784" s="84" t="b">
        <v>0</v>
      </c>
      <c r="I784" s="84" t="b">
        <v>0</v>
      </c>
      <c r="J784" s="84" t="b">
        <v>0</v>
      </c>
      <c r="K784" s="84" t="b">
        <v>0</v>
      </c>
      <c r="L784" s="84" t="b">
        <v>0</v>
      </c>
    </row>
    <row r="785" spans="1:12" ht="15">
      <c r="A785" s="84" t="s">
        <v>1795</v>
      </c>
      <c r="B785" s="84" t="s">
        <v>1796</v>
      </c>
      <c r="C785" s="84">
        <v>2</v>
      </c>
      <c r="D785" s="122">
        <v>0</v>
      </c>
      <c r="E785" s="122">
        <v>1.3617278360175928</v>
      </c>
      <c r="F785" s="84" t="s">
        <v>1232</v>
      </c>
      <c r="G785" s="84" t="b">
        <v>0</v>
      </c>
      <c r="H785" s="84" t="b">
        <v>0</v>
      </c>
      <c r="I785" s="84" t="b">
        <v>0</v>
      </c>
      <c r="J785" s="84" t="b">
        <v>0</v>
      </c>
      <c r="K785" s="84" t="b">
        <v>0</v>
      </c>
      <c r="L785" s="84" t="b">
        <v>0</v>
      </c>
    </row>
    <row r="786" spans="1:12" ht="15">
      <c r="A786" s="84" t="s">
        <v>1796</v>
      </c>
      <c r="B786" s="84" t="s">
        <v>1797</v>
      </c>
      <c r="C786" s="84">
        <v>2</v>
      </c>
      <c r="D786" s="122">
        <v>0</v>
      </c>
      <c r="E786" s="122">
        <v>1.3617278360175928</v>
      </c>
      <c r="F786" s="84" t="s">
        <v>1232</v>
      </c>
      <c r="G786" s="84" t="b">
        <v>0</v>
      </c>
      <c r="H786" s="84" t="b">
        <v>0</v>
      </c>
      <c r="I786" s="84" t="b">
        <v>0</v>
      </c>
      <c r="J786" s="84" t="b">
        <v>0</v>
      </c>
      <c r="K786" s="84" t="b">
        <v>0</v>
      </c>
      <c r="L786" s="84" t="b">
        <v>0</v>
      </c>
    </row>
    <row r="787" spans="1:12" ht="15">
      <c r="A787" s="84" t="s">
        <v>1797</v>
      </c>
      <c r="B787" s="84" t="s">
        <v>1798</v>
      </c>
      <c r="C787" s="84">
        <v>2</v>
      </c>
      <c r="D787" s="122">
        <v>0</v>
      </c>
      <c r="E787" s="122">
        <v>1.3617278360175928</v>
      </c>
      <c r="F787" s="84" t="s">
        <v>1232</v>
      </c>
      <c r="G787" s="84" t="b">
        <v>0</v>
      </c>
      <c r="H787" s="84" t="b">
        <v>0</v>
      </c>
      <c r="I787" s="84" t="b">
        <v>0</v>
      </c>
      <c r="J787" s="84" t="b">
        <v>0</v>
      </c>
      <c r="K787" s="84" t="b">
        <v>0</v>
      </c>
      <c r="L787" s="84" t="b">
        <v>0</v>
      </c>
    </row>
    <row r="788" spans="1:12" ht="15">
      <c r="A788" s="84" t="s">
        <v>1798</v>
      </c>
      <c r="B788" s="84" t="s">
        <v>1830</v>
      </c>
      <c r="C788" s="84">
        <v>2</v>
      </c>
      <c r="D788" s="122">
        <v>0</v>
      </c>
      <c r="E788" s="122">
        <v>1.3617278360175928</v>
      </c>
      <c r="F788" s="84" t="s">
        <v>1232</v>
      </c>
      <c r="G788" s="84" t="b">
        <v>0</v>
      </c>
      <c r="H788" s="84" t="b">
        <v>0</v>
      </c>
      <c r="I788" s="84" t="b">
        <v>0</v>
      </c>
      <c r="J788" s="84" t="b">
        <v>0</v>
      </c>
      <c r="K788" s="84" t="b">
        <v>0</v>
      </c>
      <c r="L788" s="84" t="b">
        <v>0</v>
      </c>
    </row>
    <row r="789" spans="1:12" ht="15">
      <c r="A789" s="84" t="s">
        <v>1773</v>
      </c>
      <c r="B789" s="84" t="s">
        <v>1831</v>
      </c>
      <c r="C789" s="84">
        <v>2</v>
      </c>
      <c r="D789" s="122">
        <v>0.012542916485999216</v>
      </c>
      <c r="E789" s="122">
        <v>1.1856365769619117</v>
      </c>
      <c r="F789" s="84" t="s">
        <v>1232</v>
      </c>
      <c r="G789" s="84" t="b">
        <v>0</v>
      </c>
      <c r="H789" s="84" t="b">
        <v>0</v>
      </c>
      <c r="I789" s="84" t="b">
        <v>0</v>
      </c>
      <c r="J789" s="84" t="b">
        <v>0</v>
      </c>
      <c r="K789" s="84" t="b">
        <v>0</v>
      </c>
      <c r="L789" s="84" t="b">
        <v>0</v>
      </c>
    </row>
    <row r="790" spans="1:12" ht="15">
      <c r="A790" s="84" t="s">
        <v>1831</v>
      </c>
      <c r="B790" s="84" t="s">
        <v>1832</v>
      </c>
      <c r="C790" s="84">
        <v>2</v>
      </c>
      <c r="D790" s="122">
        <v>0.012542916485999216</v>
      </c>
      <c r="E790" s="122">
        <v>1.3617278360175928</v>
      </c>
      <c r="F790" s="84" t="s">
        <v>1232</v>
      </c>
      <c r="G790" s="84" t="b">
        <v>0</v>
      </c>
      <c r="H790" s="84" t="b">
        <v>0</v>
      </c>
      <c r="I790" s="84" t="b">
        <v>0</v>
      </c>
      <c r="J790" s="84" t="b">
        <v>0</v>
      </c>
      <c r="K790" s="84" t="b">
        <v>0</v>
      </c>
      <c r="L790" s="84" t="b">
        <v>0</v>
      </c>
    </row>
    <row r="791" spans="1:12" ht="15">
      <c r="A791" s="84" t="s">
        <v>1832</v>
      </c>
      <c r="B791" s="84" t="s">
        <v>1833</v>
      </c>
      <c r="C791" s="84">
        <v>2</v>
      </c>
      <c r="D791" s="122">
        <v>0.012542916485999216</v>
      </c>
      <c r="E791" s="122">
        <v>1.3617278360175928</v>
      </c>
      <c r="F791" s="84" t="s">
        <v>1232</v>
      </c>
      <c r="G791" s="84" t="b">
        <v>0</v>
      </c>
      <c r="H791" s="84" t="b">
        <v>0</v>
      </c>
      <c r="I791" s="84" t="b">
        <v>0</v>
      </c>
      <c r="J791" s="84" t="b">
        <v>0</v>
      </c>
      <c r="K791" s="84" t="b">
        <v>0</v>
      </c>
      <c r="L791" s="84" t="b">
        <v>0</v>
      </c>
    </row>
    <row r="792" spans="1:12" ht="15">
      <c r="A792" s="84" t="s">
        <v>1833</v>
      </c>
      <c r="B792" s="84" t="s">
        <v>1834</v>
      </c>
      <c r="C792" s="84">
        <v>2</v>
      </c>
      <c r="D792" s="122">
        <v>0.012542916485999216</v>
      </c>
      <c r="E792" s="122">
        <v>1.3617278360175928</v>
      </c>
      <c r="F792" s="84" t="s">
        <v>1232</v>
      </c>
      <c r="G792" s="84" t="b">
        <v>0</v>
      </c>
      <c r="H792" s="84" t="b">
        <v>0</v>
      </c>
      <c r="I792" s="84" t="b">
        <v>0</v>
      </c>
      <c r="J792" s="84" t="b">
        <v>0</v>
      </c>
      <c r="K792" s="84" t="b">
        <v>0</v>
      </c>
      <c r="L792" s="84" t="b">
        <v>0</v>
      </c>
    </row>
    <row r="793" spans="1:12" ht="15">
      <c r="A793" s="84" t="s">
        <v>1834</v>
      </c>
      <c r="B793" s="84" t="s">
        <v>1771</v>
      </c>
      <c r="C793" s="84">
        <v>2</v>
      </c>
      <c r="D793" s="122">
        <v>0.012542916485999216</v>
      </c>
      <c r="E793" s="122">
        <v>1.1856365769619117</v>
      </c>
      <c r="F793" s="84" t="s">
        <v>1232</v>
      </c>
      <c r="G793" s="84" t="b">
        <v>0</v>
      </c>
      <c r="H793" s="84" t="b">
        <v>0</v>
      </c>
      <c r="I793" s="84" t="b">
        <v>0</v>
      </c>
      <c r="J793" s="84" t="b">
        <v>0</v>
      </c>
      <c r="K793" s="84" t="b">
        <v>0</v>
      </c>
      <c r="L793" s="84" t="b">
        <v>0</v>
      </c>
    </row>
    <row r="794" spans="1:12" ht="15">
      <c r="A794" s="84" t="s">
        <v>1350</v>
      </c>
      <c r="B794" s="84" t="s">
        <v>1402</v>
      </c>
      <c r="C794" s="84">
        <v>2</v>
      </c>
      <c r="D794" s="122">
        <v>0</v>
      </c>
      <c r="E794" s="122">
        <v>1.2174839442139063</v>
      </c>
      <c r="F794" s="84" t="s">
        <v>1233</v>
      </c>
      <c r="G794" s="84" t="b">
        <v>0</v>
      </c>
      <c r="H794" s="84" t="b">
        <v>0</v>
      </c>
      <c r="I794" s="84" t="b">
        <v>0</v>
      </c>
      <c r="J794" s="84" t="b">
        <v>0</v>
      </c>
      <c r="K794" s="84" t="b">
        <v>0</v>
      </c>
      <c r="L794" s="84" t="b">
        <v>0</v>
      </c>
    </row>
    <row r="795" spans="1:12" ht="15">
      <c r="A795" s="84" t="s">
        <v>1402</v>
      </c>
      <c r="B795" s="84" t="s">
        <v>1403</v>
      </c>
      <c r="C795" s="84">
        <v>2</v>
      </c>
      <c r="D795" s="122">
        <v>0</v>
      </c>
      <c r="E795" s="122">
        <v>1.2174839442139063</v>
      </c>
      <c r="F795" s="84" t="s">
        <v>1233</v>
      </c>
      <c r="G795" s="84" t="b">
        <v>0</v>
      </c>
      <c r="H795" s="84" t="b">
        <v>0</v>
      </c>
      <c r="I795" s="84" t="b">
        <v>0</v>
      </c>
      <c r="J795" s="84" t="b">
        <v>0</v>
      </c>
      <c r="K795" s="84" t="b">
        <v>0</v>
      </c>
      <c r="L795" s="84" t="b">
        <v>0</v>
      </c>
    </row>
    <row r="796" spans="1:12" ht="15">
      <c r="A796" s="84" t="s">
        <v>1403</v>
      </c>
      <c r="B796" s="84" t="s">
        <v>1404</v>
      </c>
      <c r="C796" s="84">
        <v>2</v>
      </c>
      <c r="D796" s="122">
        <v>0</v>
      </c>
      <c r="E796" s="122">
        <v>1.2174839442139063</v>
      </c>
      <c r="F796" s="84" t="s">
        <v>1233</v>
      </c>
      <c r="G796" s="84" t="b">
        <v>0</v>
      </c>
      <c r="H796" s="84" t="b">
        <v>0</v>
      </c>
      <c r="I796" s="84" t="b">
        <v>0</v>
      </c>
      <c r="J796" s="84" t="b">
        <v>0</v>
      </c>
      <c r="K796" s="84" t="b">
        <v>0</v>
      </c>
      <c r="L796" s="84" t="b">
        <v>0</v>
      </c>
    </row>
    <row r="797" spans="1:12" ht="15">
      <c r="A797" s="84" t="s">
        <v>1404</v>
      </c>
      <c r="B797" s="84" t="s">
        <v>1405</v>
      </c>
      <c r="C797" s="84">
        <v>2</v>
      </c>
      <c r="D797" s="122">
        <v>0</v>
      </c>
      <c r="E797" s="122">
        <v>1.2174839442139063</v>
      </c>
      <c r="F797" s="84" t="s">
        <v>1233</v>
      </c>
      <c r="G797" s="84" t="b">
        <v>0</v>
      </c>
      <c r="H797" s="84" t="b">
        <v>0</v>
      </c>
      <c r="I797" s="84" t="b">
        <v>0</v>
      </c>
      <c r="J797" s="84" t="b">
        <v>0</v>
      </c>
      <c r="K797" s="84" t="b">
        <v>0</v>
      </c>
      <c r="L797" s="84" t="b">
        <v>0</v>
      </c>
    </row>
    <row r="798" spans="1:12" ht="15">
      <c r="A798" s="84" t="s">
        <v>1405</v>
      </c>
      <c r="B798" s="84" t="s">
        <v>1406</v>
      </c>
      <c r="C798" s="84">
        <v>2</v>
      </c>
      <c r="D798" s="122">
        <v>0</v>
      </c>
      <c r="E798" s="122">
        <v>1.2174839442139063</v>
      </c>
      <c r="F798" s="84" t="s">
        <v>1233</v>
      </c>
      <c r="G798" s="84" t="b">
        <v>0</v>
      </c>
      <c r="H798" s="84" t="b">
        <v>0</v>
      </c>
      <c r="I798" s="84" t="b">
        <v>0</v>
      </c>
      <c r="J798" s="84" t="b">
        <v>0</v>
      </c>
      <c r="K798" s="84" t="b">
        <v>0</v>
      </c>
      <c r="L798" s="84" t="b">
        <v>0</v>
      </c>
    </row>
    <row r="799" spans="1:12" ht="15">
      <c r="A799" s="84" t="s">
        <v>1406</v>
      </c>
      <c r="B799" s="84" t="s">
        <v>1407</v>
      </c>
      <c r="C799" s="84">
        <v>2</v>
      </c>
      <c r="D799" s="122">
        <v>0</v>
      </c>
      <c r="E799" s="122">
        <v>1.2174839442139063</v>
      </c>
      <c r="F799" s="84" t="s">
        <v>1233</v>
      </c>
      <c r="G799" s="84" t="b">
        <v>0</v>
      </c>
      <c r="H799" s="84" t="b">
        <v>0</v>
      </c>
      <c r="I799" s="84" t="b">
        <v>0</v>
      </c>
      <c r="J799" s="84" t="b">
        <v>0</v>
      </c>
      <c r="K799" s="84" t="b">
        <v>0</v>
      </c>
      <c r="L799" s="84" t="b">
        <v>0</v>
      </c>
    </row>
    <row r="800" spans="1:12" ht="15">
      <c r="A800" s="84" t="s">
        <v>1407</v>
      </c>
      <c r="B800" s="84" t="s">
        <v>1408</v>
      </c>
      <c r="C800" s="84">
        <v>2</v>
      </c>
      <c r="D800" s="122">
        <v>0</v>
      </c>
      <c r="E800" s="122">
        <v>1.2174839442139063</v>
      </c>
      <c r="F800" s="84" t="s">
        <v>1233</v>
      </c>
      <c r="G800" s="84" t="b">
        <v>0</v>
      </c>
      <c r="H800" s="84" t="b">
        <v>0</v>
      </c>
      <c r="I800" s="84" t="b">
        <v>0</v>
      </c>
      <c r="J800" s="84" t="b">
        <v>0</v>
      </c>
      <c r="K800" s="84" t="b">
        <v>0</v>
      </c>
      <c r="L800" s="84" t="b">
        <v>0</v>
      </c>
    </row>
    <row r="801" spans="1:12" ht="15">
      <c r="A801" s="84" t="s">
        <v>1408</v>
      </c>
      <c r="B801" s="84" t="s">
        <v>1409</v>
      </c>
      <c r="C801" s="84">
        <v>2</v>
      </c>
      <c r="D801" s="122">
        <v>0</v>
      </c>
      <c r="E801" s="122">
        <v>1.2174839442139063</v>
      </c>
      <c r="F801" s="84" t="s">
        <v>1233</v>
      </c>
      <c r="G801" s="84" t="b">
        <v>0</v>
      </c>
      <c r="H801" s="84" t="b">
        <v>0</v>
      </c>
      <c r="I801" s="84" t="b">
        <v>0</v>
      </c>
      <c r="J801" s="84" t="b">
        <v>0</v>
      </c>
      <c r="K801" s="84" t="b">
        <v>0</v>
      </c>
      <c r="L801" s="84" t="b">
        <v>0</v>
      </c>
    </row>
    <row r="802" spans="1:12" ht="15">
      <c r="A802" s="84" t="s">
        <v>1409</v>
      </c>
      <c r="B802" s="84" t="s">
        <v>1410</v>
      </c>
      <c r="C802" s="84">
        <v>2</v>
      </c>
      <c r="D802" s="122">
        <v>0</v>
      </c>
      <c r="E802" s="122">
        <v>1.2174839442139063</v>
      </c>
      <c r="F802" s="84" t="s">
        <v>1233</v>
      </c>
      <c r="G802" s="84" t="b">
        <v>0</v>
      </c>
      <c r="H802" s="84" t="b">
        <v>0</v>
      </c>
      <c r="I802" s="84" t="b">
        <v>0</v>
      </c>
      <c r="J802" s="84" t="b">
        <v>0</v>
      </c>
      <c r="K802" s="84" t="b">
        <v>0</v>
      </c>
      <c r="L802" s="84" t="b">
        <v>0</v>
      </c>
    </row>
    <row r="803" spans="1:12" ht="15">
      <c r="A803" s="84" t="s">
        <v>1410</v>
      </c>
      <c r="B803" s="84" t="s">
        <v>1338</v>
      </c>
      <c r="C803" s="84">
        <v>2</v>
      </c>
      <c r="D803" s="122">
        <v>0</v>
      </c>
      <c r="E803" s="122">
        <v>1.2174839442139063</v>
      </c>
      <c r="F803" s="84" t="s">
        <v>1233</v>
      </c>
      <c r="G803" s="84" t="b">
        <v>0</v>
      </c>
      <c r="H803" s="84" t="b">
        <v>0</v>
      </c>
      <c r="I803" s="84" t="b">
        <v>0</v>
      </c>
      <c r="J803" s="84" t="b">
        <v>0</v>
      </c>
      <c r="K803" s="84" t="b">
        <v>0</v>
      </c>
      <c r="L803" s="84" t="b">
        <v>0</v>
      </c>
    </row>
    <row r="804" spans="1:12" ht="15">
      <c r="A804" s="84" t="s">
        <v>1338</v>
      </c>
      <c r="B804" s="84" t="s">
        <v>1763</v>
      </c>
      <c r="C804" s="84">
        <v>2</v>
      </c>
      <c r="D804" s="122">
        <v>0</v>
      </c>
      <c r="E804" s="122">
        <v>1.2174839442139063</v>
      </c>
      <c r="F804" s="84" t="s">
        <v>1233</v>
      </c>
      <c r="G804" s="84" t="b">
        <v>0</v>
      </c>
      <c r="H804" s="84" t="b">
        <v>0</v>
      </c>
      <c r="I804" s="84" t="b">
        <v>0</v>
      </c>
      <c r="J804" s="84" t="b">
        <v>0</v>
      </c>
      <c r="K804" s="84" t="b">
        <v>0</v>
      </c>
      <c r="L80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1216</v>
      </c>
      <c r="BB2" s="13" t="s">
        <v>1247</v>
      </c>
      <c r="BC2" s="13" t="s">
        <v>1248</v>
      </c>
      <c r="BD2" s="117" t="s">
        <v>2064</v>
      </c>
      <c r="BE2" s="117" t="s">
        <v>2065</v>
      </c>
      <c r="BF2" s="117" t="s">
        <v>2066</v>
      </c>
      <c r="BG2" s="117" t="s">
        <v>2067</v>
      </c>
      <c r="BH2" s="117" t="s">
        <v>2068</v>
      </c>
      <c r="BI2" s="117" t="s">
        <v>2069</v>
      </c>
      <c r="BJ2" s="117" t="s">
        <v>2070</v>
      </c>
      <c r="BK2" s="117" t="s">
        <v>2071</v>
      </c>
      <c r="BL2" s="117" t="s">
        <v>2072</v>
      </c>
    </row>
    <row r="3" spans="1:64" ht="15" customHeight="1">
      <c r="A3" s="64" t="s">
        <v>212</v>
      </c>
      <c r="B3" s="64" t="s">
        <v>212</v>
      </c>
      <c r="C3" s="65"/>
      <c r="D3" s="66"/>
      <c r="E3" s="67"/>
      <c r="F3" s="68"/>
      <c r="G3" s="65"/>
      <c r="H3" s="69"/>
      <c r="I3" s="70"/>
      <c r="J3" s="70"/>
      <c r="K3" s="34" t="s">
        <v>65</v>
      </c>
      <c r="L3" s="71">
        <v>3</v>
      </c>
      <c r="M3" s="71"/>
      <c r="N3" s="72"/>
      <c r="O3" s="78" t="s">
        <v>176</v>
      </c>
      <c r="P3" s="80">
        <v>43575.2028587963</v>
      </c>
      <c r="Q3" s="78" t="s">
        <v>286</v>
      </c>
      <c r="R3" s="78"/>
      <c r="S3" s="78"/>
      <c r="T3" s="78" t="s">
        <v>396</v>
      </c>
      <c r="U3" s="83" t="s">
        <v>416</v>
      </c>
      <c r="V3" s="83" t="s">
        <v>416</v>
      </c>
      <c r="W3" s="80">
        <v>43575.2028587963</v>
      </c>
      <c r="X3" s="83" t="s">
        <v>490</v>
      </c>
      <c r="Y3" s="78"/>
      <c r="Z3" s="78"/>
      <c r="AA3" s="84" t="s">
        <v>589</v>
      </c>
      <c r="AB3" s="78"/>
      <c r="AC3" s="78" t="b">
        <v>0</v>
      </c>
      <c r="AD3" s="78">
        <v>0</v>
      </c>
      <c r="AE3" s="84" t="s">
        <v>689</v>
      </c>
      <c r="AF3" s="78" t="b">
        <v>0</v>
      </c>
      <c r="AG3" s="78" t="s">
        <v>691</v>
      </c>
      <c r="AH3" s="78"/>
      <c r="AI3" s="84" t="s">
        <v>689</v>
      </c>
      <c r="AJ3" s="78" t="b">
        <v>0</v>
      </c>
      <c r="AK3" s="78">
        <v>0</v>
      </c>
      <c r="AL3" s="84" t="s">
        <v>689</v>
      </c>
      <c r="AM3" s="78" t="s">
        <v>699</v>
      </c>
      <c r="AN3" s="78" t="b">
        <v>0</v>
      </c>
      <c r="AO3" s="84" t="s">
        <v>589</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21</v>
      </c>
      <c r="BK3" s="49">
        <v>100</v>
      </c>
      <c r="BL3" s="48">
        <v>21</v>
      </c>
    </row>
    <row r="4" spans="1:64" ht="15" customHeight="1">
      <c r="A4" s="64" t="s">
        <v>213</v>
      </c>
      <c r="B4" s="64" t="s">
        <v>213</v>
      </c>
      <c r="C4" s="65"/>
      <c r="D4" s="66"/>
      <c r="E4" s="67"/>
      <c r="F4" s="68"/>
      <c r="G4" s="65"/>
      <c r="H4" s="69"/>
      <c r="I4" s="70"/>
      <c r="J4" s="70"/>
      <c r="K4" s="34" t="s">
        <v>65</v>
      </c>
      <c r="L4" s="77">
        <v>4</v>
      </c>
      <c r="M4" s="77"/>
      <c r="N4" s="72"/>
      <c r="O4" s="79" t="s">
        <v>176</v>
      </c>
      <c r="P4" s="81">
        <v>43574.64732638889</v>
      </c>
      <c r="Q4" s="79" t="s">
        <v>287</v>
      </c>
      <c r="R4" s="82" t="s">
        <v>373</v>
      </c>
      <c r="S4" s="79" t="s">
        <v>388</v>
      </c>
      <c r="T4" s="79" t="s">
        <v>397</v>
      </c>
      <c r="U4" s="79"/>
      <c r="V4" s="82" t="s">
        <v>436</v>
      </c>
      <c r="W4" s="81">
        <v>43574.64732638889</v>
      </c>
      <c r="X4" s="82" t="s">
        <v>491</v>
      </c>
      <c r="Y4" s="79"/>
      <c r="Z4" s="79"/>
      <c r="AA4" s="85" t="s">
        <v>590</v>
      </c>
      <c r="AB4" s="79"/>
      <c r="AC4" s="79" t="b">
        <v>0</v>
      </c>
      <c r="AD4" s="79">
        <v>7</v>
      </c>
      <c r="AE4" s="85" t="s">
        <v>689</v>
      </c>
      <c r="AF4" s="79" t="b">
        <v>0</v>
      </c>
      <c r="AG4" s="79" t="s">
        <v>692</v>
      </c>
      <c r="AH4" s="79"/>
      <c r="AI4" s="85" t="s">
        <v>689</v>
      </c>
      <c r="AJ4" s="79" t="b">
        <v>0</v>
      </c>
      <c r="AK4" s="79">
        <v>3</v>
      </c>
      <c r="AL4" s="85" t="s">
        <v>689</v>
      </c>
      <c r="AM4" s="79" t="s">
        <v>699</v>
      </c>
      <c r="AN4" s="79" t="b">
        <v>0</v>
      </c>
      <c r="AO4" s="85" t="s">
        <v>590</v>
      </c>
      <c r="AP4" s="79" t="s">
        <v>705</v>
      </c>
      <c r="AQ4" s="79">
        <v>0</v>
      </c>
      <c r="AR4" s="79">
        <v>0</v>
      </c>
      <c r="AS4" s="79"/>
      <c r="AT4" s="79"/>
      <c r="AU4" s="79"/>
      <c r="AV4" s="79"/>
      <c r="AW4" s="79"/>
      <c r="AX4" s="79"/>
      <c r="AY4" s="79"/>
      <c r="AZ4" s="79"/>
      <c r="BA4">
        <v>1</v>
      </c>
      <c r="BB4" s="78" t="str">
        <f>REPLACE(INDEX(GroupVertices[Group],MATCH(Edges24[[#This Row],[Vertex 1]],GroupVertices[Vertex],0)),1,1,"")</f>
        <v>17</v>
      </c>
      <c r="BC4" s="78" t="str">
        <f>REPLACE(INDEX(GroupVertices[Group],MATCH(Edges24[[#This Row],[Vertex 2]],GroupVertices[Vertex],0)),1,1,"")</f>
        <v>17</v>
      </c>
      <c r="BD4" s="48">
        <v>0</v>
      </c>
      <c r="BE4" s="49">
        <v>0</v>
      </c>
      <c r="BF4" s="48">
        <v>1</v>
      </c>
      <c r="BG4" s="49">
        <v>3.0303030303030303</v>
      </c>
      <c r="BH4" s="48">
        <v>0</v>
      </c>
      <c r="BI4" s="49">
        <v>0</v>
      </c>
      <c r="BJ4" s="48">
        <v>32</v>
      </c>
      <c r="BK4" s="49">
        <v>96.96969696969697</v>
      </c>
      <c r="BL4" s="48">
        <v>33</v>
      </c>
    </row>
    <row r="5" spans="1:64" ht="15">
      <c r="A5" s="64" t="s">
        <v>214</v>
      </c>
      <c r="B5" s="64" t="s">
        <v>213</v>
      </c>
      <c r="C5" s="65"/>
      <c r="D5" s="66"/>
      <c r="E5" s="67"/>
      <c r="F5" s="68"/>
      <c r="G5" s="65"/>
      <c r="H5" s="69"/>
      <c r="I5" s="70"/>
      <c r="J5" s="70"/>
      <c r="K5" s="34" t="s">
        <v>65</v>
      </c>
      <c r="L5" s="77">
        <v>5</v>
      </c>
      <c r="M5" s="77"/>
      <c r="N5" s="72"/>
      <c r="O5" s="79" t="s">
        <v>285</v>
      </c>
      <c r="P5" s="81">
        <v>43575.32429398148</v>
      </c>
      <c r="Q5" s="79" t="s">
        <v>288</v>
      </c>
      <c r="R5" s="79"/>
      <c r="S5" s="79"/>
      <c r="T5" s="79" t="s">
        <v>398</v>
      </c>
      <c r="U5" s="79"/>
      <c r="V5" s="82" t="s">
        <v>437</v>
      </c>
      <c r="W5" s="81">
        <v>43575.32429398148</v>
      </c>
      <c r="X5" s="82" t="s">
        <v>492</v>
      </c>
      <c r="Y5" s="79"/>
      <c r="Z5" s="79"/>
      <c r="AA5" s="85" t="s">
        <v>591</v>
      </c>
      <c r="AB5" s="79"/>
      <c r="AC5" s="79" t="b">
        <v>0</v>
      </c>
      <c r="AD5" s="79">
        <v>0</v>
      </c>
      <c r="AE5" s="85" t="s">
        <v>689</v>
      </c>
      <c r="AF5" s="79" t="b">
        <v>0</v>
      </c>
      <c r="AG5" s="79" t="s">
        <v>692</v>
      </c>
      <c r="AH5" s="79"/>
      <c r="AI5" s="85" t="s">
        <v>689</v>
      </c>
      <c r="AJ5" s="79" t="b">
        <v>0</v>
      </c>
      <c r="AK5" s="79">
        <v>3</v>
      </c>
      <c r="AL5" s="85" t="s">
        <v>590</v>
      </c>
      <c r="AM5" s="79" t="s">
        <v>700</v>
      </c>
      <c r="AN5" s="79" t="b">
        <v>0</v>
      </c>
      <c r="AO5" s="85" t="s">
        <v>590</v>
      </c>
      <c r="AP5" s="79" t="s">
        <v>176</v>
      </c>
      <c r="AQ5" s="79">
        <v>0</v>
      </c>
      <c r="AR5" s="79">
        <v>0</v>
      </c>
      <c r="AS5" s="79"/>
      <c r="AT5" s="79"/>
      <c r="AU5" s="79"/>
      <c r="AV5" s="79"/>
      <c r="AW5" s="79"/>
      <c r="AX5" s="79"/>
      <c r="AY5" s="79"/>
      <c r="AZ5" s="79"/>
      <c r="BA5">
        <v>1</v>
      </c>
      <c r="BB5" s="78" t="str">
        <f>REPLACE(INDEX(GroupVertices[Group],MATCH(Edges24[[#This Row],[Vertex 1]],GroupVertices[Vertex],0)),1,1,"")</f>
        <v>17</v>
      </c>
      <c r="BC5" s="78" t="str">
        <f>REPLACE(INDEX(GroupVertices[Group],MATCH(Edges24[[#This Row],[Vertex 2]],GroupVertices[Vertex],0)),1,1,"")</f>
        <v>17</v>
      </c>
      <c r="BD5" s="48">
        <v>0</v>
      </c>
      <c r="BE5" s="49">
        <v>0</v>
      </c>
      <c r="BF5" s="48">
        <v>0</v>
      </c>
      <c r="BG5" s="49">
        <v>0</v>
      </c>
      <c r="BH5" s="48">
        <v>0</v>
      </c>
      <c r="BI5" s="49">
        <v>0</v>
      </c>
      <c r="BJ5" s="48">
        <v>21</v>
      </c>
      <c r="BK5" s="49">
        <v>100</v>
      </c>
      <c r="BL5" s="48">
        <v>21</v>
      </c>
    </row>
    <row r="6" spans="1:64" ht="15">
      <c r="A6" s="64" t="s">
        <v>215</v>
      </c>
      <c r="B6" s="64" t="s">
        <v>215</v>
      </c>
      <c r="C6" s="65"/>
      <c r="D6" s="66"/>
      <c r="E6" s="67"/>
      <c r="F6" s="68"/>
      <c r="G6" s="65"/>
      <c r="H6" s="69"/>
      <c r="I6" s="70"/>
      <c r="J6" s="70"/>
      <c r="K6" s="34" t="s">
        <v>65</v>
      </c>
      <c r="L6" s="77">
        <v>6</v>
      </c>
      <c r="M6" s="77"/>
      <c r="N6" s="72"/>
      <c r="O6" s="79" t="s">
        <v>176</v>
      </c>
      <c r="P6" s="81">
        <v>43575.45898148148</v>
      </c>
      <c r="Q6" s="79" t="s">
        <v>289</v>
      </c>
      <c r="R6" s="79"/>
      <c r="S6" s="79"/>
      <c r="T6" s="79" t="s">
        <v>396</v>
      </c>
      <c r="U6" s="79"/>
      <c r="V6" s="82" t="s">
        <v>438</v>
      </c>
      <c r="W6" s="81">
        <v>43575.45898148148</v>
      </c>
      <c r="X6" s="82" t="s">
        <v>493</v>
      </c>
      <c r="Y6" s="79"/>
      <c r="Z6" s="79"/>
      <c r="AA6" s="85" t="s">
        <v>592</v>
      </c>
      <c r="AB6" s="79"/>
      <c r="AC6" s="79" t="b">
        <v>0</v>
      </c>
      <c r="AD6" s="79">
        <v>11</v>
      </c>
      <c r="AE6" s="85" t="s">
        <v>689</v>
      </c>
      <c r="AF6" s="79" t="b">
        <v>0</v>
      </c>
      <c r="AG6" s="79" t="s">
        <v>691</v>
      </c>
      <c r="AH6" s="79"/>
      <c r="AI6" s="85" t="s">
        <v>689</v>
      </c>
      <c r="AJ6" s="79" t="b">
        <v>0</v>
      </c>
      <c r="AK6" s="79">
        <v>0</v>
      </c>
      <c r="AL6" s="85" t="s">
        <v>689</v>
      </c>
      <c r="AM6" s="79" t="s">
        <v>699</v>
      </c>
      <c r="AN6" s="79" t="b">
        <v>0</v>
      </c>
      <c r="AO6" s="85" t="s">
        <v>592</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38</v>
      </c>
      <c r="BK6" s="49">
        <v>100</v>
      </c>
      <c r="BL6" s="48">
        <v>38</v>
      </c>
    </row>
    <row r="7" spans="1:64" ht="15">
      <c r="A7" s="64" t="s">
        <v>216</v>
      </c>
      <c r="B7" s="64" t="s">
        <v>265</v>
      </c>
      <c r="C7" s="65"/>
      <c r="D7" s="66"/>
      <c r="E7" s="67"/>
      <c r="F7" s="68"/>
      <c r="G7" s="65"/>
      <c r="H7" s="69"/>
      <c r="I7" s="70"/>
      <c r="J7" s="70"/>
      <c r="K7" s="34" t="s">
        <v>65</v>
      </c>
      <c r="L7" s="77">
        <v>7</v>
      </c>
      <c r="M7" s="77"/>
      <c r="N7" s="72"/>
      <c r="O7" s="79" t="s">
        <v>285</v>
      </c>
      <c r="P7" s="81">
        <v>43575.53173611111</v>
      </c>
      <c r="Q7" s="79" t="s">
        <v>290</v>
      </c>
      <c r="R7" s="79"/>
      <c r="S7" s="79"/>
      <c r="T7" s="79" t="s">
        <v>396</v>
      </c>
      <c r="U7" s="82" t="s">
        <v>417</v>
      </c>
      <c r="V7" s="82" t="s">
        <v>417</v>
      </c>
      <c r="W7" s="81">
        <v>43575.53173611111</v>
      </c>
      <c r="X7" s="82" t="s">
        <v>494</v>
      </c>
      <c r="Y7" s="79"/>
      <c r="Z7" s="79"/>
      <c r="AA7" s="85" t="s">
        <v>593</v>
      </c>
      <c r="AB7" s="79"/>
      <c r="AC7" s="79" t="b">
        <v>0</v>
      </c>
      <c r="AD7" s="79">
        <v>0</v>
      </c>
      <c r="AE7" s="85" t="s">
        <v>689</v>
      </c>
      <c r="AF7" s="79" t="b">
        <v>0</v>
      </c>
      <c r="AG7" s="79" t="s">
        <v>691</v>
      </c>
      <c r="AH7" s="79"/>
      <c r="AI7" s="85" t="s">
        <v>689</v>
      </c>
      <c r="AJ7" s="79" t="b">
        <v>0</v>
      </c>
      <c r="AK7" s="79">
        <v>10</v>
      </c>
      <c r="AL7" s="85" t="s">
        <v>663</v>
      </c>
      <c r="AM7" s="79" t="s">
        <v>701</v>
      </c>
      <c r="AN7" s="79" t="b">
        <v>0</v>
      </c>
      <c r="AO7" s="85" t="s">
        <v>663</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v>0</v>
      </c>
      <c r="BE7" s="49">
        <v>0</v>
      </c>
      <c r="BF7" s="48">
        <v>0</v>
      </c>
      <c r="BG7" s="49">
        <v>0</v>
      </c>
      <c r="BH7" s="48">
        <v>0</v>
      </c>
      <c r="BI7" s="49">
        <v>0</v>
      </c>
      <c r="BJ7" s="48">
        <v>6</v>
      </c>
      <c r="BK7" s="49">
        <v>100</v>
      </c>
      <c r="BL7" s="48">
        <v>6</v>
      </c>
    </row>
    <row r="8" spans="1:64" ht="15">
      <c r="A8" s="64" t="s">
        <v>217</v>
      </c>
      <c r="B8" s="64" t="s">
        <v>217</v>
      </c>
      <c r="C8" s="65"/>
      <c r="D8" s="66"/>
      <c r="E8" s="67"/>
      <c r="F8" s="68"/>
      <c r="G8" s="65"/>
      <c r="H8" s="69"/>
      <c r="I8" s="70"/>
      <c r="J8" s="70"/>
      <c r="K8" s="34" t="s">
        <v>65</v>
      </c>
      <c r="L8" s="77">
        <v>8</v>
      </c>
      <c r="M8" s="77"/>
      <c r="N8" s="72"/>
      <c r="O8" s="79" t="s">
        <v>176</v>
      </c>
      <c r="P8" s="81">
        <v>43575.547581018516</v>
      </c>
      <c r="Q8" s="79" t="s">
        <v>291</v>
      </c>
      <c r="R8" s="82" t="s">
        <v>374</v>
      </c>
      <c r="S8" s="79" t="s">
        <v>389</v>
      </c>
      <c r="T8" s="79" t="s">
        <v>396</v>
      </c>
      <c r="U8" s="79"/>
      <c r="V8" s="82" t="s">
        <v>439</v>
      </c>
      <c r="W8" s="81">
        <v>43575.547581018516</v>
      </c>
      <c r="X8" s="82" t="s">
        <v>495</v>
      </c>
      <c r="Y8" s="79"/>
      <c r="Z8" s="79"/>
      <c r="AA8" s="85" t="s">
        <v>594</v>
      </c>
      <c r="AB8" s="79"/>
      <c r="AC8" s="79" t="b">
        <v>0</v>
      </c>
      <c r="AD8" s="79">
        <v>0</v>
      </c>
      <c r="AE8" s="85" t="s">
        <v>689</v>
      </c>
      <c r="AF8" s="79" t="b">
        <v>0</v>
      </c>
      <c r="AG8" s="79" t="s">
        <v>691</v>
      </c>
      <c r="AH8" s="79"/>
      <c r="AI8" s="85" t="s">
        <v>689</v>
      </c>
      <c r="AJ8" s="79" t="b">
        <v>0</v>
      </c>
      <c r="AK8" s="79">
        <v>0</v>
      </c>
      <c r="AL8" s="85" t="s">
        <v>689</v>
      </c>
      <c r="AM8" s="79" t="s">
        <v>702</v>
      </c>
      <c r="AN8" s="79" t="b">
        <v>0</v>
      </c>
      <c r="AO8" s="85" t="s">
        <v>594</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24</v>
      </c>
      <c r="BK8" s="49">
        <v>100</v>
      </c>
      <c r="BL8" s="48">
        <v>24</v>
      </c>
    </row>
    <row r="9" spans="1:64" ht="15">
      <c r="A9" s="64" t="s">
        <v>218</v>
      </c>
      <c r="B9" s="64" t="s">
        <v>218</v>
      </c>
      <c r="C9" s="65"/>
      <c r="D9" s="66"/>
      <c r="E9" s="67"/>
      <c r="F9" s="68"/>
      <c r="G9" s="65"/>
      <c r="H9" s="69"/>
      <c r="I9" s="70"/>
      <c r="J9" s="70"/>
      <c r="K9" s="34" t="s">
        <v>65</v>
      </c>
      <c r="L9" s="77">
        <v>9</v>
      </c>
      <c r="M9" s="77"/>
      <c r="N9" s="72"/>
      <c r="O9" s="79" t="s">
        <v>176</v>
      </c>
      <c r="P9" s="81">
        <v>43566.68127314815</v>
      </c>
      <c r="Q9" s="79" t="s">
        <v>292</v>
      </c>
      <c r="R9" s="79"/>
      <c r="S9" s="79"/>
      <c r="T9" s="79" t="s">
        <v>396</v>
      </c>
      <c r="U9" s="79"/>
      <c r="V9" s="82" t="s">
        <v>440</v>
      </c>
      <c r="W9" s="81">
        <v>43566.68127314815</v>
      </c>
      <c r="X9" s="82" t="s">
        <v>496</v>
      </c>
      <c r="Y9" s="79"/>
      <c r="Z9" s="79"/>
      <c r="AA9" s="85" t="s">
        <v>595</v>
      </c>
      <c r="AB9" s="79"/>
      <c r="AC9" s="79" t="b">
        <v>0</v>
      </c>
      <c r="AD9" s="79">
        <v>83</v>
      </c>
      <c r="AE9" s="85" t="s">
        <v>689</v>
      </c>
      <c r="AF9" s="79" t="b">
        <v>0</v>
      </c>
      <c r="AG9" s="79" t="s">
        <v>691</v>
      </c>
      <c r="AH9" s="79"/>
      <c r="AI9" s="85" t="s">
        <v>689</v>
      </c>
      <c r="AJ9" s="79" t="b">
        <v>0</v>
      </c>
      <c r="AK9" s="79">
        <v>24</v>
      </c>
      <c r="AL9" s="85" t="s">
        <v>689</v>
      </c>
      <c r="AM9" s="79" t="s">
        <v>701</v>
      </c>
      <c r="AN9" s="79" t="b">
        <v>0</v>
      </c>
      <c r="AO9" s="85" t="s">
        <v>595</v>
      </c>
      <c r="AP9" s="79" t="s">
        <v>705</v>
      </c>
      <c r="AQ9" s="79">
        <v>0</v>
      </c>
      <c r="AR9" s="79">
        <v>0</v>
      </c>
      <c r="AS9" s="79" t="s">
        <v>706</v>
      </c>
      <c r="AT9" s="79" t="s">
        <v>707</v>
      </c>
      <c r="AU9" s="79" t="s">
        <v>708</v>
      </c>
      <c r="AV9" s="79" t="s">
        <v>707</v>
      </c>
      <c r="AW9" s="79" t="s">
        <v>709</v>
      </c>
      <c r="AX9" s="79" t="s">
        <v>707</v>
      </c>
      <c r="AY9" s="79" t="s">
        <v>710</v>
      </c>
      <c r="AZ9" s="82" t="s">
        <v>711</v>
      </c>
      <c r="BA9">
        <v>1</v>
      </c>
      <c r="BB9" s="78" t="str">
        <f>REPLACE(INDEX(GroupVertices[Group],MATCH(Edges24[[#This Row],[Vertex 1]],GroupVertices[Vertex],0)),1,1,"")</f>
        <v>16</v>
      </c>
      <c r="BC9" s="78" t="str">
        <f>REPLACE(INDEX(GroupVertices[Group],MATCH(Edges24[[#This Row],[Vertex 2]],GroupVertices[Vertex],0)),1,1,"")</f>
        <v>16</v>
      </c>
      <c r="BD9" s="48">
        <v>0</v>
      </c>
      <c r="BE9" s="49">
        <v>0</v>
      </c>
      <c r="BF9" s="48">
        <v>0</v>
      </c>
      <c r="BG9" s="49">
        <v>0</v>
      </c>
      <c r="BH9" s="48">
        <v>0</v>
      </c>
      <c r="BI9" s="49">
        <v>0</v>
      </c>
      <c r="BJ9" s="48">
        <v>33</v>
      </c>
      <c r="BK9" s="49">
        <v>100</v>
      </c>
      <c r="BL9" s="48">
        <v>33</v>
      </c>
    </row>
    <row r="10" spans="1:64" ht="15">
      <c r="A10" s="64" t="s">
        <v>219</v>
      </c>
      <c r="B10" s="64" t="s">
        <v>218</v>
      </c>
      <c r="C10" s="65"/>
      <c r="D10" s="66"/>
      <c r="E10" s="67"/>
      <c r="F10" s="68"/>
      <c r="G10" s="65"/>
      <c r="H10" s="69"/>
      <c r="I10" s="70"/>
      <c r="J10" s="70"/>
      <c r="K10" s="34" t="s">
        <v>65</v>
      </c>
      <c r="L10" s="77">
        <v>10</v>
      </c>
      <c r="M10" s="77"/>
      <c r="N10" s="72"/>
      <c r="O10" s="79" t="s">
        <v>285</v>
      </c>
      <c r="P10" s="81">
        <v>43575.71923611111</v>
      </c>
      <c r="Q10" s="79" t="s">
        <v>293</v>
      </c>
      <c r="R10" s="79"/>
      <c r="S10" s="79"/>
      <c r="T10" s="79"/>
      <c r="U10" s="79"/>
      <c r="V10" s="82" t="s">
        <v>441</v>
      </c>
      <c r="W10" s="81">
        <v>43575.71923611111</v>
      </c>
      <c r="X10" s="82" t="s">
        <v>497</v>
      </c>
      <c r="Y10" s="79"/>
      <c r="Z10" s="79"/>
      <c r="AA10" s="85" t="s">
        <v>596</v>
      </c>
      <c r="AB10" s="79"/>
      <c r="AC10" s="79" t="b">
        <v>0</v>
      </c>
      <c r="AD10" s="79">
        <v>0</v>
      </c>
      <c r="AE10" s="85" t="s">
        <v>689</v>
      </c>
      <c r="AF10" s="79" t="b">
        <v>0</v>
      </c>
      <c r="AG10" s="79" t="s">
        <v>691</v>
      </c>
      <c r="AH10" s="79"/>
      <c r="AI10" s="85" t="s">
        <v>689</v>
      </c>
      <c r="AJ10" s="79" t="b">
        <v>0</v>
      </c>
      <c r="AK10" s="79">
        <v>24</v>
      </c>
      <c r="AL10" s="85" t="s">
        <v>595</v>
      </c>
      <c r="AM10" s="79" t="s">
        <v>699</v>
      </c>
      <c r="AN10" s="79" t="b">
        <v>0</v>
      </c>
      <c r="AO10" s="85" t="s">
        <v>595</v>
      </c>
      <c r="AP10" s="79" t="s">
        <v>176</v>
      </c>
      <c r="AQ10" s="79">
        <v>0</v>
      </c>
      <c r="AR10" s="79">
        <v>0</v>
      </c>
      <c r="AS10" s="79"/>
      <c r="AT10" s="79"/>
      <c r="AU10" s="79"/>
      <c r="AV10" s="79"/>
      <c r="AW10" s="79"/>
      <c r="AX10" s="79"/>
      <c r="AY10" s="79"/>
      <c r="AZ10" s="79"/>
      <c r="BA10">
        <v>1</v>
      </c>
      <c r="BB10" s="78" t="str">
        <f>REPLACE(INDEX(GroupVertices[Group],MATCH(Edges24[[#This Row],[Vertex 1]],GroupVertices[Vertex],0)),1,1,"")</f>
        <v>16</v>
      </c>
      <c r="BC10" s="78" t="str">
        <f>REPLACE(INDEX(GroupVertices[Group],MATCH(Edges24[[#This Row],[Vertex 2]],GroupVertices[Vertex],0)),1,1,"")</f>
        <v>16</v>
      </c>
      <c r="BD10" s="48">
        <v>0</v>
      </c>
      <c r="BE10" s="49">
        <v>0</v>
      </c>
      <c r="BF10" s="48">
        <v>0</v>
      </c>
      <c r="BG10" s="49">
        <v>0</v>
      </c>
      <c r="BH10" s="48">
        <v>0</v>
      </c>
      <c r="BI10" s="49">
        <v>0</v>
      </c>
      <c r="BJ10" s="48">
        <v>18</v>
      </c>
      <c r="BK10" s="49">
        <v>100</v>
      </c>
      <c r="BL10" s="48">
        <v>18</v>
      </c>
    </row>
    <row r="11" spans="1:64" ht="15">
      <c r="A11" s="64" t="s">
        <v>220</v>
      </c>
      <c r="B11" s="64" t="s">
        <v>228</v>
      </c>
      <c r="C11" s="65"/>
      <c r="D11" s="66"/>
      <c r="E11" s="67"/>
      <c r="F11" s="68"/>
      <c r="G11" s="65"/>
      <c r="H11" s="69"/>
      <c r="I11" s="70"/>
      <c r="J11" s="70"/>
      <c r="K11" s="34" t="s">
        <v>65</v>
      </c>
      <c r="L11" s="77">
        <v>11</v>
      </c>
      <c r="M11" s="77"/>
      <c r="N11" s="72"/>
      <c r="O11" s="79" t="s">
        <v>285</v>
      </c>
      <c r="P11" s="81">
        <v>43575.74462962963</v>
      </c>
      <c r="Q11" s="79" t="s">
        <v>294</v>
      </c>
      <c r="R11" s="79"/>
      <c r="S11" s="79"/>
      <c r="T11" s="79" t="s">
        <v>398</v>
      </c>
      <c r="U11" s="79"/>
      <c r="V11" s="82" t="s">
        <v>442</v>
      </c>
      <c r="W11" s="81">
        <v>43575.74462962963</v>
      </c>
      <c r="X11" s="82" t="s">
        <v>498</v>
      </c>
      <c r="Y11" s="79"/>
      <c r="Z11" s="79"/>
      <c r="AA11" s="85" t="s">
        <v>597</v>
      </c>
      <c r="AB11" s="79"/>
      <c r="AC11" s="79" t="b">
        <v>0</v>
      </c>
      <c r="AD11" s="79">
        <v>0</v>
      </c>
      <c r="AE11" s="85" t="s">
        <v>689</v>
      </c>
      <c r="AF11" s="79" t="b">
        <v>0</v>
      </c>
      <c r="AG11" s="79" t="s">
        <v>692</v>
      </c>
      <c r="AH11" s="79"/>
      <c r="AI11" s="85" t="s">
        <v>689</v>
      </c>
      <c r="AJ11" s="79" t="b">
        <v>0</v>
      </c>
      <c r="AK11" s="79">
        <v>10</v>
      </c>
      <c r="AL11" s="85" t="s">
        <v>607</v>
      </c>
      <c r="AM11" s="79" t="s">
        <v>699</v>
      </c>
      <c r="AN11" s="79" t="b">
        <v>0</v>
      </c>
      <c r="AO11" s="85" t="s">
        <v>607</v>
      </c>
      <c r="AP11" s="79" t="s">
        <v>176</v>
      </c>
      <c r="AQ11" s="79">
        <v>0</v>
      </c>
      <c r="AR11" s="79">
        <v>0</v>
      </c>
      <c r="AS11" s="79"/>
      <c r="AT11" s="79"/>
      <c r="AU11" s="79"/>
      <c r="AV11" s="79"/>
      <c r="AW11" s="79"/>
      <c r="AX11" s="79"/>
      <c r="AY11" s="79"/>
      <c r="AZ11" s="79"/>
      <c r="BA11">
        <v>1</v>
      </c>
      <c r="BB11" s="78" t="str">
        <f>REPLACE(INDEX(GroupVertices[Group],MATCH(Edges24[[#This Row],[Vertex 1]],GroupVertices[Vertex],0)),1,1,"")</f>
        <v>8</v>
      </c>
      <c r="BC11" s="78" t="str">
        <f>REPLACE(INDEX(GroupVertices[Group],MATCH(Edges24[[#This Row],[Vertex 2]],GroupVertices[Vertex],0)),1,1,"")</f>
        <v>8</v>
      </c>
      <c r="BD11" s="48">
        <v>0</v>
      </c>
      <c r="BE11" s="49">
        <v>0</v>
      </c>
      <c r="BF11" s="48">
        <v>0</v>
      </c>
      <c r="BG11" s="49">
        <v>0</v>
      </c>
      <c r="BH11" s="48">
        <v>0</v>
      </c>
      <c r="BI11" s="49">
        <v>0</v>
      </c>
      <c r="BJ11" s="48">
        <v>23</v>
      </c>
      <c r="BK11" s="49">
        <v>100</v>
      </c>
      <c r="BL11" s="48">
        <v>23</v>
      </c>
    </row>
    <row r="12" spans="1:64" ht="15">
      <c r="A12" s="64" t="s">
        <v>221</v>
      </c>
      <c r="B12" s="64" t="s">
        <v>221</v>
      </c>
      <c r="C12" s="65"/>
      <c r="D12" s="66"/>
      <c r="E12" s="67"/>
      <c r="F12" s="68"/>
      <c r="G12" s="65"/>
      <c r="H12" s="69"/>
      <c r="I12" s="70"/>
      <c r="J12" s="70"/>
      <c r="K12" s="34" t="s">
        <v>65</v>
      </c>
      <c r="L12" s="77">
        <v>12</v>
      </c>
      <c r="M12" s="77"/>
      <c r="N12" s="72"/>
      <c r="O12" s="79" t="s">
        <v>176</v>
      </c>
      <c r="P12" s="81">
        <v>43573.85701388889</v>
      </c>
      <c r="Q12" s="79" t="s">
        <v>295</v>
      </c>
      <c r="R12" s="79"/>
      <c r="S12" s="79"/>
      <c r="T12" s="79" t="s">
        <v>396</v>
      </c>
      <c r="U12" s="79"/>
      <c r="V12" s="82" t="s">
        <v>443</v>
      </c>
      <c r="W12" s="81">
        <v>43573.85701388889</v>
      </c>
      <c r="X12" s="82" t="s">
        <v>499</v>
      </c>
      <c r="Y12" s="79"/>
      <c r="Z12" s="79"/>
      <c r="AA12" s="85" t="s">
        <v>598</v>
      </c>
      <c r="AB12" s="79"/>
      <c r="AC12" s="79" t="b">
        <v>0</v>
      </c>
      <c r="AD12" s="79">
        <v>0</v>
      </c>
      <c r="AE12" s="85" t="s">
        <v>689</v>
      </c>
      <c r="AF12" s="79" t="b">
        <v>0</v>
      </c>
      <c r="AG12" s="79" t="s">
        <v>691</v>
      </c>
      <c r="AH12" s="79"/>
      <c r="AI12" s="85" t="s">
        <v>689</v>
      </c>
      <c r="AJ12" s="79" t="b">
        <v>0</v>
      </c>
      <c r="AK12" s="79">
        <v>1</v>
      </c>
      <c r="AL12" s="85" t="s">
        <v>689</v>
      </c>
      <c r="AM12" s="79" t="s">
        <v>700</v>
      </c>
      <c r="AN12" s="79" t="b">
        <v>0</v>
      </c>
      <c r="AO12" s="85" t="s">
        <v>598</v>
      </c>
      <c r="AP12" s="79" t="s">
        <v>705</v>
      </c>
      <c r="AQ12" s="79">
        <v>0</v>
      </c>
      <c r="AR12" s="79">
        <v>0</v>
      </c>
      <c r="AS12" s="79"/>
      <c r="AT12" s="79"/>
      <c r="AU12" s="79"/>
      <c r="AV12" s="79"/>
      <c r="AW12" s="79"/>
      <c r="AX12" s="79"/>
      <c r="AY12" s="79"/>
      <c r="AZ12" s="79"/>
      <c r="BA12">
        <v>3</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24</v>
      </c>
      <c r="BK12" s="49">
        <v>100</v>
      </c>
      <c r="BL12" s="48">
        <v>24</v>
      </c>
    </row>
    <row r="13" spans="1:64" ht="15">
      <c r="A13" s="64" t="s">
        <v>221</v>
      </c>
      <c r="B13" s="64" t="s">
        <v>221</v>
      </c>
      <c r="C13" s="65"/>
      <c r="D13" s="66"/>
      <c r="E13" s="67"/>
      <c r="F13" s="68"/>
      <c r="G13" s="65"/>
      <c r="H13" s="69"/>
      <c r="I13" s="70"/>
      <c r="J13" s="70"/>
      <c r="K13" s="34" t="s">
        <v>65</v>
      </c>
      <c r="L13" s="77">
        <v>13</v>
      </c>
      <c r="M13" s="77"/>
      <c r="N13" s="72"/>
      <c r="O13" s="79" t="s">
        <v>176</v>
      </c>
      <c r="P13" s="81">
        <v>43575.76064814815</v>
      </c>
      <c r="Q13" s="79" t="s">
        <v>296</v>
      </c>
      <c r="R13" s="79"/>
      <c r="S13" s="79"/>
      <c r="T13" s="79"/>
      <c r="U13" s="79"/>
      <c r="V13" s="82" t="s">
        <v>443</v>
      </c>
      <c r="W13" s="81">
        <v>43575.76064814815</v>
      </c>
      <c r="X13" s="82" t="s">
        <v>500</v>
      </c>
      <c r="Y13" s="79"/>
      <c r="Z13" s="79"/>
      <c r="AA13" s="85" t="s">
        <v>599</v>
      </c>
      <c r="AB13" s="79"/>
      <c r="AC13" s="79" t="b">
        <v>0</v>
      </c>
      <c r="AD13" s="79">
        <v>0</v>
      </c>
      <c r="AE13" s="85" t="s">
        <v>689</v>
      </c>
      <c r="AF13" s="79" t="b">
        <v>0</v>
      </c>
      <c r="AG13" s="79" t="s">
        <v>691</v>
      </c>
      <c r="AH13" s="79"/>
      <c r="AI13" s="85" t="s">
        <v>689</v>
      </c>
      <c r="AJ13" s="79" t="b">
        <v>0</v>
      </c>
      <c r="AK13" s="79">
        <v>1</v>
      </c>
      <c r="AL13" s="85" t="s">
        <v>598</v>
      </c>
      <c r="AM13" s="79" t="s">
        <v>700</v>
      </c>
      <c r="AN13" s="79" t="b">
        <v>0</v>
      </c>
      <c r="AO13" s="85" t="s">
        <v>598</v>
      </c>
      <c r="AP13" s="79" t="s">
        <v>176</v>
      </c>
      <c r="AQ13" s="79">
        <v>0</v>
      </c>
      <c r="AR13" s="79">
        <v>0</v>
      </c>
      <c r="AS13" s="79"/>
      <c r="AT13" s="79"/>
      <c r="AU13" s="79"/>
      <c r="AV13" s="79"/>
      <c r="AW13" s="79"/>
      <c r="AX13" s="79"/>
      <c r="AY13" s="79"/>
      <c r="AZ13" s="79"/>
      <c r="BA13">
        <v>3</v>
      </c>
      <c r="BB13" s="78" t="str">
        <f>REPLACE(INDEX(GroupVertices[Group],MATCH(Edges24[[#This Row],[Vertex 1]],GroupVertices[Vertex],0)),1,1,"")</f>
        <v>1</v>
      </c>
      <c r="BC13" s="78" t="str">
        <f>REPLACE(INDEX(GroupVertices[Group],MATCH(Edges24[[#This Row],[Vertex 2]],GroupVertices[Vertex],0)),1,1,"")</f>
        <v>1</v>
      </c>
      <c r="BD13" s="48">
        <v>0</v>
      </c>
      <c r="BE13" s="49">
        <v>0</v>
      </c>
      <c r="BF13" s="48">
        <v>0</v>
      </c>
      <c r="BG13" s="49">
        <v>0</v>
      </c>
      <c r="BH13" s="48">
        <v>0</v>
      </c>
      <c r="BI13" s="49">
        <v>0</v>
      </c>
      <c r="BJ13" s="48">
        <v>18</v>
      </c>
      <c r="BK13" s="49">
        <v>100</v>
      </c>
      <c r="BL13" s="48">
        <v>18</v>
      </c>
    </row>
    <row r="14" spans="1:64" ht="15">
      <c r="A14" s="64" t="s">
        <v>221</v>
      </c>
      <c r="B14" s="64" t="s">
        <v>221</v>
      </c>
      <c r="C14" s="65"/>
      <c r="D14" s="66"/>
      <c r="E14" s="67"/>
      <c r="F14" s="68"/>
      <c r="G14" s="65"/>
      <c r="H14" s="69"/>
      <c r="I14" s="70"/>
      <c r="J14" s="70"/>
      <c r="K14" s="34" t="s">
        <v>65</v>
      </c>
      <c r="L14" s="77">
        <v>14</v>
      </c>
      <c r="M14" s="77"/>
      <c r="N14" s="72"/>
      <c r="O14" s="79" t="s">
        <v>176</v>
      </c>
      <c r="P14" s="81">
        <v>43575.77427083333</v>
      </c>
      <c r="Q14" s="79" t="s">
        <v>297</v>
      </c>
      <c r="R14" s="79"/>
      <c r="S14" s="79"/>
      <c r="T14" s="79" t="s">
        <v>396</v>
      </c>
      <c r="U14" s="79"/>
      <c r="V14" s="82" t="s">
        <v>443</v>
      </c>
      <c r="W14" s="81">
        <v>43575.77427083333</v>
      </c>
      <c r="X14" s="82" t="s">
        <v>501</v>
      </c>
      <c r="Y14" s="79"/>
      <c r="Z14" s="79"/>
      <c r="AA14" s="85" t="s">
        <v>600</v>
      </c>
      <c r="AB14" s="79"/>
      <c r="AC14" s="79" t="b">
        <v>0</v>
      </c>
      <c r="AD14" s="79">
        <v>0</v>
      </c>
      <c r="AE14" s="85" t="s">
        <v>689</v>
      </c>
      <c r="AF14" s="79" t="b">
        <v>0</v>
      </c>
      <c r="AG14" s="79" t="s">
        <v>691</v>
      </c>
      <c r="AH14" s="79"/>
      <c r="AI14" s="85" t="s">
        <v>689</v>
      </c>
      <c r="AJ14" s="79" t="b">
        <v>0</v>
      </c>
      <c r="AK14" s="79">
        <v>0</v>
      </c>
      <c r="AL14" s="85" t="s">
        <v>689</v>
      </c>
      <c r="AM14" s="79" t="s">
        <v>700</v>
      </c>
      <c r="AN14" s="79" t="b">
        <v>0</v>
      </c>
      <c r="AO14" s="85" t="s">
        <v>600</v>
      </c>
      <c r="AP14" s="79" t="s">
        <v>176</v>
      </c>
      <c r="AQ14" s="79">
        <v>0</v>
      </c>
      <c r="AR14" s="79">
        <v>0</v>
      </c>
      <c r="AS14" s="79"/>
      <c r="AT14" s="79"/>
      <c r="AU14" s="79"/>
      <c r="AV14" s="79"/>
      <c r="AW14" s="79"/>
      <c r="AX14" s="79"/>
      <c r="AY14" s="79"/>
      <c r="AZ14" s="79"/>
      <c r="BA14">
        <v>3</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11</v>
      </c>
      <c r="BK14" s="49">
        <v>100</v>
      </c>
      <c r="BL14" s="48">
        <v>11</v>
      </c>
    </row>
    <row r="15" spans="1:64" ht="15">
      <c r="A15" s="64" t="s">
        <v>222</v>
      </c>
      <c r="B15" s="64" t="s">
        <v>228</v>
      </c>
      <c r="C15" s="65"/>
      <c r="D15" s="66"/>
      <c r="E15" s="67"/>
      <c r="F15" s="68"/>
      <c r="G15" s="65"/>
      <c r="H15" s="69"/>
      <c r="I15" s="70"/>
      <c r="J15" s="70"/>
      <c r="K15" s="34" t="s">
        <v>65</v>
      </c>
      <c r="L15" s="77">
        <v>15</v>
      </c>
      <c r="M15" s="77"/>
      <c r="N15" s="72"/>
      <c r="O15" s="79" t="s">
        <v>285</v>
      </c>
      <c r="P15" s="81">
        <v>43575.83888888889</v>
      </c>
      <c r="Q15" s="79" t="s">
        <v>294</v>
      </c>
      <c r="R15" s="79"/>
      <c r="S15" s="79"/>
      <c r="T15" s="79" t="s">
        <v>398</v>
      </c>
      <c r="U15" s="79"/>
      <c r="V15" s="82" t="s">
        <v>444</v>
      </c>
      <c r="W15" s="81">
        <v>43575.83888888889</v>
      </c>
      <c r="X15" s="82" t="s">
        <v>502</v>
      </c>
      <c r="Y15" s="79"/>
      <c r="Z15" s="79"/>
      <c r="AA15" s="85" t="s">
        <v>601</v>
      </c>
      <c r="AB15" s="79"/>
      <c r="AC15" s="79" t="b">
        <v>0</v>
      </c>
      <c r="AD15" s="79">
        <v>0</v>
      </c>
      <c r="AE15" s="85" t="s">
        <v>689</v>
      </c>
      <c r="AF15" s="79" t="b">
        <v>0</v>
      </c>
      <c r="AG15" s="79" t="s">
        <v>692</v>
      </c>
      <c r="AH15" s="79"/>
      <c r="AI15" s="85" t="s">
        <v>689</v>
      </c>
      <c r="AJ15" s="79" t="b">
        <v>0</v>
      </c>
      <c r="AK15" s="79">
        <v>10</v>
      </c>
      <c r="AL15" s="85" t="s">
        <v>607</v>
      </c>
      <c r="AM15" s="79" t="s">
        <v>701</v>
      </c>
      <c r="AN15" s="79" t="b">
        <v>0</v>
      </c>
      <c r="AO15" s="85" t="s">
        <v>607</v>
      </c>
      <c r="AP15" s="79" t="s">
        <v>176</v>
      </c>
      <c r="AQ15" s="79">
        <v>0</v>
      </c>
      <c r="AR15" s="79">
        <v>0</v>
      </c>
      <c r="AS15" s="79"/>
      <c r="AT15" s="79"/>
      <c r="AU15" s="79"/>
      <c r="AV15" s="79"/>
      <c r="AW15" s="79"/>
      <c r="AX15" s="79"/>
      <c r="AY15" s="79"/>
      <c r="AZ15" s="79"/>
      <c r="BA15">
        <v>1</v>
      </c>
      <c r="BB15" s="78" t="str">
        <f>REPLACE(INDEX(GroupVertices[Group],MATCH(Edges24[[#This Row],[Vertex 1]],GroupVertices[Vertex],0)),1,1,"")</f>
        <v>8</v>
      </c>
      <c r="BC15" s="78" t="str">
        <f>REPLACE(INDEX(GroupVertices[Group],MATCH(Edges24[[#This Row],[Vertex 2]],GroupVertices[Vertex],0)),1,1,"")</f>
        <v>8</v>
      </c>
      <c r="BD15" s="48">
        <v>0</v>
      </c>
      <c r="BE15" s="49">
        <v>0</v>
      </c>
      <c r="BF15" s="48">
        <v>0</v>
      </c>
      <c r="BG15" s="49">
        <v>0</v>
      </c>
      <c r="BH15" s="48">
        <v>0</v>
      </c>
      <c r="BI15" s="49">
        <v>0</v>
      </c>
      <c r="BJ15" s="48">
        <v>23</v>
      </c>
      <c r="BK15" s="49">
        <v>100</v>
      </c>
      <c r="BL15" s="48">
        <v>23</v>
      </c>
    </row>
    <row r="16" spans="1:64" ht="15">
      <c r="A16" s="64" t="s">
        <v>223</v>
      </c>
      <c r="B16" s="64" t="s">
        <v>223</v>
      </c>
      <c r="C16" s="65"/>
      <c r="D16" s="66"/>
      <c r="E16" s="67"/>
      <c r="F16" s="68"/>
      <c r="G16" s="65"/>
      <c r="H16" s="69"/>
      <c r="I16" s="70"/>
      <c r="J16" s="70"/>
      <c r="K16" s="34" t="s">
        <v>65</v>
      </c>
      <c r="L16" s="77">
        <v>16</v>
      </c>
      <c r="M16" s="77"/>
      <c r="N16" s="72"/>
      <c r="O16" s="79" t="s">
        <v>176</v>
      </c>
      <c r="P16" s="81">
        <v>43575.90295138889</v>
      </c>
      <c r="Q16" s="79" t="s">
        <v>298</v>
      </c>
      <c r="R16" s="79"/>
      <c r="S16" s="79"/>
      <c r="T16" s="79" t="s">
        <v>396</v>
      </c>
      <c r="U16" s="82" t="s">
        <v>418</v>
      </c>
      <c r="V16" s="82" t="s">
        <v>418</v>
      </c>
      <c r="W16" s="81">
        <v>43575.90295138889</v>
      </c>
      <c r="X16" s="82" t="s">
        <v>503</v>
      </c>
      <c r="Y16" s="79"/>
      <c r="Z16" s="79"/>
      <c r="AA16" s="85" t="s">
        <v>602</v>
      </c>
      <c r="AB16" s="79"/>
      <c r="AC16" s="79" t="b">
        <v>0</v>
      </c>
      <c r="AD16" s="79">
        <v>7</v>
      </c>
      <c r="AE16" s="85" t="s">
        <v>689</v>
      </c>
      <c r="AF16" s="79" t="b">
        <v>0</v>
      </c>
      <c r="AG16" s="79" t="s">
        <v>693</v>
      </c>
      <c r="AH16" s="79"/>
      <c r="AI16" s="85" t="s">
        <v>689</v>
      </c>
      <c r="AJ16" s="79" t="b">
        <v>0</v>
      </c>
      <c r="AK16" s="79">
        <v>0</v>
      </c>
      <c r="AL16" s="85" t="s">
        <v>689</v>
      </c>
      <c r="AM16" s="79" t="s">
        <v>701</v>
      </c>
      <c r="AN16" s="79" t="b">
        <v>0</v>
      </c>
      <c r="AO16" s="85" t="s">
        <v>602</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1</v>
      </c>
      <c r="BK16" s="49">
        <v>100</v>
      </c>
      <c r="BL16" s="48">
        <v>1</v>
      </c>
    </row>
    <row r="17" spans="1:64" ht="15">
      <c r="A17" s="64" t="s">
        <v>224</v>
      </c>
      <c r="B17" s="64" t="s">
        <v>242</v>
      </c>
      <c r="C17" s="65"/>
      <c r="D17" s="66"/>
      <c r="E17" s="67"/>
      <c r="F17" s="68"/>
      <c r="G17" s="65"/>
      <c r="H17" s="69"/>
      <c r="I17" s="70"/>
      <c r="J17" s="70"/>
      <c r="K17" s="34" t="s">
        <v>65</v>
      </c>
      <c r="L17" s="77">
        <v>17</v>
      </c>
      <c r="M17" s="77"/>
      <c r="N17" s="72"/>
      <c r="O17" s="79" t="s">
        <v>285</v>
      </c>
      <c r="P17" s="81">
        <v>43576.2580787037</v>
      </c>
      <c r="Q17" s="79" t="s">
        <v>299</v>
      </c>
      <c r="R17" s="79"/>
      <c r="S17" s="79"/>
      <c r="T17" s="79"/>
      <c r="U17" s="79"/>
      <c r="V17" s="82" t="s">
        <v>445</v>
      </c>
      <c r="W17" s="81">
        <v>43576.2580787037</v>
      </c>
      <c r="X17" s="82" t="s">
        <v>504</v>
      </c>
      <c r="Y17" s="79"/>
      <c r="Z17" s="79"/>
      <c r="AA17" s="85" t="s">
        <v>603</v>
      </c>
      <c r="AB17" s="79"/>
      <c r="AC17" s="79" t="b">
        <v>0</v>
      </c>
      <c r="AD17" s="79">
        <v>0</v>
      </c>
      <c r="AE17" s="85" t="s">
        <v>689</v>
      </c>
      <c r="AF17" s="79" t="b">
        <v>0</v>
      </c>
      <c r="AG17" s="79" t="s">
        <v>691</v>
      </c>
      <c r="AH17" s="79"/>
      <c r="AI17" s="85" t="s">
        <v>689</v>
      </c>
      <c r="AJ17" s="79" t="b">
        <v>0</v>
      </c>
      <c r="AK17" s="79">
        <v>58</v>
      </c>
      <c r="AL17" s="85" t="s">
        <v>637</v>
      </c>
      <c r="AM17" s="79" t="s">
        <v>701</v>
      </c>
      <c r="AN17" s="79" t="b">
        <v>0</v>
      </c>
      <c r="AO17" s="85" t="s">
        <v>637</v>
      </c>
      <c r="AP17" s="79" t="s">
        <v>176</v>
      </c>
      <c r="AQ17" s="79">
        <v>0</v>
      </c>
      <c r="AR17" s="79">
        <v>0</v>
      </c>
      <c r="AS17" s="79"/>
      <c r="AT17" s="79"/>
      <c r="AU17" s="79"/>
      <c r="AV17" s="79"/>
      <c r="AW17" s="79"/>
      <c r="AX17" s="79"/>
      <c r="AY17" s="79"/>
      <c r="AZ17" s="79"/>
      <c r="BA17">
        <v>1</v>
      </c>
      <c r="BB17" s="78" t="str">
        <f>REPLACE(INDEX(GroupVertices[Group],MATCH(Edges24[[#This Row],[Vertex 1]],GroupVertices[Vertex],0)),1,1,"")</f>
        <v>5</v>
      </c>
      <c r="BC17" s="78" t="str">
        <f>REPLACE(INDEX(GroupVertices[Group],MATCH(Edges24[[#This Row],[Vertex 2]],GroupVertices[Vertex],0)),1,1,"")</f>
        <v>5</v>
      </c>
      <c r="BD17" s="48">
        <v>0</v>
      </c>
      <c r="BE17" s="49">
        <v>0</v>
      </c>
      <c r="BF17" s="48">
        <v>0</v>
      </c>
      <c r="BG17" s="49">
        <v>0</v>
      </c>
      <c r="BH17" s="48">
        <v>0</v>
      </c>
      <c r="BI17" s="49">
        <v>0</v>
      </c>
      <c r="BJ17" s="48">
        <v>18</v>
      </c>
      <c r="BK17" s="49">
        <v>100</v>
      </c>
      <c r="BL17" s="48">
        <v>18</v>
      </c>
    </row>
    <row r="18" spans="1:64" ht="15">
      <c r="A18" s="64" t="s">
        <v>225</v>
      </c>
      <c r="B18" s="64" t="s">
        <v>225</v>
      </c>
      <c r="C18" s="65"/>
      <c r="D18" s="66"/>
      <c r="E18" s="67"/>
      <c r="F18" s="68"/>
      <c r="G18" s="65"/>
      <c r="H18" s="69"/>
      <c r="I18" s="70"/>
      <c r="J18" s="70"/>
      <c r="K18" s="34" t="s">
        <v>65</v>
      </c>
      <c r="L18" s="77">
        <v>18</v>
      </c>
      <c r="M18" s="77"/>
      <c r="N18" s="72"/>
      <c r="O18" s="79" t="s">
        <v>176</v>
      </c>
      <c r="P18" s="81">
        <v>43576.89564814815</v>
      </c>
      <c r="Q18" s="79" t="s">
        <v>300</v>
      </c>
      <c r="R18" s="82" t="s">
        <v>375</v>
      </c>
      <c r="S18" s="79" t="s">
        <v>390</v>
      </c>
      <c r="T18" s="79" t="s">
        <v>396</v>
      </c>
      <c r="U18" s="79"/>
      <c r="V18" s="82" t="s">
        <v>446</v>
      </c>
      <c r="W18" s="81">
        <v>43576.89564814815</v>
      </c>
      <c r="X18" s="82" t="s">
        <v>505</v>
      </c>
      <c r="Y18" s="79"/>
      <c r="Z18" s="79"/>
      <c r="AA18" s="85" t="s">
        <v>604</v>
      </c>
      <c r="AB18" s="79"/>
      <c r="AC18" s="79" t="b">
        <v>0</v>
      </c>
      <c r="AD18" s="79">
        <v>0</v>
      </c>
      <c r="AE18" s="85" t="s">
        <v>689</v>
      </c>
      <c r="AF18" s="79" t="b">
        <v>0</v>
      </c>
      <c r="AG18" s="79" t="s">
        <v>693</v>
      </c>
      <c r="AH18" s="79"/>
      <c r="AI18" s="85" t="s">
        <v>689</v>
      </c>
      <c r="AJ18" s="79" t="b">
        <v>0</v>
      </c>
      <c r="AK18" s="79">
        <v>0</v>
      </c>
      <c r="AL18" s="85" t="s">
        <v>689</v>
      </c>
      <c r="AM18" s="79" t="s">
        <v>702</v>
      </c>
      <c r="AN18" s="79" t="b">
        <v>0</v>
      </c>
      <c r="AO18" s="85" t="s">
        <v>604</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v>0</v>
      </c>
      <c r="BE18" s="49">
        <v>0</v>
      </c>
      <c r="BF18" s="48">
        <v>0</v>
      </c>
      <c r="BG18" s="49">
        <v>0</v>
      </c>
      <c r="BH18" s="48">
        <v>0</v>
      </c>
      <c r="BI18" s="49">
        <v>0</v>
      </c>
      <c r="BJ18" s="48">
        <v>1</v>
      </c>
      <c r="BK18" s="49">
        <v>100</v>
      </c>
      <c r="BL18" s="48">
        <v>1</v>
      </c>
    </row>
    <row r="19" spans="1:64" ht="15">
      <c r="A19" s="64" t="s">
        <v>226</v>
      </c>
      <c r="B19" s="64" t="s">
        <v>226</v>
      </c>
      <c r="C19" s="65"/>
      <c r="D19" s="66"/>
      <c r="E19" s="67"/>
      <c r="F19" s="68"/>
      <c r="G19" s="65"/>
      <c r="H19" s="69"/>
      <c r="I19" s="70"/>
      <c r="J19" s="70"/>
      <c r="K19" s="34" t="s">
        <v>65</v>
      </c>
      <c r="L19" s="77">
        <v>19</v>
      </c>
      <c r="M19" s="77"/>
      <c r="N19" s="72"/>
      <c r="O19" s="79" t="s">
        <v>176</v>
      </c>
      <c r="P19" s="81">
        <v>43577.565</v>
      </c>
      <c r="Q19" s="79" t="s">
        <v>301</v>
      </c>
      <c r="R19" s="82" t="s">
        <v>376</v>
      </c>
      <c r="S19" s="79" t="s">
        <v>391</v>
      </c>
      <c r="T19" s="79" t="s">
        <v>399</v>
      </c>
      <c r="U19" s="79"/>
      <c r="V19" s="82" t="s">
        <v>447</v>
      </c>
      <c r="W19" s="81">
        <v>43577.565</v>
      </c>
      <c r="X19" s="82" t="s">
        <v>506</v>
      </c>
      <c r="Y19" s="79"/>
      <c r="Z19" s="79"/>
      <c r="AA19" s="85" t="s">
        <v>605</v>
      </c>
      <c r="AB19" s="79"/>
      <c r="AC19" s="79" t="b">
        <v>0</v>
      </c>
      <c r="AD19" s="79">
        <v>0</v>
      </c>
      <c r="AE19" s="85" t="s">
        <v>689</v>
      </c>
      <c r="AF19" s="79" t="b">
        <v>0</v>
      </c>
      <c r="AG19" s="79" t="s">
        <v>693</v>
      </c>
      <c r="AH19" s="79"/>
      <c r="AI19" s="85" t="s">
        <v>689</v>
      </c>
      <c r="AJ19" s="79" t="b">
        <v>0</v>
      </c>
      <c r="AK19" s="79">
        <v>0</v>
      </c>
      <c r="AL19" s="85" t="s">
        <v>689</v>
      </c>
      <c r="AM19" s="79" t="s">
        <v>703</v>
      </c>
      <c r="AN19" s="79" t="b">
        <v>0</v>
      </c>
      <c r="AO19" s="85" t="s">
        <v>605</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0</v>
      </c>
      <c r="BE19" s="49">
        <v>0</v>
      </c>
      <c r="BF19" s="48">
        <v>0</v>
      </c>
      <c r="BG19" s="49">
        <v>0</v>
      </c>
      <c r="BH19" s="48">
        <v>0</v>
      </c>
      <c r="BI19" s="49">
        <v>0</v>
      </c>
      <c r="BJ19" s="48">
        <v>2</v>
      </c>
      <c r="BK19" s="49">
        <v>100</v>
      </c>
      <c r="BL19" s="48">
        <v>2</v>
      </c>
    </row>
    <row r="20" spans="1:64" ht="15">
      <c r="A20" s="64" t="s">
        <v>227</v>
      </c>
      <c r="B20" s="64" t="s">
        <v>268</v>
      </c>
      <c r="C20" s="65"/>
      <c r="D20" s="66"/>
      <c r="E20" s="67"/>
      <c r="F20" s="68"/>
      <c r="G20" s="65"/>
      <c r="H20" s="69"/>
      <c r="I20" s="70"/>
      <c r="J20" s="70"/>
      <c r="K20" s="34" t="s">
        <v>65</v>
      </c>
      <c r="L20" s="77">
        <v>20</v>
      </c>
      <c r="M20" s="77"/>
      <c r="N20" s="72"/>
      <c r="O20" s="79" t="s">
        <v>285</v>
      </c>
      <c r="P20" s="81">
        <v>43577.6066087963</v>
      </c>
      <c r="Q20" s="79" t="s">
        <v>302</v>
      </c>
      <c r="R20" s="79"/>
      <c r="S20" s="79"/>
      <c r="T20" s="79"/>
      <c r="U20" s="79"/>
      <c r="V20" s="82" t="s">
        <v>448</v>
      </c>
      <c r="W20" s="81">
        <v>43577.6066087963</v>
      </c>
      <c r="X20" s="82" t="s">
        <v>507</v>
      </c>
      <c r="Y20" s="79"/>
      <c r="Z20" s="79"/>
      <c r="AA20" s="85" t="s">
        <v>606</v>
      </c>
      <c r="AB20" s="79"/>
      <c r="AC20" s="79" t="b">
        <v>0</v>
      </c>
      <c r="AD20" s="79">
        <v>0</v>
      </c>
      <c r="AE20" s="85" t="s">
        <v>689</v>
      </c>
      <c r="AF20" s="79" t="b">
        <v>0</v>
      </c>
      <c r="AG20" s="79" t="s">
        <v>691</v>
      </c>
      <c r="AH20" s="79"/>
      <c r="AI20" s="85" t="s">
        <v>689</v>
      </c>
      <c r="AJ20" s="79" t="b">
        <v>0</v>
      </c>
      <c r="AK20" s="79">
        <v>1</v>
      </c>
      <c r="AL20" s="85" t="s">
        <v>669</v>
      </c>
      <c r="AM20" s="79" t="s">
        <v>699</v>
      </c>
      <c r="AN20" s="79" t="b">
        <v>0</v>
      </c>
      <c r="AO20" s="85" t="s">
        <v>669</v>
      </c>
      <c r="AP20" s="79" t="s">
        <v>176</v>
      </c>
      <c r="AQ20" s="79">
        <v>0</v>
      </c>
      <c r="AR20" s="79">
        <v>0</v>
      </c>
      <c r="AS20" s="79"/>
      <c r="AT20" s="79"/>
      <c r="AU20" s="79"/>
      <c r="AV20" s="79"/>
      <c r="AW20" s="79"/>
      <c r="AX20" s="79"/>
      <c r="AY20" s="79"/>
      <c r="AZ20" s="79"/>
      <c r="BA20">
        <v>1</v>
      </c>
      <c r="BB20" s="78" t="str">
        <f>REPLACE(INDEX(GroupVertices[Group],MATCH(Edges24[[#This Row],[Vertex 1]],GroupVertices[Vertex],0)),1,1,"")</f>
        <v>7</v>
      </c>
      <c r="BC20" s="78" t="str">
        <f>REPLACE(INDEX(GroupVertices[Group],MATCH(Edges24[[#This Row],[Vertex 2]],GroupVertices[Vertex],0)),1,1,"")</f>
        <v>7</v>
      </c>
      <c r="BD20" s="48">
        <v>0</v>
      </c>
      <c r="BE20" s="49">
        <v>0</v>
      </c>
      <c r="BF20" s="48">
        <v>0</v>
      </c>
      <c r="BG20" s="49">
        <v>0</v>
      </c>
      <c r="BH20" s="48">
        <v>0</v>
      </c>
      <c r="BI20" s="49">
        <v>0</v>
      </c>
      <c r="BJ20" s="48">
        <v>18</v>
      </c>
      <c r="BK20" s="49">
        <v>100</v>
      </c>
      <c r="BL20" s="48">
        <v>18</v>
      </c>
    </row>
    <row r="21" spans="1:64" ht="15">
      <c r="A21" s="64" t="s">
        <v>228</v>
      </c>
      <c r="B21" s="64" t="s">
        <v>228</v>
      </c>
      <c r="C21" s="65"/>
      <c r="D21" s="66"/>
      <c r="E21" s="67"/>
      <c r="F21" s="68"/>
      <c r="G21" s="65"/>
      <c r="H21" s="69"/>
      <c r="I21" s="70"/>
      <c r="J21" s="70"/>
      <c r="K21" s="34" t="s">
        <v>65</v>
      </c>
      <c r="L21" s="77">
        <v>21</v>
      </c>
      <c r="M21" s="77"/>
      <c r="N21" s="72"/>
      <c r="O21" s="79" t="s">
        <v>176</v>
      </c>
      <c r="P21" s="81">
        <v>43574.588784722226</v>
      </c>
      <c r="Q21" s="79" t="s">
        <v>303</v>
      </c>
      <c r="R21" s="82" t="s">
        <v>373</v>
      </c>
      <c r="S21" s="79" t="s">
        <v>388</v>
      </c>
      <c r="T21" s="79" t="s">
        <v>397</v>
      </c>
      <c r="U21" s="79"/>
      <c r="V21" s="82" t="s">
        <v>449</v>
      </c>
      <c r="W21" s="81">
        <v>43574.588784722226</v>
      </c>
      <c r="X21" s="82" t="s">
        <v>508</v>
      </c>
      <c r="Y21" s="79"/>
      <c r="Z21" s="79"/>
      <c r="AA21" s="85" t="s">
        <v>607</v>
      </c>
      <c r="AB21" s="79"/>
      <c r="AC21" s="79" t="b">
        <v>0</v>
      </c>
      <c r="AD21" s="79">
        <v>20</v>
      </c>
      <c r="AE21" s="85" t="s">
        <v>689</v>
      </c>
      <c r="AF21" s="79" t="b">
        <v>0</v>
      </c>
      <c r="AG21" s="79" t="s">
        <v>692</v>
      </c>
      <c r="AH21" s="79"/>
      <c r="AI21" s="85" t="s">
        <v>689</v>
      </c>
      <c r="AJ21" s="79" t="b">
        <v>0</v>
      </c>
      <c r="AK21" s="79">
        <v>11</v>
      </c>
      <c r="AL21" s="85" t="s">
        <v>689</v>
      </c>
      <c r="AM21" s="79" t="s">
        <v>703</v>
      </c>
      <c r="AN21" s="79" t="b">
        <v>0</v>
      </c>
      <c r="AO21" s="85" t="s">
        <v>607</v>
      </c>
      <c r="AP21" s="79" t="s">
        <v>705</v>
      </c>
      <c r="AQ21" s="79">
        <v>0</v>
      </c>
      <c r="AR21" s="79">
        <v>0</v>
      </c>
      <c r="AS21" s="79"/>
      <c r="AT21" s="79"/>
      <c r="AU21" s="79"/>
      <c r="AV21" s="79"/>
      <c r="AW21" s="79"/>
      <c r="AX21" s="79"/>
      <c r="AY21" s="79"/>
      <c r="AZ21" s="79"/>
      <c r="BA21">
        <v>1</v>
      </c>
      <c r="BB21" s="78" t="str">
        <f>REPLACE(INDEX(GroupVertices[Group],MATCH(Edges24[[#This Row],[Vertex 1]],GroupVertices[Vertex],0)),1,1,"")</f>
        <v>8</v>
      </c>
      <c r="BC21" s="78" t="str">
        <f>REPLACE(INDEX(GroupVertices[Group],MATCH(Edges24[[#This Row],[Vertex 2]],GroupVertices[Vertex],0)),1,1,"")</f>
        <v>8</v>
      </c>
      <c r="BD21" s="48">
        <v>0</v>
      </c>
      <c r="BE21" s="49">
        <v>0</v>
      </c>
      <c r="BF21" s="48">
        <v>1</v>
      </c>
      <c r="BG21" s="49">
        <v>3.0303030303030303</v>
      </c>
      <c r="BH21" s="48">
        <v>0</v>
      </c>
      <c r="BI21" s="49">
        <v>0</v>
      </c>
      <c r="BJ21" s="48">
        <v>32</v>
      </c>
      <c r="BK21" s="49">
        <v>96.96969696969697</v>
      </c>
      <c r="BL21" s="48">
        <v>33</v>
      </c>
    </row>
    <row r="22" spans="1:64" ht="15">
      <c r="A22" s="64" t="s">
        <v>229</v>
      </c>
      <c r="B22" s="64" t="s">
        <v>228</v>
      </c>
      <c r="C22" s="65"/>
      <c r="D22" s="66"/>
      <c r="E22" s="67"/>
      <c r="F22" s="68"/>
      <c r="G22" s="65"/>
      <c r="H22" s="69"/>
      <c r="I22" s="70"/>
      <c r="J22" s="70"/>
      <c r="K22" s="34" t="s">
        <v>65</v>
      </c>
      <c r="L22" s="77">
        <v>22</v>
      </c>
      <c r="M22" s="77"/>
      <c r="N22" s="72"/>
      <c r="O22" s="79" t="s">
        <v>285</v>
      </c>
      <c r="P22" s="81">
        <v>43576.71842592592</v>
      </c>
      <c r="Q22" s="79" t="s">
        <v>294</v>
      </c>
      <c r="R22" s="79"/>
      <c r="S22" s="79"/>
      <c r="T22" s="79" t="s">
        <v>398</v>
      </c>
      <c r="U22" s="79"/>
      <c r="V22" s="82" t="s">
        <v>450</v>
      </c>
      <c r="W22" s="81">
        <v>43576.71842592592</v>
      </c>
      <c r="X22" s="82" t="s">
        <v>509</v>
      </c>
      <c r="Y22" s="79"/>
      <c r="Z22" s="79"/>
      <c r="AA22" s="85" t="s">
        <v>608</v>
      </c>
      <c r="AB22" s="79"/>
      <c r="AC22" s="79" t="b">
        <v>0</v>
      </c>
      <c r="AD22" s="79">
        <v>0</v>
      </c>
      <c r="AE22" s="85" t="s">
        <v>689</v>
      </c>
      <c r="AF22" s="79" t="b">
        <v>0</v>
      </c>
      <c r="AG22" s="79" t="s">
        <v>692</v>
      </c>
      <c r="AH22" s="79"/>
      <c r="AI22" s="85" t="s">
        <v>689</v>
      </c>
      <c r="AJ22" s="79" t="b">
        <v>0</v>
      </c>
      <c r="AK22" s="79">
        <v>11</v>
      </c>
      <c r="AL22" s="85" t="s">
        <v>607</v>
      </c>
      <c r="AM22" s="79" t="s">
        <v>701</v>
      </c>
      <c r="AN22" s="79" t="b">
        <v>0</v>
      </c>
      <c r="AO22" s="85" t="s">
        <v>607</v>
      </c>
      <c r="AP22" s="79" t="s">
        <v>176</v>
      </c>
      <c r="AQ22" s="79">
        <v>0</v>
      </c>
      <c r="AR22" s="79">
        <v>0</v>
      </c>
      <c r="AS22" s="79"/>
      <c r="AT22" s="79"/>
      <c r="AU22" s="79"/>
      <c r="AV22" s="79"/>
      <c r="AW22" s="79"/>
      <c r="AX22" s="79"/>
      <c r="AY22" s="79"/>
      <c r="AZ22" s="79"/>
      <c r="BA22">
        <v>1</v>
      </c>
      <c r="BB22" s="78" t="str">
        <f>REPLACE(INDEX(GroupVertices[Group],MATCH(Edges24[[#This Row],[Vertex 1]],GroupVertices[Vertex],0)),1,1,"")</f>
        <v>2</v>
      </c>
      <c r="BC22" s="78" t="str">
        <f>REPLACE(INDEX(GroupVertices[Group],MATCH(Edges24[[#This Row],[Vertex 2]],GroupVertices[Vertex],0)),1,1,"")</f>
        <v>8</v>
      </c>
      <c r="BD22" s="48">
        <v>0</v>
      </c>
      <c r="BE22" s="49">
        <v>0</v>
      </c>
      <c r="BF22" s="48">
        <v>0</v>
      </c>
      <c r="BG22" s="49">
        <v>0</v>
      </c>
      <c r="BH22" s="48">
        <v>0</v>
      </c>
      <c r="BI22" s="49">
        <v>0</v>
      </c>
      <c r="BJ22" s="48">
        <v>23</v>
      </c>
      <c r="BK22" s="49">
        <v>100</v>
      </c>
      <c r="BL22" s="48">
        <v>23</v>
      </c>
    </row>
    <row r="23" spans="1:64" ht="15">
      <c r="A23" s="64" t="s">
        <v>230</v>
      </c>
      <c r="B23" s="64" t="s">
        <v>230</v>
      </c>
      <c r="C23" s="65"/>
      <c r="D23" s="66"/>
      <c r="E23" s="67"/>
      <c r="F23" s="68"/>
      <c r="G23" s="65"/>
      <c r="H23" s="69"/>
      <c r="I23" s="70"/>
      <c r="J23" s="70"/>
      <c r="K23" s="34" t="s">
        <v>65</v>
      </c>
      <c r="L23" s="77">
        <v>23</v>
      </c>
      <c r="M23" s="77"/>
      <c r="N23" s="72"/>
      <c r="O23" s="79" t="s">
        <v>176</v>
      </c>
      <c r="P23" s="81">
        <v>43566.5840625</v>
      </c>
      <c r="Q23" s="79" t="s">
        <v>304</v>
      </c>
      <c r="R23" s="79"/>
      <c r="S23" s="79"/>
      <c r="T23" s="79" t="s">
        <v>396</v>
      </c>
      <c r="U23" s="82" t="s">
        <v>419</v>
      </c>
      <c r="V23" s="82" t="s">
        <v>419</v>
      </c>
      <c r="W23" s="81">
        <v>43566.5840625</v>
      </c>
      <c r="X23" s="82" t="s">
        <v>510</v>
      </c>
      <c r="Y23" s="79"/>
      <c r="Z23" s="79"/>
      <c r="AA23" s="85" t="s">
        <v>609</v>
      </c>
      <c r="AB23" s="79"/>
      <c r="AC23" s="79" t="b">
        <v>0</v>
      </c>
      <c r="AD23" s="79">
        <v>172</v>
      </c>
      <c r="AE23" s="85" t="s">
        <v>689</v>
      </c>
      <c r="AF23" s="79" t="b">
        <v>0</v>
      </c>
      <c r="AG23" s="79" t="s">
        <v>691</v>
      </c>
      <c r="AH23" s="79"/>
      <c r="AI23" s="85" t="s">
        <v>689</v>
      </c>
      <c r="AJ23" s="79" t="b">
        <v>0</v>
      </c>
      <c r="AK23" s="79">
        <v>23</v>
      </c>
      <c r="AL23" s="85" t="s">
        <v>689</v>
      </c>
      <c r="AM23" s="79" t="s">
        <v>701</v>
      </c>
      <c r="AN23" s="79" t="b">
        <v>0</v>
      </c>
      <c r="AO23" s="85" t="s">
        <v>609</v>
      </c>
      <c r="AP23" s="79" t="s">
        <v>705</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0</v>
      </c>
      <c r="BE23" s="49">
        <v>0</v>
      </c>
      <c r="BF23" s="48">
        <v>0</v>
      </c>
      <c r="BG23" s="49">
        <v>0</v>
      </c>
      <c r="BH23" s="48">
        <v>0</v>
      </c>
      <c r="BI23" s="49">
        <v>0</v>
      </c>
      <c r="BJ23" s="48">
        <v>2</v>
      </c>
      <c r="BK23" s="49">
        <v>100</v>
      </c>
      <c r="BL23" s="48">
        <v>2</v>
      </c>
    </row>
    <row r="24" spans="1:64" ht="15">
      <c r="A24" s="64" t="s">
        <v>229</v>
      </c>
      <c r="B24" s="64" t="s">
        <v>230</v>
      </c>
      <c r="C24" s="65"/>
      <c r="D24" s="66"/>
      <c r="E24" s="67"/>
      <c r="F24" s="68"/>
      <c r="G24" s="65"/>
      <c r="H24" s="69"/>
      <c r="I24" s="70"/>
      <c r="J24" s="70"/>
      <c r="K24" s="34" t="s">
        <v>65</v>
      </c>
      <c r="L24" s="77">
        <v>24</v>
      </c>
      <c r="M24" s="77"/>
      <c r="N24" s="72"/>
      <c r="O24" s="79" t="s">
        <v>285</v>
      </c>
      <c r="P24" s="81">
        <v>43576.71891203704</v>
      </c>
      <c r="Q24" s="79" t="s">
        <v>305</v>
      </c>
      <c r="R24" s="79"/>
      <c r="S24" s="79"/>
      <c r="T24" s="79" t="s">
        <v>396</v>
      </c>
      <c r="U24" s="82" t="s">
        <v>419</v>
      </c>
      <c r="V24" s="82" t="s">
        <v>419</v>
      </c>
      <c r="W24" s="81">
        <v>43576.71891203704</v>
      </c>
      <c r="X24" s="82" t="s">
        <v>511</v>
      </c>
      <c r="Y24" s="79"/>
      <c r="Z24" s="79"/>
      <c r="AA24" s="85" t="s">
        <v>610</v>
      </c>
      <c r="AB24" s="79"/>
      <c r="AC24" s="79" t="b">
        <v>0</v>
      </c>
      <c r="AD24" s="79">
        <v>0</v>
      </c>
      <c r="AE24" s="85" t="s">
        <v>689</v>
      </c>
      <c r="AF24" s="79" t="b">
        <v>0</v>
      </c>
      <c r="AG24" s="79" t="s">
        <v>691</v>
      </c>
      <c r="AH24" s="79"/>
      <c r="AI24" s="85" t="s">
        <v>689</v>
      </c>
      <c r="AJ24" s="79" t="b">
        <v>0</v>
      </c>
      <c r="AK24" s="79">
        <v>23</v>
      </c>
      <c r="AL24" s="85" t="s">
        <v>609</v>
      </c>
      <c r="AM24" s="79" t="s">
        <v>701</v>
      </c>
      <c r="AN24" s="79" t="b">
        <v>0</v>
      </c>
      <c r="AO24" s="85" t="s">
        <v>609</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v>0</v>
      </c>
      <c r="BE24" s="49">
        <v>0</v>
      </c>
      <c r="BF24" s="48">
        <v>0</v>
      </c>
      <c r="BG24" s="49">
        <v>0</v>
      </c>
      <c r="BH24" s="48">
        <v>0</v>
      </c>
      <c r="BI24" s="49">
        <v>0</v>
      </c>
      <c r="BJ24" s="48">
        <v>4</v>
      </c>
      <c r="BK24" s="49">
        <v>100</v>
      </c>
      <c r="BL24" s="48">
        <v>4</v>
      </c>
    </row>
    <row r="25" spans="1:64" ht="15">
      <c r="A25" s="64" t="s">
        <v>231</v>
      </c>
      <c r="B25" s="64" t="s">
        <v>231</v>
      </c>
      <c r="C25" s="65"/>
      <c r="D25" s="66"/>
      <c r="E25" s="67"/>
      <c r="F25" s="68"/>
      <c r="G25" s="65"/>
      <c r="H25" s="69"/>
      <c r="I25" s="70"/>
      <c r="J25" s="70"/>
      <c r="K25" s="34" t="s">
        <v>65</v>
      </c>
      <c r="L25" s="77">
        <v>25</v>
      </c>
      <c r="M25" s="77"/>
      <c r="N25" s="72"/>
      <c r="O25" s="79" t="s">
        <v>176</v>
      </c>
      <c r="P25" s="81">
        <v>43566.63240740741</v>
      </c>
      <c r="Q25" s="79" t="s">
        <v>306</v>
      </c>
      <c r="R25" s="79"/>
      <c r="S25" s="79"/>
      <c r="T25" s="79" t="s">
        <v>396</v>
      </c>
      <c r="U25" s="79"/>
      <c r="V25" s="82" t="s">
        <v>451</v>
      </c>
      <c r="W25" s="81">
        <v>43566.63240740741</v>
      </c>
      <c r="X25" s="82" t="s">
        <v>512</v>
      </c>
      <c r="Y25" s="79"/>
      <c r="Z25" s="79"/>
      <c r="AA25" s="85" t="s">
        <v>611</v>
      </c>
      <c r="AB25" s="79"/>
      <c r="AC25" s="79" t="b">
        <v>0</v>
      </c>
      <c r="AD25" s="79">
        <v>106</v>
      </c>
      <c r="AE25" s="85" t="s">
        <v>689</v>
      </c>
      <c r="AF25" s="79" t="b">
        <v>0</v>
      </c>
      <c r="AG25" s="79" t="s">
        <v>691</v>
      </c>
      <c r="AH25" s="79"/>
      <c r="AI25" s="85" t="s">
        <v>689</v>
      </c>
      <c r="AJ25" s="79" t="b">
        <v>0</v>
      </c>
      <c r="AK25" s="79">
        <v>5</v>
      </c>
      <c r="AL25" s="85" t="s">
        <v>689</v>
      </c>
      <c r="AM25" s="79" t="s">
        <v>701</v>
      </c>
      <c r="AN25" s="79" t="b">
        <v>0</v>
      </c>
      <c r="AO25" s="85" t="s">
        <v>611</v>
      </c>
      <c r="AP25" s="79" t="s">
        <v>705</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0</v>
      </c>
      <c r="BE25" s="49">
        <v>0</v>
      </c>
      <c r="BF25" s="48">
        <v>0</v>
      </c>
      <c r="BG25" s="49">
        <v>0</v>
      </c>
      <c r="BH25" s="48">
        <v>0</v>
      </c>
      <c r="BI25" s="49">
        <v>0</v>
      </c>
      <c r="BJ25" s="48">
        <v>32</v>
      </c>
      <c r="BK25" s="49">
        <v>100</v>
      </c>
      <c r="BL25" s="48">
        <v>32</v>
      </c>
    </row>
    <row r="26" spans="1:64" ht="15">
      <c r="A26" s="64" t="s">
        <v>229</v>
      </c>
      <c r="B26" s="64" t="s">
        <v>231</v>
      </c>
      <c r="C26" s="65"/>
      <c r="D26" s="66"/>
      <c r="E26" s="67"/>
      <c r="F26" s="68"/>
      <c r="G26" s="65"/>
      <c r="H26" s="69"/>
      <c r="I26" s="70"/>
      <c r="J26" s="70"/>
      <c r="K26" s="34" t="s">
        <v>65</v>
      </c>
      <c r="L26" s="77">
        <v>26</v>
      </c>
      <c r="M26" s="77"/>
      <c r="N26" s="72"/>
      <c r="O26" s="79" t="s">
        <v>285</v>
      </c>
      <c r="P26" s="81">
        <v>43576.725798611114</v>
      </c>
      <c r="Q26" s="79" t="s">
        <v>307</v>
      </c>
      <c r="R26" s="79"/>
      <c r="S26" s="79"/>
      <c r="T26" s="79"/>
      <c r="U26" s="79"/>
      <c r="V26" s="82" t="s">
        <v>450</v>
      </c>
      <c r="W26" s="81">
        <v>43576.725798611114</v>
      </c>
      <c r="X26" s="82" t="s">
        <v>513</v>
      </c>
      <c r="Y26" s="79"/>
      <c r="Z26" s="79"/>
      <c r="AA26" s="85" t="s">
        <v>612</v>
      </c>
      <c r="AB26" s="79"/>
      <c r="AC26" s="79" t="b">
        <v>0</v>
      </c>
      <c r="AD26" s="79">
        <v>0</v>
      </c>
      <c r="AE26" s="85" t="s">
        <v>689</v>
      </c>
      <c r="AF26" s="79" t="b">
        <v>0</v>
      </c>
      <c r="AG26" s="79" t="s">
        <v>691</v>
      </c>
      <c r="AH26" s="79"/>
      <c r="AI26" s="85" t="s">
        <v>689</v>
      </c>
      <c r="AJ26" s="79" t="b">
        <v>0</v>
      </c>
      <c r="AK26" s="79">
        <v>5</v>
      </c>
      <c r="AL26" s="85" t="s">
        <v>611</v>
      </c>
      <c r="AM26" s="79" t="s">
        <v>701</v>
      </c>
      <c r="AN26" s="79" t="b">
        <v>0</v>
      </c>
      <c r="AO26" s="85" t="s">
        <v>611</v>
      </c>
      <c r="AP26" s="79" t="s">
        <v>176</v>
      </c>
      <c r="AQ26" s="79">
        <v>0</v>
      </c>
      <c r="AR26" s="79">
        <v>0</v>
      </c>
      <c r="AS26" s="79"/>
      <c r="AT26" s="79"/>
      <c r="AU26" s="79"/>
      <c r="AV26" s="79"/>
      <c r="AW26" s="79"/>
      <c r="AX26" s="79"/>
      <c r="AY26" s="79"/>
      <c r="AZ26" s="79"/>
      <c r="BA26">
        <v>1</v>
      </c>
      <c r="BB26" s="78" t="str">
        <f>REPLACE(INDEX(GroupVertices[Group],MATCH(Edges24[[#This Row],[Vertex 1]],GroupVertices[Vertex],0)),1,1,"")</f>
        <v>2</v>
      </c>
      <c r="BC26" s="78" t="str">
        <f>REPLACE(INDEX(GroupVertices[Group],MATCH(Edges24[[#This Row],[Vertex 2]],GroupVertices[Vertex],0)),1,1,"")</f>
        <v>2</v>
      </c>
      <c r="BD26" s="48">
        <v>0</v>
      </c>
      <c r="BE26" s="49">
        <v>0</v>
      </c>
      <c r="BF26" s="48">
        <v>0</v>
      </c>
      <c r="BG26" s="49">
        <v>0</v>
      </c>
      <c r="BH26" s="48">
        <v>0</v>
      </c>
      <c r="BI26" s="49">
        <v>0</v>
      </c>
      <c r="BJ26" s="48">
        <v>19</v>
      </c>
      <c r="BK26" s="49">
        <v>100</v>
      </c>
      <c r="BL26" s="48">
        <v>19</v>
      </c>
    </row>
    <row r="27" spans="1:64" ht="15">
      <c r="A27" s="64" t="s">
        <v>232</v>
      </c>
      <c r="B27" s="64" t="s">
        <v>232</v>
      </c>
      <c r="C27" s="65"/>
      <c r="D27" s="66"/>
      <c r="E27" s="67"/>
      <c r="F27" s="68"/>
      <c r="G27" s="65"/>
      <c r="H27" s="69"/>
      <c r="I27" s="70"/>
      <c r="J27" s="70"/>
      <c r="K27" s="34" t="s">
        <v>65</v>
      </c>
      <c r="L27" s="77">
        <v>27</v>
      </c>
      <c r="M27" s="77"/>
      <c r="N27" s="72"/>
      <c r="O27" s="79" t="s">
        <v>176</v>
      </c>
      <c r="P27" s="81">
        <v>43566.255740740744</v>
      </c>
      <c r="Q27" s="79" t="s">
        <v>308</v>
      </c>
      <c r="R27" s="79"/>
      <c r="S27" s="79"/>
      <c r="T27" s="79" t="s">
        <v>396</v>
      </c>
      <c r="U27" s="79"/>
      <c r="V27" s="82" t="s">
        <v>452</v>
      </c>
      <c r="W27" s="81">
        <v>43566.255740740744</v>
      </c>
      <c r="X27" s="82" t="s">
        <v>514</v>
      </c>
      <c r="Y27" s="79"/>
      <c r="Z27" s="79"/>
      <c r="AA27" s="85" t="s">
        <v>613</v>
      </c>
      <c r="AB27" s="79"/>
      <c r="AC27" s="79" t="b">
        <v>0</v>
      </c>
      <c r="AD27" s="79">
        <v>115</v>
      </c>
      <c r="AE27" s="85" t="s">
        <v>689</v>
      </c>
      <c r="AF27" s="79" t="b">
        <v>0</v>
      </c>
      <c r="AG27" s="79" t="s">
        <v>691</v>
      </c>
      <c r="AH27" s="79"/>
      <c r="AI27" s="85" t="s">
        <v>689</v>
      </c>
      <c r="AJ27" s="79" t="b">
        <v>0</v>
      </c>
      <c r="AK27" s="79">
        <v>13</v>
      </c>
      <c r="AL27" s="85" t="s">
        <v>689</v>
      </c>
      <c r="AM27" s="79" t="s">
        <v>701</v>
      </c>
      <c r="AN27" s="79" t="b">
        <v>0</v>
      </c>
      <c r="AO27" s="85" t="s">
        <v>613</v>
      </c>
      <c r="AP27" s="79" t="s">
        <v>705</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v>0</v>
      </c>
      <c r="BE27" s="49">
        <v>0</v>
      </c>
      <c r="BF27" s="48">
        <v>1</v>
      </c>
      <c r="BG27" s="49">
        <v>4</v>
      </c>
      <c r="BH27" s="48">
        <v>0</v>
      </c>
      <c r="BI27" s="49">
        <v>0</v>
      </c>
      <c r="BJ27" s="48">
        <v>24</v>
      </c>
      <c r="BK27" s="49">
        <v>96</v>
      </c>
      <c r="BL27" s="48">
        <v>25</v>
      </c>
    </row>
    <row r="28" spans="1:64" ht="15">
      <c r="A28" s="64" t="s">
        <v>229</v>
      </c>
      <c r="B28" s="64" t="s">
        <v>232</v>
      </c>
      <c r="C28" s="65"/>
      <c r="D28" s="66"/>
      <c r="E28" s="67"/>
      <c r="F28" s="68"/>
      <c r="G28" s="65"/>
      <c r="H28" s="69"/>
      <c r="I28" s="70"/>
      <c r="J28" s="70"/>
      <c r="K28" s="34" t="s">
        <v>65</v>
      </c>
      <c r="L28" s="77">
        <v>28</v>
      </c>
      <c r="M28" s="77"/>
      <c r="N28" s="72"/>
      <c r="O28" s="79" t="s">
        <v>285</v>
      </c>
      <c r="P28" s="81">
        <v>43576.72797453704</v>
      </c>
      <c r="Q28" s="79" t="s">
        <v>309</v>
      </c>
      <c r="R28" s="79"/>
      <c r="S28" s="79"/>
      <c r="T28" s="79"/>
      <c r="U28" s="79"/>
      <c r="V28" s="82" t="s">
        <v>450</v>
      </c>
      <c r="W28" s="81">
        <v>43576.72797453704</v>
      </c>
      <c r="X28" s="82" t="s">
        <v>515</v>
      </c>
      <c r="Y28" s="79"/>
      <c r="Z28" s="79"/>
      <c r="AA28" s="85" t="s">
        <v>614</v>
      </c>
      <c r="AB28" s="79"/>
      <c r="AC28" s="79" t="b">
        <v>0</v>
      </c>
      <c r="AD28" s="79">
        <v>0</v>
      </c>
      <c r="AE28" s="85" t="s">
        <v>689</v>
      </c>
      <c r="AF28" s="79" t="b">
        <v>0</v>
      </c>
      <c r="AG28" s="79" t="s">
        <v>691</v>
      </c>
      <c r="AH28" s="79"/>
      <c r="AI28" s="85" t="s">
        <v>689</v>
      </c>
      <c r="AJ28" s="79" t="b">
        <v>0</v>
      </c>
      <c r="AK28" s="79">
        <v>13</v>
      </c>
      <c r="AL28" s="85" t="s">
        <v>613</v>
      </c>
      <c r="AM28" s="79" t="s">
        <v>701</v>
      </c>
      <c r="AN28" s="79" t="b">
        <v>0</v>
      </c>
      <c r="AO28" s="85" t="s">
        <v>613</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v>0</v>
      </c>
      <c r="BE28" s="49">
        <v>0</v>
      </c>
      <c r="BF28" s="48">
        <v>1</v>
      </c>
      <c r="BG28" s="49">
        <v>4.166666666666667</v>
      </c>
      <c r="BH28" s="48">
        <v>0</v>
      </c>
      <c r="BI28" s="49">
        <v>0</v>
      </c>
      <c r="BJ28" s="48">
        <v>23</v>
      </c>
      <c r="BK28" s="49">
        <v>95.83333333333333</v>
      </c>
      <c r="BL28" s="48">
        <v>24</v>
      </c>
    </row>
    <row r="29" spans="1:64" ht="15">
      <c r="A29" s="64" t="s">
        <v>233</v>
      </c>
      <c r="B29" s="64" t="s">
        <v>233</v>
      </c>
      <c r="C29" s="65"/>
      <c r="D29" s="66"/>
      <c r="E29" s="67"/>
      <c r="F29" s="68"/>
      <c r="G29" s="65"/>
      <c r="H29" s="69"/>
      <c r="I29" s="70"/>
      <c r="J29" s="70"/>
      <c r="K29" s="34" t="s">
        <v>65</v>
      </c>
      <c r="L29" s="77">
        <v>29</v>
      </c>
      <c r="M29" s="77"/>
      <c r="N29" s="72"/>
      <c r="O29" s="79" t="s">
        <v>176</v>
      </c>
      <c r="P29" s="81">
        <v>43575.60574074074</v>
      </c>
      <c r="Q29" s="79" t="s">
        <v>310</v>
      </c>
      <c r="R29" s="79"/>
      <c r="S29" s="79"/>
      <c r="T29" s="79" t="s">
        <v>399</v>
      </c>
      <c r="U29" s="79"/>
      <c r="V29" s="82" t="s">
        <v>453</v>
      </c>
      <c r="W29" s="81">
        <v>43575.60574074074</v>
      </c>
      <c r="X29" s="82" t="s">
        <v>516</v>
      </c>
      <c r="Y29" s="79"/>
      <c r="Z29" s="79"/>
      <c r="AA29" s="85" t="s">
        <v>615</v>
      </c>
      <c r="AB29" s="79"/>
      <c r="AC29" s="79" t="b">
        <v>0</v>
      </c>
      <c r="AD29" s="79">
        <v>0</v>
      </c>
      <c r="AE29" s="85" t="s">
        <v>689</v>
      </c>
      <c r="AF29" s="79" t="b">
        <v>0</v>
      </c>
      <c r="AG29" s="79" t="s">
        <v>693</v>
      </c>
      <c r="AH29" s="79"/>
      <c r="AI29" s="85" t="s">
        <v>689</v>
      </c>
      <c r="AJ29" s="79" t="b">
        <v>0</v>
      </c>
      <c r="AK29" s="79">
        <v>0</v>
      </c>
      <c r="AL29" s="85" t="s">
        <v>689</v>
      </c>
      <c r="AM29" s="79" t="s">
        <v>703</v>
      </c>
      <c r="AN29" s="79" t="b">
        <v>0</v>
      </c>
      <c r="AO29" s="85" t="s">
        <v>615</v>
      </c>
      <c r="AP29" s="79" t="s">
        <v>176</v>
      </c>
      <c r="AQ29" s="79">
        <v>0</v>
      </c>
      <c r="AR29" s="79">
        <v>0</v>
      </c>
      <c r="AS29" s="79"/>
      <c r="AT29" s="79"/>
      <c r="AU29" s="79"/>
      <c r="AV29" s="79"/>
      <c r="AW29" s="79"/>
      <c r="AX29" s="79"/>
      <c r="AY29" s="79"/>
      <c r="AZ29" s="79"/>
      <c r="BA29">
        <v>4</v>
      </c>
      <c r="BB29" s="78" t="str">
        <f>REPLACE(INDEX(GroupVertices[Group],MATCH(Edges24[[#This Row],[Vertex 1]],GroupVertices[Vertex],0)),1,1,"")</f>
        <v>2</v>
      </c>
      <c r="BC29" s="78" t="str">
        <f>REPLACE(INDEX(GroupVertices[Group],MATCH(Edges24[[#This Row],[Vertex 2]],GroupVertices[Vertex],0)),1,1,"")</f>
        <v>2</v>
      </c>
      <c r="BD29" s="48">
        <v>0</v>
      </c>
      <c r="BE29" s="49">
        <v>0</v>
      </c>
      <c r="BF29" s="48">
        <v>0</v>
      </c>
      <c r="BG29" s="49">
        <v>0</v>
      </c>
      <c r="BH29" s="48">
        <v>0</v>
      </c>
      <c r="BI29" s="49">
        <v>0</v>
      </c>
      <c r="BJ29" s="48">
        <v>2</v>
      </c>
      <c r="BK29" s="49">
        <v>100</v>
      </c>
      <c r="BL29" s="48">
        <v>2</v>
      </c>
    </row>
    <row r="30" spans="1:64" ht="15">
      <c r="A30" s="64" t="s">
        <v>233</v>
      </c>
      <c r="B30" s="64" t="s">
        <v>233</v>
      </c>
      <c r="C30" s="65"/>
      <c r="D30" s="66"/>
      <c r="E30" s="67"/>
      <c r="F30" s="68"/>
      <c r="G30" s="65"/>
      <c r="H30" s="69"/>
      <c r="I30" s="70"/>
      <c r="J30" s="70"/>
      <c r="K30" s="34" t="s">
        <v>65</v>
      </c>
      <c r="L30" s="77">
        <v>30</v>
      </c>
      <c r="M30" s="77"/>
      <c r="N30" s="72"/>
      <c r="O30" s="79" t="s">
        <v>176</v>
      </c>
      <c r="P30" s="81">
        <v>43575.60618055556</v>
      </c>
      <c r="Q30" s="79" t="s">
        <v>311</v>
      </c>
      <c r="R30" s="79"/>
      <c r="S30" s="79"/>
      <c r="T30" s="79" t="s">
        <v>396</v>
      </c>
      <c r="U30" s="79"/>
      <c r="V30" s="82" t="s">
        <v>453</v>
      </c>
      <c r="W30" s="81">
        <v>43575.60618055556</v>
      </c>
      <c r="X30" s="82" t="s">
        <v>517</v>
      </c>
      <c r="Y30" s="79"/>
      <c r="Z30" s="79"/>
      <c r="AA30" s="85" t="s">
        <v>616</v>
      </c>
      <c r="AB30" s="79"/>
      <c r="AC30" s="79" t="b">
        <v>0</v>
      </c>
      <c r="AD30" s="79">
        <v>1</v>
      </c>
      <c r="AE30" s="85" t="s">
        <v>689</v>
      </c>
      <c r="AF30" s="79" t="b">
        <v>0</v>
      </c>
      <c r="AG30" s="79" t="s">
        <v>691</v>
      </c>
      <c r="AH30" s="79"/>
      <c r="AI30" s="85" t="s">
        <v>689</v>
      </c>
      <c r="AJ30" s="79" t="b">
        <v>0</v>
      </c>
      <c r="AK30" s="79">
        <v>0</v>
      </c>
      <c r="AL30" s="85" t="s">
        <v>689</v>
      </c>
      <c r="AM30" s="79" t="s">
        <v>703</v>
      </c>
      <c r="AN30" s="79" t="b">
        <v>0</v>
      </c>
      <c r="AO30" s="85" t="s">
        <v>616</v>
      </c>
      <c r="AP30" s="79" t="s">
        <v>176</v>
      </c>
      <c r="AQ30" s="79">
        <v>0</v>
      </c>
      <c r="AR30" s="79">
        <v>0</v>
      </c>
      <c r="AS30" s="79"/>
      <c r="AT30" s="79"/>
      <c r="AU30" s="79"/>
      <c r="AV30" s="79"/>
      <c r="AW30" s="79"/>
      <c r="AX30" s="79"/>
      <c r="AY30" s="79"/>
      <c r="AZ30" s="79"/>
      <c r="BA30">
        <v>4</v>
      </c>
      <c r="BB30" s="78" t="str">
        <f>REPLACE(INDEX(GroupVertices[Group],MATCH(Edges24[[#This Row],[Vertex 1]],GroupVertices[Vertex],0)),1,1,"")</f>
        <v>2</v>
      </c>
      <c r="BC30" s="78" t="str">
        <f>REPLACE(INDEX(GroupVertices[Group],MATCH(Edges24[[#This Row],[Vertex 2]],GroupVertices[Vertex],0)),1,1,"")</f>
        <v>2</v>
      </c>
      <c r="BD30" s="48">
        <v>0</v>
      </c>
      <c r="BE30" s="49">
        <v>0</v>
      </c>
      <c r="BF30" s="48">
        <v>0</v>
      </c>
      <c r="BG30" s="49">
        <v>0</v>
      </c>
      <c r="BH30" s="48">
        <v>0</v>
      </c>
      <c r="BI30" s="49">
        <v>0</v>
      </c>
      <c r="BJ30" s="48">
        <v>34</v>
      </c>
      <c r="BK30" s="49">
        <v>100</v>
      </c>
      <c r="BL30" s="48">
        <v>34</v>
      </c>
    </row>
    <row r="31" spans="1:64" ht="15">
      <c r="A31" s="64" t="s">
        <v>233</v>
      </c>
      <c r="B31" s="64" t="s">
        <v>233</v>
      </c>
      <c r="C31" s="65"/>
      <c r="D31" s="66"/>
      <c r="E31" s="67"/>
      <c r="F31" s="68"/>
      <c r="G31" s="65"/>
      <c r="H31" s="69"/>
      <c r="I31" s="70"/>
      <c r="J31" s="70"/>
      <c r="K31" s="34" t="s">
        <v>65</v>
      </c>
      <c r="L31" s="77">
        <v>31</v>
      </c>
      <c r="M31" s="77"/>
      <c r="N31" s="72"/>
      <c r="O31" s="79" t="s">
        <v>176</v>
      </c>
      <c r="P31" s="81">
        <v>43575.60811342593</v>
      </c>
      <c r="Q31" s="79" t="s">
        <v>312</v>
      </c>
      <c r="R31" s="79"/>
      <c r="S31" s="79"/>
      <c r="T31" s="79" t="s">
        <v>396</v>
      </c>
      <c r="U31" s="79"/>
      <c r="V31" s="82" t="s">
        <v>453</v>
      </c>
      <c r="W31" s="81">
        <v>43575.60811342593</v>
      </c>
      <c r="X31" s="82" t="s">
        <v>518</v>
      </c>
      <c r="Y31" s="79"/>
      <c r="Z31" s="79"/>
      <c r="AA31" s="85" t="s">
        <v>617</v>
      </c>
      <c r="AB31" s="79"/>
      <c r="AC31" s="79" t="b">
        <v>0</v>
      </c>
      <c r="AD31" s="79">
        <v>1</v>
      </c>
      <c r="AE31" s="85" t="s">
        <v>689</v>
      </c>
      <c r="AF31" s="79" t="b">
        <v>0</v>
      </c>
      <c r="AG31" s="79" t="s">
        <v>691</v>
      </c>
      <c r="AH31" s="79"/>
      <c r="AI31" s="85" t="s">
        <v>689</v>
      </c>
      <c r="AJ31" s="79" t="b">
        <v>0</v>
      </c>
      <c r="AK31" s="79">
        <v>1</v>
      </c>
      <c r="AL31" s="85" t="s">
        <v>689</v>
      </c>
      <c r="AM31" s="79" t="s">
        <v>703</v>
      </c>
      <c r="AN31" s="79" t="b">
        <v>0</v>
      </c>
      <c r="AO31" s="85" t="s">
        <v>617</v>
      </c>
      <c r="AP31" s="79" t="s">
        <v>176</v>
      </c>
      <c r="AQ31" s="79">
        <v>0</v>
      </c>
      <c r="AR31" s="79">
        <v>0</v>
      </c>
      <c r="AS31" s="79"/>
      <c r="AT31" s="79"/>
      <c r="AU31" s="79"/>
      <c r="AV31" s="79"/>
      <c r="AW31" s="79"/>
      <c r="AX31" s="79"/>
      <c r="AY31" s="79"/>
      <c r="AZ31" s="79"/>
      <c r="BA31">
        <v>4</v>
      </c>
      <c r="BB31" s="78" t="str">
        <f>REPLACE(INDEX(GroupVertices[Group],MATCH(Edges24[[#This Row],[Vertex 1]],GroupVertices[Vertex],0)),1,1,"")</f>
        <v>2</v>
      </c>
      <c r="BC31" s="78" t="str">
        <f>REPLACE(INDEX(GroupVertices[Group],MATCH(Edges24[[#This Row],[Vertex 2]],GroupVertices[Vertex],0)),1,1,"")</f>
        <v>2</v>
      </c>
      <c r="BD31" s="48">
        <v>0</v>
      </c>
      <c r="BE31" s="49">
        <v>0</v>
      </c>
      <c r="BF31" s="48">
        <v>0</v>
      </c>
      <c r="BG31" s="49">
        <v>0</v>
      </c>
      <c r="BH31" s="48">
        <v>0</v>
      </c>
      <c r="BI31" s="49">
        <v>0</v>
      </c>
      <c r="BJ31" s="48">
        <v>41</v>
      </c>
      <c r="BK31" s="49">
        <v>100</v>
      </c>
      <c r="BL31" s="48">
        <v>41</v>
      </c>
    </row>
    <row r="32" spans="1:64" ht="15">
      <c r="A32" s="64" t="s">
        <v>233</v>
      </c>
      <c r="B32" s="64" t="s">
        <v>233</v>
      </c>
      <c r="C32" s="65"/>
      <c r="D32" s="66"/>
      <c r="E32" s="67"/>
      <c r="F32" s="68"/>
      <c r="G32" s="65"/>
      <c r="H32" s="69"/>
      <c r="I32" s="70"/>
      <c r="J32" s="70"/>
      <c r="K32" s="34" t="s">
        <v>65</v>
      </c>
      <c r="L32" s="77">
        <v>32</v>
      </c>
      <c r="M32" s="77"/>
      <c r="N32" s="72"/>
      <c r="O32" s="79" t="s">
        <v>176</v>
      </c>
      <c r="P32" s="81">
        <v>43575.60820601852</v>
      </c>
      <c r="Q32" s="79" t="s">
        <v>313</v>
      </c>
      <c r="R32" s="79"/>
      <c r="S32" s="79"/>
      <c r="T32" s="79" t="s">
        <v>396</v>
      </c>
      <c r="U32" s="79"/>
      <c r="V32" s="82" t="s">
        <v>453</v>
      </c>
      <c r="W32" s="81">
        <v>43575.60820601852</v>
      </c>
      <c r="X32" s="82" t="s">
        <v>519</v>
      </c>
      <c r="Y32" s="79"/>
      <c r="Z32" s="79"/>
      <c r="AA32" s="85" t="s">
        <v>618</v>
      </c>
      <c r="AB32" s="79"/>
      <c r="AC32" s="79" t="b">
        <v>0</v>
      </c>
      <c r="AD32" s="79">
        <v>1</v>
      </c>
      <c r="AE32" s="85" t="s">
        <v>689</v>
      </c>
      <c r="AF32" s="79" t="b">
        <v>0</v>
      </c>
      <c r="AG32" s="79" t="s">
        <v>691</v>
      </c>
      <c r="AH32" s="79"/>
      <c r="AI32" s="85" t="s">
        <v>689</v>
      </c>
      <c r="AJ32" s="79" t="b">
        <v>0</v>
      </c>
      <c r="AK32" s="79">
        <v>1</v>
      </c>
      <c r="AL32" s="85" t="s">
        <v>689</v>
      </c>
      <c r="AM32" s="79" t="s">
        <v>703</v>
      </c>
      <c r="AN32" s="79" t="b">
        <v>0</v>
      </c>
      <c r="AO32" s="85" t="s">
        <v>618</v>
      </c>
      <c r="AP32" s="79" t="s">
        <v>176</v>
      </c>
      <c r="AQ32" s="79">
        <v>0</v>
      </c>
      <c r="AR32" s="79">
        <v>0</v>
      </c>
      <c r="AS32" s="79"/>
      <c r="AT32" s="79"/>
      <c r="AU32" s="79"/>
      <c r="AV32" s="79"/>
      <c r="AW32" s="79"/>
      <c r="AX32" s="79"/>
      <c r="AY32" s="79"/>
      <c r="AZ32" s="79"/>
      <c r="BA32">
        <v>4</v>
      </c>
      <c r="BB32" s="78" t="str">
        <f>REPLACE(INDEX(GroupVertices[Group],MATCH(Edges24[[#This Row],[Vertex 1]],GroupVertices[Vertex],0)),1,1,"")</f>
        <v>2</v>
      </c>
      <c r="BC32" s="78" t="str">
        <f>REPLACE(INDEX(GroupVertices[Group],MATCH(Edges24[[#This Row],[Vertex 2]],GroupVertices[Vertex],0)),1,1,"")</f>
        <v>2</v>
      </c>
      <c r="BD32" s="48">
        <v>0</v>
      </c>
      <c r="BE32" s="49">
        <v>0</v>
      </c>
      <c r="BF32" s="48">
        <v>0</v>
      </c>
      <c r="BG32" s="49">
        <v>0</v>
      </c>
      <c r="BH32" s="48">
        <v>0</v>
      </c>
      <c r="BI32" s="49">
        <v>0</v>
      </c>
      <c r="BJ32" s="48">
        <v>34</v>
      </c>
      <c r="BK32" s="49">
        <v>100</v>
      </c>
      <c r="BL32" s="48">
        <v>34</v>
      </c>
    </row>
    <row r="33" spans="1:64" ht="15">
      <c r="A33" s="64" t="s">
        <v>233</v>
      </c>
      <c r="B33" s="64" t="s">
        <v>265</v>
      </c>
      <c r="C33" s="65"/>
      <c r="D33" s="66"/>
      <c r="E33" s="67"/>
      <c r="F33" s="68"/>
      <c r="G33" s="65"/>
      <c r="H33" s="69"/>
      <c r="I33" s="70"/>
      <c r="J33" s="70"/>
      <c r="K33" s="34" t="s">
        <v>65</v>
      </c>
      <c r="L33" s="77">
        <v>33</v>
      </c>
      <c r="M33" s="77"/>
      <c r="N33" s="72"/>
      <c r="O33" s="79" t="s">
        <v>285</v>
      </c>
      <c r="P33" s="81">
        <v>43575.60870370371</v>
      </c>
      <c r="Q33" s="79" t="s">
        <v>314</v>
      </c>
      <c r="R33" s="79"/>
      <c r="S33" s="79"/>
      <c r="T33" s="79" t="s">
        <v>400</v>
      </c>
      <c r="U33" s="79"/>
      <c r="V33" s="82" t="s">
        <v>453</v>
      </c>
      <c r="W33" s="81">
        <v>43575.60870370371</v>
      </c>
      <c r="X33" s="82" t="s">
        <v>520</v>
      </c>
      <c r="Y33" s="79"/>
      <c r="Z33" s="79"/>
      <c r="AA33" s="85" t="s">
        <v>619</v>
      </c>
      <c r="AB33" s="79"/>
      <c r="AC33" s="79" t="b">
        <v>0</v>
      </c>
      <c r="AD33" s="79">
        <v>0</v>
      </c>
      <c r="AE33" s="85" t="s">
        <v>689</v>
      </c>
      <c r="AF33" s="79" t="b">
        <v>0</v>
      </c>
      <c r="AG33" s="79" t="s">
        <v>691</v>
      </c>
      <c r="AH33" s="79"/>
      <c r="AI33" s="85" t="s">
        <v>689</v>
      </c>
      <c r="AJ33" s="79" t="b">
        <v>0</v>
      </c>
      <c r="AK33" s="79">
        <v>29</v>
      </c>
      <c r="AL33" s="85" t="s">
        <v>665</v>
      </c>
      <c r="AM33" s="79" t="s">
        <v>703</v>
      </c>
      <c r="AN33" s="79" t="b">
        <v>0</v>
      </c>
      <c r="AO33" s="85" t="s">
        <v>665</v>
      </c>
      <c r="AP33" s="79" t="s">
        <v>176</v>
      </c>
      <c r="AQ33" s="79">
        <v>0</v>
      </c>
      <c r="AR33" s="79">
        <v>0</v>
      </c>
      <c r="AS33" s="79"/>
      <c r="AT33" s="79"/>
      <c r="AU33" s="79"/>
      <c r="AV33" s="79"/>
      <c r="AW33" s="79"/>
      <c r="AX33" s="79"/>
      <c r="AY33" s="79"/>
      <c r="AZ33" s="79"/>
      <c r="BA33">
        <v>1</v>
      </c>
      <c r="BB33" s="78" t="str">
        <f>REPLACE(INDEX(GroupVertices[Group],MATCH(Edges24[[#This Row],[Vertex 1]],GroupVertices[Vertex],0)),1,1,"")</f>
        <v>2</v>
      </c>
      <c r="BC33" s="78" t="str">
        <f>REPLACE(INDEX(GroupVertices[Group],MATCH(Edges24[[#This Row],[Vertex 2]],GroupVertices[Vertex],0)),1,1,"")</f>
        <v>2</v>
      </c>
      <c r="BD33" s="48">
        <v>0</v>
      </c>
      <c r="BE33" s="49">
        <v>0</v>
      </c>
      <c r="BF33" s="48">
        <v>0</v>
      </c>
      <c r="BG33" s="49">
        <v>0</v>
      </c>
      <c r="BH33" s="48">
        <v>0</v>
      </c>
      <c r="BI33" s="49">
        <v>0</v>
      </c>
      <c r="BJ33" s="48">
        <v>17</v>
      </c>
      <c r="BK33" s="49">
        <v>100</v>
      </c>
      <c r="BL33" s="48">
        <v>17</v>
      </c>
    </row>
    <row r="34" spans="1:64" ht="15">
      <c r="A34" s="64" t="s">
        <v>229</v>
      </c>
      <c r="B34" s="64" t="s">
        <v>233</v>
      </c>
      <c r="C34" s="65"/>
      <c r="D34" s="66"/>
      <c r="E34" s="67"/>
      <c r="F34" s="68"/>
      <c r="G34" s="65"/>
      <c r="H34" s="69"/>
      <c r="I34" s="70"/>
      <c r="J34" s="70"/>
      <c r="K34" s="34" t="s">
        <v>65</v>
      </c>
      <c r="L34" s="77">
        <v>34</v>
      </c>
      <c r="M34" s="77"/>
      <c r="N34" s="72"/>
      <c r="O34" s="79" t="s">
        <v>285</v>
      </c>
      <c r="P34" s="81">
        <v>43577.6505787037</v>
      </c>
      <c r="Q34" s="79" t="s">
        <v>315</v>
      </c>
      <c r="R34" s="79"/>
      <c r="S34" s="79"/>
      <c r="T34" s="79"/>
      <c r="U34" s="79"/>
      <c r="V34" s="82" t="s">
        <v>450</v>
      </c>
      <c r="W34" s="81">
        <v>43577.6505787037</v>
      </c>
      <c r="X34" s="82" t="s">
        <v>521</v>
      </c>
      <c r="Y34" s="79"/>
      <c r="Z34" s="79"/>
      <c r="AA34" s="85" t="s">
        <v>620</v>
      </c>
      <c r="AB34" s="79"/>
      <c r="AC34" s="79" t="b">
        <v>0</v>
      </c>
      <c r="AD34" s="79">
        <v>0</v>
      </c>
      <c r="AE34" s="85" t="s">
        <v>689</v>
      </c>
      <c r="AF34" s="79" t="b">
        <v>0</v>
      </c>
      <c r="AG34" s="79" t="s">
        <v>691</v>
      </c>
      <c r="AH34" s="79"/>
      <c r="AI34" s="85" t="s">
        <v>689</v>
      </c>
      <c r="AJ34" s="79" t="b">
        <v>0</v>
      </c>
      <c r="AK34" s="79">
        <v>2</v>
      </c>
      <c r="AL34" s="85" t="s">
        <v>617</v>
      </c>
      <c r="AM34" s="79" t="s">
        <v>701</v>
      </c>
      <c r="AN34" s="79" t="b">
        <v>0</v>
      </c>
      <c r="AO34" s="85" t="s">
        <v>617</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v>0</v>
      </c>
      <c r="BE34" s="49">
        <v>0</v>
      </c>
      <c r="BF34" s="48">
        <v>0</v>
      </c>
      <c r="BG34" s="49">
        <v>0</v>
      </c>
      <c r="BH34" s="48">
        <v>0</v>
      </c>
      <c r="BI34" s="49">
        <v>0</v>
      </c>
      <c r="BJ34" s="48">
        <v>19</v>
      </c>
      <c r="BK34" s="49">
        <v>100</v>
      </c>
      <c r="BL34" s="48">
        <v>19</v>
      </c>
    </row>
    <row r="35" spans="1:64" ht="15">
      <c r="A35" s="64" t="s">
        <v>234</v>
      </c>
      <c r="B35" s="64" t="s">
        <v>234</v>
      </c>
      <c r="C35" s="65"/>
      <c r="D35" s="66"/>
      <c r="E35" s="67"/>
      <c r="F35" s="68"/>
      <c r="G35" s="65"/>
      <c r="H35" s="69"/>
      <c r="I35" s="70"/>
      <c r="J35" s="70"/>
      <c r="K35" s="34" t="s">
        <v>65</v>
      </c>
      <c r="L35" s="77">
        <v>35</v>
      </c>
      <c r="M35" s="77"/>
      <c r="N35" s="72"/>
      <c r="O35" s="79" t="s">
        <v>176</v>
      </c>
      <c r="P35" s="81">
        <v>43567.53744212963</v>
      </c>
      <c r="Q35" s="79" t="s">
        <v>316</v>
      </c>
      <c r="R35" s="79"/>
      <c r="S35" s="79"/>
      <c r="T35" s="79" t="s">
        <v>401</v>
      </c>
      <c r="U35" s="82" t="s">
        <v>420</v>
      </c>
      <c r="V35" s="82" t="s">
        <v>420</v>
      </c>
      <c r="W35" s="81">
        <v>43567.53744212963</v>
      </c>
      <c r="X35" s="82" t="s">
        <v>522</v>
      </c>
      <c r="Y35" s="79"/>
      <c r="Z35" s="79"/>
      <c r="AA35" s="85" t="s">
        <v>621</v>
      </c>
      <c r="AB35" s="79"/>
      <c r="AC35" s="79" t="b">
        <v>0</v>
      </c>
      <c r="AD35" s="79">
        <v>4</v>
      </c>
      <c r="AE35" s="85" t="s">
        <v>689</v>
      </c>
      <c r="AF35" s="79" t="b">
        <v>0</v>
      </c>
      <c r="AG35" s="79" t="s">
        <v>691</v>
      </c>
      <c r="AH35" s="79"/>
      <c r="AI35" s="85" t="s">
        <v>689</v>
      </c>
      <c r="AJ35" s="79" t="b">
        <v>0</v>
      </c>
      <c r="AK35" s="79">
        <v>3</v>
      </c>
      <c r="AL35" s="85" t="s">
        <v>689</v>
      </c>
      <c r="AM35" s="79" t="s">
        <v>700</v>
      </c>
      <c r="AN35" s="79" t="b">
        <v>0</v>
      </c>
      <c r="AO35" s="85" t="s">
        <v>621</v>
      </c>
      <c r="AP35" s="79" t="s">
        <v>705</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v>0</v>
      </c>
      <c r="BE35" s="49">
        <v>0</v>
      </c>
      <c r="BF35" s="48">
        <v>0</v>
      </c>
      <c r="BG35" s="49">
        <v>0</v>
      </c>
      <c r="BH35" s="48">
        <v>0</v>
      </c>
      <c r="BI35" s="49">
        <v>0</v>
      </c>
      <c r="BJ35" s="48">
        <v>27</v>
      </c>
      <c r="BK35" s="49">
        <v>100</v>
      </c>
      <c r="BL35" s="48">
        <v>27</v>
      </c>
    </row>
    <row r="36" spans="1:64" ht="15">
      <c r="A36" s="64" t="s">
        <v>229</v>
      </c>
      <c r="B36" s="64" t="s">
        <v>234</v>
      </c>
      <c r="C36" s="65"/>
      <c r="D36" s="66"/>
      <c r="E36" s="67"/>
      <c r="F36" s="68"/>
      <c r="G36" s="65"/>
      <c r="H36" s="69"/>
      <c r="I36" s="70"/>
      <c r="J36" s="70"/>
      <c r="K36" s="34" t="s">
        <v>65</v>
      </c>
      <c r="L36" s="77">
        <v>36</v>
      </c>
      <c r="M36" s="77"/>
      <c r="N36" s="72"/>
      <c r="O36" s="79" t="s">
        <v>285</v>
      </c>
      <c r="P36" s="81">
        <v>43577.65574074074</v>
      </c>
      <c r="Q36" s="79" t="s">
        <v>317</v>
      </c>
      <c r="R36" s="79"/>
      <c r="S36" s="79"/>
      <c r="T36" s="79"/>
      <c r="U36" s="79"/>
      <c r="V36" s="82" t="s">
        <v>450</v>
      </c>
      <c r="W36" s="81">
        <v>43577.65574074074</v>
      </c>
      <c r="X36" s="82" t="s">
        <v>523</v>
      </c>
      <c r="Y36" s="79"/>
      <c r="Z36" s="79"/>
      <c r="AA36" s="85" t="s">
        <v>622</v>
      </c>
      <c r="AB36" s="79"/>
      <c r="AC36" s="79" t="b">
        <v>0</v>
      </c>
      <c r="AD36" s="79">
        <v>0</v>
      </c>
      <c r="AE36" s="85" t="s">
        <v>689</v>
      </c>
      <c r="AF36" s="79" t="b">
        <v>0</v>
      </c>
      <c r="AG36" s="79" t="s">
        <v>691</v>
      </c>
      <c r="AH36" s="79"/>
      <c r="AI36" s="85" t="s">
        <v>689</v>
      </c>
      <c r="AJ36" s="79" t="b">
        <v>0</v>
      </c>
      <c r="AK36" s="79">
        <v>3</v>
      </c>
      <c r="AL36" s="85" t="s">
        <v>621</v>
      </c>
      <c r="AM36" s="79" t="s">
        <v>701</v>
      </c>
      <c r="AN36" s="79" t="b">
        <v>0</v>
      </c>
      <c r="AO36" s="85" t="s">
        <v>621</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v>0</v>
      </c>
      <c r="BE36" s="49">
        <v>0</v>
      </c>
      <c r="BF36" s="48">
        <v>0</v>
      </c>
      <c r="BG36" s="49">
        <v>0</v>
      </c>
      <c r="BH36" s="48">
        <v>0</v>
      </c>
      <c r="BI36" s="49">
        <v>0</v>
      </c>
      <c r="BJ36" s="48">
        <v>17</v>
      </c>
      <c r="BK36" s="49">
        <v>100</v>
      </c>
      <c r="BL36" s="48">
        <v>17</v>
      </c>
    </row>
    <row r="37" spans="1:64" ht="15">
      <c r="A37" s="64" t="s">
        <v>235</v>
      </c>
      <c r="B37" s="64" t="s">
        <v>235</v>
      </c>
      <c r="C37" s="65"/>
      <c r="D37" s="66"/>
      <c r="E37" s="67"/>
      <c r="F37" s="68"/>
      <c r="G37" s="65"/>
      <c r="H37" s="69"/>
      <c r="I37" s="70"/>
      <c r="J37" s="70"/>
      <c r="K37" s="34" t="s">
        <v>65</v>
      </c>
      <c r="L37" s="77">
        <v>37</v>
      </c>
      <c r="M37" s="77"/>
      <c r="N37" s="72"/>
      <c r="O37" s="79" t="s">
        <v>176</v>
      </c>
      <c r="P37" s="81">
        <v>43566.92439814815</v>
      </c>
      <c r="Q37" s="79" t="s">
        <v>318</v>
      </c>
      <c r="R37" s="82" t="s">
        <v>377</v>
      </c>
      <c r="S37" s="79" t="s">
        <v>390</v>
      </c>
      <c r="T37" s="79" t="s">
        <v>402</v>
      </c>
      <c r="U37" s="82" t="s">
        <v>421</v>
      </c>
      <c r="V37" s="82" t="s">
        <v>421</v>
      </c>
      <c r="W37" s="81">
        <v>43566.92439814815</v>
      </c>
      <c r="X37" s="82" t="s">
        <v>524</v>
      </c>
      <c r="Y37" s="79"/>
      <c r="Z37" s="79"/>
      <c r="AA37" s="85" t="s">
        <v>623</v>
      </c>
      <c r="AB37" s="79"/>
      <c r="AC37" s="79" t="b">
        <v>0</v>
      </c>
      <c r="AD37" s="79">
        <v>43</v>
      </c>
      <c r="AE37" s="85" t="s">
        <v>689</v>
      </c>
      <c r="AF37" s="79" t="b">
        <v>0</v>
      </c>
      <c r="AG37" s="79" t="s">
        <v>691</v>
      </c>
      <c r="AH37" s="79"/>
      <c r="AI37" s="85" t="s">
        <v>689</v>
      </c>
      <c r="AJ37" s="79" t="b">
        <v>0</v>
      </c>
      <c r="AK37" s="79">
        <v>47</v>
      </c>
      <c r="AL37" s="85" t="s">
        <v>689</v>
      </c>
      <c r="AM37" s="79" t="s">
        <v>703</v>
      </c>
      <c r="AN37" s="79" t="b">
        <v>0</v>
      </c>
      <c r="AO37" s="85" t="s">
        <v>623</v>
      </c>
      <c r="AP37" s="79" t="s">
        <v>705</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v>0</v>
      </c>
      <c r="BE37" s="49">
        <v>0</v>
      </c>
      <c r="BF37" s="48">
        <v>0</v>
      </c>
      <c r="BG37" s="49">
        <v>0</v>
      </c>
      <c r="BH37" s="48">
        <v>0</v>
      </c>
      <c r="BI37" s="49">
        <v>0</v>
      </c>
      <c r="BJ37" s="48">
        <v>14</v>
      </c>
      <c r="BK37" s="49">
        <v>100</v>
      </c>
      <c r="BL37" s="48">
        <v>14</v>
      </c>
    </row>
    <row r="38" spans="1:64" ht="15">
      <c r="A38" s="64" t="s">
        <v>229</v>
      </c>
      <c r="B38" s="64" t="s">
        <v>235</v>
      </c>
      <c r="C38" s="65"/>
      <c r="D38" s="66"/>
      <c r="E38" s="67"/>
      <c r="F38" s="68"/>
      <c r="G38" s="65"/>
      <c r="H38" s="69"/>
      <c r="I38" s="70"/>
      <c r="J38" s="70"/>
      <c r="K38" s="34" t="s">
        <v>65</v>
      </c>
      <c r="L38" s="77">
        <v>38</v>
      </c>
      <c r="M38" s="77"/>
      <c r="N38" s="72"/>
      <c r="O38" s="79" t="s">
        <v>285</v>
      </c>
      <c r="P38" s="81">
        <v>43577.65623842592</v>
      </c>
      <c r="Q38" s="79" t="s">
        <v>319</v>
      </c>
      <c r="R38" s="79"/>
      <c r="S38" s="79"/>
      <c r="T38" s="79" t="s">
        <v>402</v>
      </c>
      <c r="U38" s="79"/>
      <c r="V38" s="82" t="s">
        <v>450</v>
      </c>
      <c r="W38" s="81">
        <v>43577.65623842592</v>
      </c>
      <c r="X38" s="82" t="s">
        <v>525</v>
      </c>
      <c r="Y38" s="79"/>
      <c r="Z38" s="79"/>
      <c r="AA38" s="85" t="s">
        <v>624</v>
      </c>
      <c r="AB38" s="79"/>
      <c r="AC38" s="79" t="b">
        <v>0</v>
      </c>
      <c r="AD38" s="79">
        <v>0</v>
      </c>
      <c r="AE38" s="85" t="s">
        <v>689</v>
      </c>
      <c r="AF38" s="79" t="b">
        <v>0</v>
      </c>
      <c r="AG38" s="79" t="s">
        <v>691</v>
      </c>
      <c r="AH38" s="79"/>
      <c r="AI38" s="85" t="s">
        <v>689</v>
      </c>
      <c r="AJ38" s="79" t="b">
        <v>0</v>
      </c>
      <c r="AK38" s="79">
        <v>47</v>
      </c>
      <c r="AL38" s="85" t="s">
        <v>623</v>
      </c>
      <c r="AM38" s="79" t="s">
        <v>701</v>
      </c>
      <c r="AN38" s="79" t="b">
        <v>0</v>
      </c>
      <c r="AO38" s="85" t="s">
        <v>623</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v>0</v>
      </c>
      <c r="BE38" s="49">
        <v>0</v>
      </c>
      <c r="BF38" s="48">
        <v>0</v>
      </c>
      <c r="BG38" s="49">
        <v>0</v>
      </c>
      <c r="BH38" s="48">
        <v>0</v>
      </c>
      <c r="BI38" s="49">
        <v>0</v>
      </c>
      <c r="BJ38" s="48">
        <v>17</v>
      </c>
      <c r="BK38" s="49">
        <v>100</v>
      </c>
      <c r="BL38" s="48">
        <v>17</v>
      </c>
    </row>
    <row r="39" spans="1:64" ht="15">
      <c r="A39" s="64" t="s">
        <v>236</v>
      </c>
      <c r="B39" s="64" t="s">
        <v>236</v>
      </c>
      <c r="C39" s="65"/>
      <c r="D39" s="66"/>
      <c r="E39" s="67"/>
      <c r="F39" s="68"/>
      <c r="G39" s="65"/>
      <c r="H39" s="69"/>
      <c r="I39" s="70"/>
      <c r="J39" s="70"/>
      <c r="K39" s="34" t="s">
        <v>65</v>
      </c>
      <c r="L39" s="77">
        <v>39</v>
      </c>
      <c r="M39" s="77"/>
      <c r="N39" s="72"/>
      <c r="O39" s="79" t="s">
        <v>176</v>
      </c>
      <c r="P39" s="81">
        <v>43567.31383101852</v>
      </c>
      <c r="Q39" s="79" t="s">
        <v>320</v>
      </c>
      <c r="R39" s="79"/>
      <c r="S39" s="79"/>
      <c r="T39" s="79" t="s">
        <v>396</v>
      </c>
      <c r="U39" s="82" t="s">
        <v>422</v>
      </c>
      <c r="V39" s="82" t="s">
        <v>422</v>
      </c>
      <c r="W39" s="81">
        <v>43567.31383101852</v>
      </c>
      <c r="X39" s="82" t="s">
        <v>526</v>
      </c>
      <c r="Y39" s="79"/>
      <c r="Z39" s="79"/>
      <c r="AA39" s="85" t="s">
        <v>625</v>
      </c>
      <c r="AB39" s="79"/>
      <c r="AC39" s="79" t="b">
        <v>0</v>
      </c>
      <c r="AD39" s="79">
        <v>9</v>
      </c>
      <c r="AE39" s="85" t="s">
        <v>689</v>
      </c>
      <c r="AF39" s="79" t="b">
        <v>0</v>
      </c>
      <c r="AG39" s="79" t="s">
        <v>691</v>
      </c>
      <c r="AH39" s="79"/>
      <c r="AI39" s="85" t="s">
        <v>689</v>
      </c>
      <c r="AJ39" s="79" t="b">
        <v>0</v>
      </c>
      <c r="AK39" s="79">
        <v>3</v>
      </c>
      <c r="AL39" s="85" t="s">
        <v>689</v>
      </c>
      <c r="AM39" s="79" t="s">
        <v>701</v>
      </c>
      <c r="AN39" s="79" t="b">
        <v>0</v>
      </c>
      <c r="AO39" s="85" t="s">
        <v>625</v>
      </c>
      <c r="AP39" s="79" t="s">
        <v>705</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2</v>
      </c>
      <c r="BD39" s="48">
        <v>0</v>
      </c>
      <c r="BE39" s="49">
        <v>0</v>
      </c>
      <c r="BF39" s="48">
        <v>0</v>
      </c>
      <c r="BG39" s="49">
        <v>0</v>
      </c>
      <c r="BH39" s="48">
        <v>0</v>
      </c>
      <c r="BI39" s="49">
        <v>0</v>
      </c>
      <c r="BJ39" s="48">
        <v>6</v>
      </c>
      <c r="BK39" s="49">
        <v>100</v>
      </c>
      <c r="BL39" s="48">
        <v>6</v>
      </c>
    </row>
    <row r="40" spans="1:64" ht="15">
      <c r="A40" s="64" t="s">
        <v>229</v>
      </c>
      <c r="B40" s="64" t="s">
        <v>236</v>
      </c>
      <c r="C40" s="65"/>
      <c r="D40" s="66"/>
      <c r="E40" s="67"/>
      <c r="F40" s="68"/>
      <c r="G40" s="65"/>
      <c r="H40" s="69"/>
      <c r="I40" s="70"/>
      <c r="J40" s="70"/>
      <c r="K40" s="34" t="s">
        <v>65</v>
      </c>
      <c r="L40" s="77">
        <v>40</v>
      </c>
      <c r="M40" s="77"/>
      <c r="N40" s="72"/>
      <c r="O40" s="79" t="s">
        <v>285</v>
      </c>
      <c r="P40" s="81">
        <v>43577.656377314815</v>
      </c>
      <c r="Q40" s="79" t="s">
        <v>321</v>
      </c>
      <c r="R40" s="79"/>
      <c r="S40" s="79"/>
      <c r="T40" s="79" t="s">
        <v>396</v>
      </c>
      <c r="U40" s="82" t="s">
        <v>422</v>
      </c>
      <c r="V40" s="82" t="s">
        <v>422</v>
      </c>
      <c r="W40" s="81">
        <v>43577.656377314815</v>
      </c>
      <c r="X40" s="82" t="s">
        <v>527</v>
      </c>
      <c r="Y40" s="79"/>
      <c r="Z40" s="79"/>
      <c r="AA40" s="85" t="s">
        <v>626</v>
      </c>
      <c r="AB40" s="79"/>
      <c r="AC40" s="79" t="b">
        <v>0</v>
      </c>
      <c r="AD40" s="79">
        <v>0</v>
      </c>
      <c r="AE40" s="85" t="s">
        <v>689</v>
      </c>
      <c r="AF40" s="79" t="b">
        <v>0</v>
      </c>
      <c r="AG40" s="79" t="s">
        <v>691</v>
      </c>
      <c r="AH40" s="79"/>
      <c r="AI40" s="85" t="s">
        <v>689</v>
      </c>
      <c r="AJ40" s="79" t="b">
        <v>0</v>
      </c>
      <c r="AK40" s="79">
        <v>3</v>
      </c>
      <c r="AL40" s="85" t="s">
        <v>625</v>
      </c>
      <c r="AM40" s="79" t="s">
        <v>701</v>
      </c>
      <c r="AN40" s="79" t="b">
        <v>0</v>
      </c>
      <c r="AO40" s="85" t="s">
        <v>625</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2</v>
      </c>
      <c r="BD40" s="48">
        <v>0</v>
      </c>
      <c r="BE40" s="49">
        <v>0</v>
      </c>
      <c r="BF40" s="48">
        <v>0</v>
      </c>
      <c r="BG40" s="49">
        <v>0</v>
      </c>
      <c r="BH40" s="48">
        <v>0</v>
      </c>
      <c r="BI40" s="49">
        <v>0</v>
      </c>
      <c r="BJ40" s="48">
        <v>8</v>
      </c>
      <c r="BK40" s="49">
        <v>100</v>
      </c>
      <c r="BL40" s="48">
        <v>8</v>
      </c>
    </row>
    <row r="41" spans="1:64" ht="15">
      <c r="A41" s="64" t="s">
        <v>229</v>
      </c>
      <c r="B41" s="64" t="s">
        <v>244</v>
      </c>
      <c r="C41" s="65"/>
      <c r="D41" s="66"/>
      <c r="E41" s="67"/>
      <c r="F41" s="68"/>
      <c r="G41" s="65"/>
      <c r="H41" s="69"/>
      <c r="I41" s="70"/>
      <c r="J41" s="70"/>
      <c r="K41" s="34" t="s">
        <v>65</v>
      </c>
      <c r="L41" s="77">
        <v>41</v>
      </c>
      <c r="M41" s="77"/>
      <c r="N41" s="72"/>
      <c r="O41" s="79" t="s">
        <v>285</v>
      </c>
      <c r="P41" s="81">
        <v>43577.650289351855</v>
      </c>
      <c r="Q41" s="79" t="s">
        <v>322</v>
      </c>
      <c r="R41" s="79"/>
      <c r="S41" s="79"/>
      <c r="T41" s="79"/>
      <c r="U41" s="79"/>
      <c r="V41" s="82" t="s">
        <v>450</v>
      </c>
      <c r="W41" s="81">
        <v>43577.650289351855</v>
      </c>
      <c r="X41" s="82" t="s">
        <v>528</v>
      </c>
      <c r="Y41" s="79"/>
      <c r="Z41" s="79"/>
      <c r="AA41" s="85" t="s">
        <v>627</v>
      </c>
      <c r="AB41" s="79"/>
      <c r="AC41" s="79" t="b">
        <v>0</v>
      </c>
      <c r="AD41" s="79">
        <v>0</v>
      </c>
      <c r="AE41" s="85" t="s">
        <v>689</v>
      </c>
      <c r="AF41" s="79" t="b">
        <v>0</v>
      </c>
      <c r="AG41" s="79" t="s">
        <v>691</v>
      </c>
      <c r="AH41" s="79"/>
      <c r="AI41" s="85" t="s">
        <v>689</v>
      </c>
      <c r="AJ41" s="79" t="b">
        <v>0</v>
      </c>
      <c r="AK41" s="79">
        <v>9</v>
      </c>
      <c r="AL41" s="85" t="s">
        <v>639</v>
      </c>
      <c r="AM41" s="79" t="s">
        <v>701</v>
      </c>
      <c r="AN41" s="79" t="b">
        <v>0</v>
      </c>
      <c r="AO41" s="85" t="s">
        <v>639</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5</v>
      </c>
      <c r="BD41" s="48">
        <v>0</v>
      </c>
      <c r="BE41" s="49">
        <v>0</v>
      </c>
      <c r="BF41" s="48">
        <v>0</v>
      </c>
      <c r="BG41" s="49">
        <v>0</v>
      </c>
      <c r="BH41" s="48">
        <v>0</v>
      </c>
      <c r="BI41" s="49">
        <v>0</v>
      </c>
      <c r="BJ41" s="48">
        <v>19</v>
      </c>
      <c r="BK41" s="49">
        <v>100</v>
      </c>
      <c r="BL41" s="48">
        <v>19</v>
      </c>
    </row>
    <row r="42" spans="1:64" ht="15">
      <c r="A42" s="64" t="s">
        <v>229</v>
      </c>
      <c r="B42" s="64" t="s">
        <v>265</v>
      </c>
      <c r="C42" s="65"/>
      <c r="D42" s="66"/>
      <c r="E42" s="67"/>
      <c r="F42" s="68"/>
      <c r="G42" s="65"/>
      <c r="H42" s="69"/>
      <c r="I42" s="70"/>
      <c r="J42" s="70"/>
      <c r="K42" s="34" t="s">
        <v>65</v>
      </c>
      <c r="L42" s="77">
        <v>42</v>
      </c>
      <c r="M42" s="77"/>
      <c r="N42" s="72"/>
      <c r="O42" s="79" t="s">
        <v>285</v>
      </c>
      <c r="P42" s="81">
        <v>43577.652395833335</v>
      </c>
      <c r="Q42" s="79" t="s">
        <v>323</v>
      </c>
      <c r="R42" s="79"/>
      <c r="S42" s="79"/>
      <c r="T42" s="79"/>
      <c r="U42" s="79"/>
      <c r="V42" s="82" t="s">
        <v>450</v>
      </c>
      <c r="W42" s="81">
        <v>43577.652395833335</v>
      </c>
      <c r="X42" s="82" t="s">
        <v>529</v>
      </c>
      <c r="Y42" s="79"/>
      <c r="Z42" s="79"/>
      <c r="AA42" s="85" t="s">
        <v>628</v>
      </c>
      <c r="AB42" s="79"/>
      <c r="AC42" s="79" t="b">
        <v>0</v>
      </c>
      <c r="AD42" s="79">
        <v>0</v>
      </c>
      <c r="AE42" s="85" t="s">
        <v>689</v>
      </c>
      <c r="AF42" s="79" t="b">
        <v>0</v>
      </c>
      <c r="AG42" s="79" t="s">
        <v>691</v>
      </c>
      <c r="AH42" s="79"/>
      <c r="AI42" s="85" t="s">
        <v>689</v>
      </c>
      <c r="AJ42" s="79" t="b">
        <v>0</v>
      </c>
      <c r="AK42" s="79">
        <v>8</v>
      </c>
      <c r="AL42" s="85" t="s">
        <v>664</v>
      </c>
      <c r="AM42" s="79" t="s">
        <v>701</v>
      </c>
      <c r="AN42" s="79" t="b">
        <v>0</v>
      </c>
      <c r="AO42" s="85" t="s">
        <v>664</v>
      </c>
      <c r="AP42" s="79" t="s">
        <v>176</v>
      </c>
      <c r="AQ42" s="79">
        <v>0</v>
      </c>
      <c r="AR42" s="79">
        <v>0</v>
      </c>
      <c r="AS42" s="79"/>
      <c r="AT42" s="79"/>
      <c r="AU42" s="79"/>
      <c r="AV42" s="79"/>
      <c r="AW42" s="79"/>
      <c r="AX42" s="79"/>
      <c r="AY42" s="79"/>
      <c r="AZ42" s="79"/>
      <c r="BA42">
        <v>2</v>
      </c>
      <c r="BB42" s="78" t="str">
        <f>REPLACE(INDEX(GroupVertices[Group],MATCH(Edges24[[#This Row],[Vertex 1]],GroupVertices[Vertex],0)),1,1,"")</f>
        <v>2</v>
      </c>
      <c r="BC42" s="78" t="str">
        <f>REPLACE(INDEX(GroupVertices[Group],MATCH(Edges24[[#This Row],[Vertex 2]],GroupVertices[Vertex],0)),1,1,"")</f>
        <v>2</v>
      </c>
      <c r="BD42" s="48">
        <v>0</v>
      </c>
      <c r="BE42" s="49">
        <v>0</v>
      </c>
      <c r="BF42" s="48">
        <v>0</v>
      </c>
      <c r="BG42" s="49">
        <v>0</v>
      </c>
      <c r="BH42" s="48">
        <v>0</v>
      </c>
      <c r="BI42" s="49">
        <v>0</v>
      </c>
      <c r="BJ42" s="48">
        <v>18</v>
      </c>
      <c r="BK42" s="49">
        <v>100</v>
      </c>
      <c r="BL42" s="48">
        <v>18</v>
      </c>
    </row>
    <row r="43" spans="1:64" ht="15">
      <c r="A43" s="64" t="s">
        <v>229</v>
      </c>
      <c r="B43" s="64" t="s">
        <v>265</v>
      </c>
      <c r="C43" s="65"/>
      <c r="D43" s="66"/>
      <c r="E43" s="67"/>
      <c r="F43" s="68"/>
      <c r="G43" s="65"/>
      <c r="H43" s="69"/>
      <c r="I43" s="70"/>
      <c r="J43" s="70"/>
      <c r="K43" s="34" t="s">
        <v>65</v>
      </c>
      <c r="L43" s="77">
        <v>43</v>
      </c>
      <c r="M43" s="77"/>
      <c r="N43" s="72"/>
      <c r="O43" s="79" t="s">
        <v>285</v>
      </c>
      <c r="P43" s="81">
        <v>43577.655486111114</v>
      </c>
      <c r="Q43" s="79" t="s">
        <v>314</v>
      </c>
      <c r="R43" s="79"/>
      <c r="S43" s="79"/>
      <c r="T43" s="79" t="s">
        <v>400</v>
      </c>
      <c r="U43" s="79"/>
      <c r="V43" s="82" t="s">
        <v>450</v>
      </c>
      <c r="W43" s="81">
        <v>43577.655486111114</v>
      </c>
      <c r="X43" s="82" t="s">
        <v>530</v>
      </c>
      <c r="Y43" s="79"/>
      <c r="Z43" s="79"/>
      <c r="AA43" s="85" t="s">
        <v>629</v>
      </c>
      <c r="AB43" s="79"/>
      <c r="AC43" s="79" t="b">
        <v>0</v>
      </c>
      <c r="AD43" s="79">
        <v>0</v>
      </c>
      <c r="AE43" s="85" t="s">
        <v>689</v>
      </c>
      <c r="AF43" s="79" t="b">
        <v>0</v>
      </c>
      <c r="AG43" s="79" t="s">
        <v>691</v>
      </c>
      <c r="AH43" s="79"/>
      <c r="AI43" s="85" t="s">
        <v>689</v>
      </c>
      <c r="AJ43" s="79" t="b">
        <v>0</v>
      </c>
      <c r="AK43" s="79">
        <v>30</v>
      </c>
      <c r="AL43" s="85" t="s">
        <v>665</v>
      </c>
      <c r="AM43" s="79" t="s">
        <v>701</v>
      </c>
      <c r="AN43" s="79" t="b">
        <v>0</v>
      </c>
      <c r="AO43" s="85" t="s">
        <v>665</v>
      </c>
      <c r="AP43" s="79" t="s">
        <v>176</v>
      </c>
      <c r="AQ43" s="79">
        <v>0</v>
      </c>
      <c r="AR43" s="79">
        <v>0</v>
      </c>
      <c r="AS43" s="79"/>
      <c r="AT43" s="79"/>
      <c r="AU43" s="79"/>
      <c r="AV43" s="79"/>
      <c r="AW43" s="79"/>
      <c r="AX43" s="79"/>
      <c r="AY43" s="79"/>
      <c r="AZ43" s="79"/>
      <c r="BA43">
        <v>2</v>
      </c>
      <c r="BB43" s="78" t="str">
        <f>REPLACE(INDEX(GroupVertices[Group],MATCH(Edges24[[#This Row],[Vertex 1]],GroupVertices[Vertex],0)),1,1,"")</f>
        <v>2</v>
      </c>
      <c r="BC43" s="78" t="str">
        <f>REPLACE(INDEX(GroupVertices[Group],MATCH(Edges24[[#This Row],[Vertex 2]],GroupVertices[Vertex],0)),1,1,"")</f>
        <v>2</v>
      </c>
      <c r="BD43" s="48">
        <v>0</v>
      </c>
      <c r="BE43" s="49">
        <v>0</v>
      </c>
      <c r="BF43" s="48">
        <v>0</v>
      </c>
      <c r="BG43" s="49">
        <v>0</v>
      </c>
      <c r="BH43" s="48">
        <v>0</v>
      </c>
      <c r="BI43" s="49">
        <v>0</v>
      </c>
      <c r="BJ43" s="48">
        <v>17</v>
      </c>
      <c r="BK43" s="49">
        <v>100</v>
      </c>
      <c r="BL43" s="48">
        <v>17</v>
      </c>
    </row>
    <row r="44" spans="1:64" ht="15">
      <c r="A44" s="64" t="s">
        <v>229</v>
      </c>
      <c r="B44" s="64" t="s">
        <v>247</v>
      </c>
      <c r="C44" s="65"/>
      <c r="D44" s="66"/>
      <c r="E44" s="67"/>
      <c r="F44" s="68"/>
      <c r="G44" s="65"/>
      <c r="H44" s="69"/>
      <c r="I44" s="70"/>
      <c r="J44" s="70"/>
      <c r="K44" s="34" t="s">
        <v>65</v>
      </c>
      <c r="L44" s="77">
        <v>44</v>
      </c>
      <c r="M44" s="77"/>
      <c r="N44" s="72"/>
      <c r="O44" s="79" t="s">
        <v>285</v>
      </c>
      <c r="P44" s="81">
        <v>43577.65657407408</v>
      </c>
      <c r="Q44" s="79" t="s">
        <v>324</v>
      </c>
      <c r="R44" s="79"/>
      <c r="S44" s="79"/>
      <c r="T44" s="79"/>
      <c r="U44" s="79"/>
      <c r="V44" s="82" t="s">
        <v>450</v>
      </c>
      <c r="W44" s="81">
        <v>43577.65657407408</v>
      </c>
      <c r="X44" s="82" t="s">
        <v>531</v>
      </c>
      <c r="Y44" s="79"/>
      <c r="Z44" s="79"/>
      <c r="AA44" s="85" t="s">
        <v>630</v>
      </c>
      <c r="AB44" s="79"/>
      <c r="AC44" s="79" t="b">
        <v>0</v>
      </c>
      <c r="AD44" s="79">
        <v>0</v>
      </c>
      <c r="AE44" s="85" t="s">
        <v>689</v>
      </c>
      <c r="AF44" s="79" t="b">
        <v>0</v>
      </c>
      <c r="AG44" s="79" t="s">
        <v>691</v>
      </c>
      <c r="AH44" s="79"/>
      <c r="AI44" s="85" t="s">
        <v>689</v>
      </c>
      <c r="AJ44" s="79" t="b">
        <v>0</v>
      </c>
      <c r="AK44" s="79">
        <v>17</v>
      </c>
      <c r="AL44" s="85" t="s">
        <v>644</v>
      </c>
      <c r="AM44" s="79" t="s">
        <v>701</v>
      </c>
      <c r="AN44" s="79" t="b">
        <v>0</v>
      </c>
      <c r="AO44" s="85" t="s">
        <v>644</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0</v>
      </c>
      <c r="BE44" s="49">
        <v>0</v>
      </c>
      <c r="BF44" s="48">
        <v>0</v>
      </c>
      <c r="BG44" s="49">
        <v>0</v>
      </c>
      <c r="BH44" s="48">
        <v>0</v>
      </c>
      <c r="BI44" s="49">
        <v>0</v>
      </c>
      <c r="BJ44" s="48">
        <v>18</v>
      </c>
      <c r="BK44" s="49">
        <v>100</v>
      </c>
      <c r="BL44" s="48">
        <v>18</v>
      </c>
    </row>
    <row r="45" spans="1:64" ht="15">
      <c r="A45" s="64" t="s">
        <v>237</v>
      </c>
      <c r="B45" s="64" t="s">
        <v>237</v>
      </c>
      <c r="C45" s="65"/>
      <c r="D45" s="66"/>
      <c r="E45" s="67"/>
      <c r="F45" s="68"/>
      <c r="G45" s="65"/>
      <c r="H45" s="69"/>
      <c r="I45" s="70"/>
      <c r="J45" s="70"/>
      <c r="K45" s="34" t="s">
        <v>65</v>
      </c>
      <c r="L45" s="77">
        <v>45</v>
      </c>
      <c r="M45" s="77"/>
      <c r="N45" s="72"/>
      <c r="O45" s="79" t="s">
        <v>176</v>
      </c>
      <c r="P45" s="81">
        <v>43577.68002314815</v>
      </c>
      <c r="Q45" s="79" t="s">
        <v>325</v>
      </c>
      <c r="R45" s="82" t="s">
        <v>378</v>
      </c>
      <c r="S45" s="79" t="s">
        <v>392</v>
      </c>
      <c r="T45" s="79" t="s">
        <v>396</v>
      </c>
      <c r="U45" s="79"/>
      <c r="V45" s="82" t="s">
        <v>454</v>
      </c>
      <c r="W45" s="81">
        <v>43577.68002314815</v>
      </c>
      <c r="X45" s="82" t="s">
        <v>532</v>
      </c>
      <c r="Y45" s="79"/>
      <c r="Z45" s="79"/>
      <c r="AA45" s="85" t="s">
        <v>631</v>
      </c>
      <c r="AB45" s="79"/>
      <c r="AC45" s="79" t="b">
        <v>0</v>
      </c>
      <c r="AD45" s="79">
        <v>1</v>
      </c>
      <c r="AE45" s="85" t="s">
        <v>689</v>
      </c>
      <c r="AF45" s="79" t="b">
        <v>1</v>
      </c>
      <c r="AG45" s="79" t="s">
        <v>693</v>
      </c>
      <c r="AH45" s="79"/>
      <c r="AI45" s="85" t="s">
        <v>698</v>
      </c>
      <c r="AJ45" s="79" t="b">
        <v>0</v>
      </c>
      <c r="AK45" s="79">
        <v>0</v>
      </c>
      <c r="AL45" s="85" t="s">
        <v>689</v>
      </c>
      <c r="AM45" s="79" t="s">
        <v>699</v>
      </c>
      <c r="AN45" s="79" t="b">
        <v>0</v>
      </c>
      <c r="AO45" s="85" t="s">
        <v>631</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v>
      </c>
      <c r="BK45" s="49">
        <v>100</v>
      </c>
      <c r="BL45" s="48">
        <v>1</v>
      </c>
    </row>
    <row r="46" spans="1:64" ht="15">
      <c r="A46" s="64" t="s">
        <v>238</v>
      </c>
      <c r="B46" s="64" t="s">
        <v>238</v>
      </c>
      <c r="C46" s="65"/>
      <c r="D46" s="66"/>
      <c r="E46" s="67"/>
      <c r="F46" s="68"/>
      <c r="G46" s="65"/>
      <c r="H46" s="69"/>
      <c r="I46" s="70"/>
      <c r="J46" s="70"/>
      <c r="K46" s="34" t="s">
        <v>65</v>
      </c>
      <c r="L46" s="77">
        <v>46</v>
      </c>
      <c r="M46" s="77"/>
      <c r="N46" s="72"/>
      <c r="O46" s="79" t="s">
        <v>176</v>
      </c>
      <c r="P46" s="81">
        <v>43577.70165509259</v>
      </c>
      <c r="Q46" s="79" t="s">
        <v>326</v>
      </c>
      <c r="R46" s="82" t="s">
        <v>379</v>
      </c>
      <c r="S46" s="79" t="s">
        <v>392</v>
      </c>
      <c r="T46" s="79" t="s">
        <v>396</v>
      </c>
      <c r="U46" s="79"/>
      <c r="V46" s="82" t="s">
        <v>455</v>
      </c>
      <c r="W46" s="81">
        <v>43577.70165509259</v>
      </c>
      <c r="X46" s="82" t="s">
        <v>533</v>
      </c>
      <c r="Y46" s="79"/>
      <c r="Z46" s="79"/>
      <c r="AA46" s="85" t="s">
        <v>632</v>
      </c>
      <c r="AB46" s="79"/>
      <c r="AC46" s="79" t="b">
        <v>0</v>
      </c>
      <c r="AD46" s="79">
        <v>6</v>
      </c>
      <c r="AE46" s="85" t="s">
        <v>689</v>
      </c>
      <c r="AF46" s="79" t="b">
        <v>1</v>
      </c>
      <c r="AG46" s="79" t="s">
        <v>693</v>
      </c>
      <c r="AH46" s="79"/>
      <c r="AI46" s="85" t="s">
        <v>698</v>
      </c>
      <c r="AJ46" s="79" t="b">
        <v>0</v>
      </c>
      <c r="AK46" s="79">
        <v>1</v>
      </c>
      <c r="AL46" s="85" t="s">
        <v>689</v>
      </c>
      <c r="AM46" s="79" t="s">
        <v>701</v>
      </c>
      <c r="AN46" s="79" t="b">
        <v>0</v>
      </c>
      <c r="AO46" s="85" t="s">
        <v>632</v>
      </c>
      <c r="AP46" s="79" t="s">
        <v>176</v>
      </c>
      <c r="AQ46" s="79">
        <v>0</v>
      </c>
      <c r="AR46" s="79">
        <v>0</v>
      </c>
      <c r="AS46" s="79" t="s">
        <v>706</v>
      </c>
      <c r="AT46" s="79" t="s">
        <v>707</v>
      </c>
      <c r="AU46" s="79" t="s">
        <v>708</v>
      </c>
      <c r="AV46" s="79" t="s">
        <v>707</v>
      </c>
      <c r="AW46" s="79" t="s">
        <v>709</v>
      </c>
      <c r="AX46" s="79" t="s">
        <v>707</v>
      </c>
      <c r="AY46" s="79" t="s">
        <v>710</v>
      </c>
      <c r="AZ46" s="82" t="s">
        <v>711</v>
      </c>
      <c r="BA46">
        <v>1</v>
      </c>
      <c r="BB46" s="78" t="str">
        <f>REPLACE(INDEX(GroupVertices[Group],MATCH(Edges24[[#This Row],[Vertex 1]],GroupVertices[Vertex],0)),1,1,"")</f>
        <v>15</v>
      </c>
      <c r="BC46" s="78" t="str">
        <f>REPLACE(INDEX(GroupVertices[Group],MATCH(Edges24[[#This Row],[Vertex 2]],GroupVertices[Vertex],0)),1,1,"")</f>
        <v>15</v>
      </c>
      <c r="BD46" s="48">
        <v>0</v>
      </c>
      <c r="BE46" s="49">
        <v>0</v>
      </c>
      <c r="BF46" s="48">
        <v>0</v>
      </c>
      <c r="BG46" s="49">
        <v>0</v>
      </c>
      <c r="BH46" s="48">
        <v>0</v>
      </c>
      <c r="BI46" s="49">
        <v>0</v>
      </c>
      <c r="BJ46" s="48">
        <v>1</v>
      </c>
      <c r="BK46" s="49">
        <v>100</v>
      </c>
      <c r="BL46" s="48">
        <v>1</v>
      </c>
    </row>
    <row r="47" spans="1:64" ht="15">
      <c r="A47" s="64" t="s">
        <v>239</v>
      </c>
      <c r="B47" s="64" t="s">
        <v>238</v>
      </c>
      <c r="C47" s="65"/>
      <c r="D47" s="66"/>
      <c r="E47" s="67"/>
      <c r="F47" s="68"/>
      <c r="G47" s="65"/>
      <c r="H47" s="69"/>
      <c r="I47" s="70"/>
      <c r="J47" s="70"/>
      <c r="K47" s="34" t="s">
        <v>65</v>
      </c>
      <c r="L47" s="77">
        <v>47</v>
      </c>
      <c r="M47" s="77"/>
      <c r="N47" s="72"/>
      <c r="O47" s="79" t="s">
        <v>285</v>
      </c>
      <c r="P47" s="81">
        <v>43577.81328703704</v>
      </c>
      <c r="Q47" s="79" t="s">
        <v>327</v>
      </c>
      <c r="R47" s="82" t="s">
        <v>379</v>
      </c>
      <c r="S47" s="79" t="s">
        <v>392</v>
      </c>
      <c r="T47" s="79" t="s">
        <v>396</v>
      </c>
      <c r="U47" s="79"/>
      <c r="V47" s="82" t="s">
        <v>456</v>
      </c>
      <c r="W47" s="81">
        <v>43577.81328703704</v>
      </c>
      <c r="X47" s="82" t="s">
        <v>534</v>
      </c>
      <c r="Y47" s="79"/>
      <c r="Z47" s="79"/>
      <c r="AA47" s="85" t="s">
        <v>633</v>
      </c>
      <c r="AB47" s="79"/>
      <c r="AC47" s="79" t="b">
        <v>0</v>
      </c>
      <c r="AD47" s="79">
        <v>0</v>
      </c>
      <c r="AE47" s="85" t="s">
        <v>689</v>
      </c>
      <c r="AF47" s="79" t="b">
        <v>1</v>
      </c>
      <c r="AG47" s="79" t="s">
        <v>693</v>
      </c>
      <c r="AH47" s="79"/>
      <c r="AI47" s="85" t="s">
        <v>698</v>
      </c>
      <c r="AJ47" s="79" t="b">
        <v>0</v>
      </c>
      <c r="AK47" s="79">
        <v>1</v>
      </c>
      <c r="AL47" s="85" t="s">
        <v>632</v>
      </c>
      <c r="AM47" s="79" t="s">
        <v>701</v>
      </c>
      <c r="AN47" s="79" t="b">
        <v>0</v>
      </c>
      <c r="AO47" s="85" t="s">
        <v>632</v>
      </c>
      <c r="AP47" s="79" t="s">
        <v>176</v>
      </c>
      <c r="AQ47" s="79">
        <v>0</v>
      </c>
      <c r="AR47" s="79">
        <v>0</v>
      </c>
      <c r="AS47" s="79"/>
      <c r="AT47" s="79"/>
      <c r="AU47" s="79"/>
      <c r="AV47" s="79"/>
      <c r="AW47" s="79"/>
      <c r="AX47" s="79"/>
      <c r="AY47" s="79"/>
      <c r="AZ47" s="79"/>
      <c r="BA47">
        <v>1</v>
      </c>
      <c r="BB47" s="78" t="str">
        <f>REPLACE(INDEX(GroupVertices[Group],MATCH(Edges24[[#This Row],[Vertex 1]],GroupVertices[Vertex],0)),1,1,"")</f>
        <v>15</v>
      </c>
      <c r="BC47" s="78" t="str">
        <f>REPLACE(INDEX(GroupVertices[Group],MATCH(Edges24[[#This Row],[Vertex 2]],GroupVertices[Vertex],0)),1,1,"")</f>
        <v>15</v>
      </c>
      <c r="BD47" s="48">
        <v>0</v>
      </c>
      <c r="BE47" s="49">
        <v>0</v>
      </c>
      <c r="BF47" s="48">
        <v>0</v>
      </c>
      <c r="BG47" s="49">
        <v>0</v>
      </c>
      <c r="BH47" s="48">
        <v>0</v>
      </c>
      <c r="BI47" s="49">
        <v>0</v>
      </c>
      <c r="BJ47" s="48">
        <v>3</v>
      </c>
      <c r="BK47" s="49">
        <v>100</v>
      </c>
      <c r="BL47" s="48">
        <v>3</v>
      </c>
    </row>
    <row r="48" spans="1:64" ht="15">
      <c r="A48" s="64" t="s">
        <v>240</v>
      </c>
      <c r="B48" s="64" t="s">
        <v>240</v>
      </c>
      <c r="C48" s="65"/>
      <c r="D48" s="66"/>
      <c r="E48" s="67"/>
      <c r="F48" s="68"/>
      <c r="G48" s="65"/>
      <c r="H48" s="69"/>
      <c r="I48" s="70"/>
      <c r="J48" s="70"/>
      <c r="K48" s="34" t="s">
        <v>65</v>
      </c>
      <c r="L48" s="77">
        <v>48</v>
      </c>
      <c r="M48" s="77"/>
      <c r="N48" s="72"/>
      <c r="O48" s="79" t="s">
        <v>176</v>
      </c>
      <c r="P48" s="81">
        <v>43577.87716435185</v>
      </c>
      <c r="Q48" s="79" t="s">
        <v>328</v>
      </c>
      <c r="R48" s="82" t="s">
        <v>380</v>
      </c>
      <c r="S48" s="79" t="s">
        <v>390</v>
      </c>
      <c r="T48" s="79" t="s">
        <v>403</v>
      </c>
      <c r="U48" s="79"/>
      <c r="V48" s="82" t="s">
        <v>457</v>
      </c>
      <c r="W48" s="81">
        <v>43577.87716435185</v>
      </c>
      <c r="X48" s="82" t="s">
        <v>535</v>
      </c>
      <c r="Y48" s="79"/>
      <c r="Z48" s="79"/>
      <c r="AA48" s="85" t="s">
        <v>634</v>
      </c>
      <c r="AB48" s="79"/>
      <c r="AC48" s="79" t="b">
        <v>0</v>
      </c>
      <c r="AD48" s="79">
        <v>0</v>
      </c>
      <c r="AE48" s="85" t="s">
        <v>689</v>
      </c>
      <c r="AF48" s="79" t="b">
        <v>0</v>
      </c>
      <c r="AG48" s="79" t="s">
        <v>693</v>
      </c>
      <c r="AH48" s="79"/>
      <c r="AI48" s="85" t="s">
        <v>689</v>
      </c>
      <c r="AJ48" s="79" t="b">
        <v>0</v>
      </c>
      <c r="AK48" s="79">
        <v>0</v>
      </c>
      <c r="AL48" s="85" t="s">
        <v>689</v>
      </c>
      <c r="AM48" s="79" t="s">
        <v>702</v>
      </c>
      <c r="AN48" s="79" t="b">
        <v>0</v>
      </c>
      <c r="AO48" s="85" t="s">
        <v>634</v>
      </c>
      <c r="AP48" s="79" t="s">
        <v>176</v>
      </c>
      <c r="AQ48" s="79">
        <v>0</v>
      </c>
      <c r="AR48" s="79">
        <v>0</v>
      </c>
      <c r="AS48" s="79"/>
      <c r="AT48" s="79"/>
      <c r="AU48" s="79"/>
      <c r="AV48" s="79"/>
      <c r="AW48" s="79"/>
      <c r="AX48" s="79"/>
      <c r="AY48" s="79"/>
      <c r="AZ48" s="79"/>
      <c r="BA48">
        <v>2</v>
      </c>
      <c r="BB48" s="78" t="str">
        <f>REPLACE(INDEX(GroupVertices[Group],MATCH(Edges24[[#This Row],[Vertex 1]],GroupVertices[Vertex],0)),1,1,"")</f>
        <v>14</v>
      </c>
      <c r="BC48" s="78" t="str">
        <f>REPLACE(INDEX(GroupVertices[Group],MATCH(Edges24[[#This Row],[Vertex 2]],GroupVertices[Vertex],0)),1,1,"")</f>
        <v>14</v>
      </c>
      <c r="BD48" s="48">
        <v>0</v>
      </c>
      <c r="BE48" s="49">
        <v>0</v>
      </c>
      <c r="BF48" s="48">
        <v>0</v>
      </c>
      <c r="BG48" s="49">
        <v>0</v>
      </c>
      <c r="BH48" s="48">
        <v>0</v>
      </c>
      <c r="BI48" s="49">
        <v>0</v>
      </c>
      <c r="BJ48" s="48">
        <v>2</v>
      </c>
      <c r="BK48" s="49">
        <v>100</v>
      </c>
      <c r="BL48" s="48">
        <v>2</v>
      </c>
    </row>
    <row r="49" spans="1:64" ht="15">
      <c r="A49" s="64" t="s">
        <v>240</v>
      </c>
      <c r="B49" s="64" t="s">
        <v>240</v>
      </c>
      <c r="C49" s="65"/>
      <c r="D49" s="66"/>
      <c r="E49" s="67"/>
      <c r="F49" s="68"/>
      <c r="G49" s="65"/>
      <c r="H49" s="69"/>
      <c r="I49" s="70"/>
      <c r="J49" s="70"/>
      <c r="K49" s="34" t="s">
        <v>65</v>
      </c>
      <c r="L49" s="77">
        <v>49</v>
      </c>
      <c r="M49" s="77"/>
      <c r="N49" s="72"/>
      <c r="O49" s="79" t="s">
        <v>176</v>
      </c>
      <c r="P49" s="81">
        <v>43577.878229166665</v>
      </c>
      <c r="Q49" s="79" t="s">
        <v>329</v>
      </c>
      <c r="R49" s="82" t="s">
        <v>381</v>
      </c>
      <c r="S49" s="79" t="s">
        <v>393</v>
      </c>
      <c r="T49" s="79" t="s">
        <v>403</v>
      </c>
      <c r="U49" s="79"/>
      <c r="V49" s="82" t="s">
        <v>457</v>
      </c>
      <c r="W49" s="81">
        <v>43577.878229166665</v>
      </c>
      <c r="X49" s="82" t="s">
        <v>536</v>
      </c>
      <c r="Y49" s="79"/>
      <c r="Z49" s="79"/>
      <c r="AA49" s="85" t="s">
        <v>635</v>
      </c>
      <c r="AB49" s="79"/>
      <c r="AC49" s="79" t="b">
        <v>0</v>
      </c>
      <c r="AD49" s="79">
        <v>4</v>
      </c>
      <c r="AE49" s="85" t="s">
        <v>689</v>
      </c>
      <c r="AF49" s="79" t="b">
        <v>0</v>
      </c>
      <c r="AG49" s="79" t="s">
        <v>694</v>
      </c>
      <c r="AH49" s="79"/>
      <c r="AI49" s="85" t="s">
        <v>689</v>
      </c>
      <c r="AJ49" s="79" t="b">
        <v>0</v>
      </c>
      <c r="AK49" s="79">
        <v>1</v>
      </c>
      <c r="AL49" s="85" t="s">
        <v>689</v>
      </c>
      <c r="AM49" s="79" t="s">
        <v>702</v>
      </c>
      <c r="AN49" s="79" t="b">
        <v>0</v>
      </c>
      <c r="AO49" s="85" t="s">
        <v>635</v>
      </c>
      <c r="AP49" s="79" t="s">
        <v>176</v>
      </c>
      <c r="AQ49" s="79">
        <v>0</v>
      </c>
      <c r="AR49" s="79">
        <v>0</v>
      </c>
      <c r="AS49" s="79"/>
      <c r="AT49" s="79"/>
      <c r="AU49" s="79"/>
      <c r="AV49" s="79"/>
      <c r="AW49" s="79"/>
      <c r="AX49" s="79"/>
      <c r="AY49" s="79"/>
      <c r="AZ49" s="79"/>
      <c r="BA49">
        <v>2</v>
      </c>
      <c r="BB49" s="78" t="str">
        <f>REPLACE(INDEX(GroupVertices[Group],MATCH(Edges24[[#This Row],[Vertex 1]],GroupVertices[Vertex],0)),1,1,"")</f>
        <v>14</v>
      </c>
      <c r="BC49" s="78" t="str">
        <f>REPLACE(INDEX(GroupVertices[Group],MATCH(Edges24[[#This Row],[Vertex 2]],GroupVertices[Vertex],0)),1,1,"")</f>
        <v>14</v>
      </c>
      <c r="BD49" s="48">
        <v>0</v>
      </c>
      <c r="BE49" s="49">
        <v>0</v>
      </c>
      <c r="BF49" s="48">
        <v>0</v>
      </c>
      <c r="BG49" s="49">
        <v>0</v>
      </c>
      <c r="BH49" s="48">
        <v>0</v>
      </c>
      <c r="BI49" s="49">
        <v>0</v>
      </c>
      <c r="BJ49" s="48">
        <v>25</v>
      </c>
      <c r="BK49" s="49">
        <v>100</v>
      </c>
      <c r="BL49" s="48">
        <v>25</v>
      </c>
    </row>
    <row r="50" spans="1:64" ht="15">
      <c r="A50" s="64" t="s">
        <v>241</v>
      </c>
      <c r="B50" s="64" t="s">
        <v>240</v>
      </c>
      <c r="C50" s="65"/>
      <c r="D50" s="66"/>
      <c r="E50" s="67"/>
      <c r="F50" s="68"/>
      <c r="G50" s="65"/>
      <c r="H50" s="69"/>
      <c r="I50" s="70"/>
      <c r="J50" s="70"/>
      <c r="K50" s="34" t="s">
        <v>65</v>
      </c>
      <c r="L50" s="77">
        <v>50</v>
      </c>
      <c r="M50" s="77"/>
      <c r="N50" s="72"/>
      <c r="O50" s="79" t="s">
        <v>285</v>
      </c>
      <c r="P50" s="81">
        <v>43577.88322916667</v>
      </c>
      <c r="Q50" s="79" t="s">
        <v>330</v>
      </c>
      <c r="R50" s="79"/>
      <c r="S50" s="79"/>
      <c r="T50" s="79"/>
      <c r="U50" s="79"/>
      <c r="V50" s="82" t="s">
        <v>458</v>
      </c>
      <c r="W50" s="81">
        <v>43577.88322916667</v>
      </c>
      <c r="X50" s="82" t="s">
        <v>537</v>
      </c>
      <c r="Y50" s="79"/>
      <c r="Z50" s="79"/>
      <c r="AA50" s="85" t="s">
        <v>636</v>
      </c>
      <c r="AB50" s="79"/>
      <c r="AC50" s="79" t="b">
        <v>0</v>
      </c>
      <c r="AD50" s="79">
        <v>0</v>
      </c>
      <c r="AE50" s="85" t="s">
        <v>689</v>
      </c>
      <c r="AF50" s="79" t="b">
        <v>0</v>
      </c>
      <c r="AG50" s="79" t="s">
        <v>694</v>
      </c>
      <c r="AH50" s="79"/>
      <c r="AI50" s="85" t="s">
        <v>689</v>
      </c>
      <c r="AJ50" s="79" t="b">
        <v>0</v>
      </c>
      <c r="AK50" s="79">
        <v>1</v>
      </c>
      <c r="AL50" s="85" t="s">
        <v>635</v>
      </c>
      <c r="AM50" s="79" t="s">
        <v>703</v>
      </c>
      <c r="AN50" s="79" t="b">
        <v>0</v>
      </c>
      <c r="AO50" s="85" t="s">
        <v>635</v>
      </c>
      <c r="AP50" s="79" t="s">
        <v>176</v>
      </c>
      <c r="AQ50" s="79">
        <v>0</v>
      </c>
      <c r="AR50" s="79">
        <v>0</v>
      </c>
      <c r="AS50" s="79"/>
      <c r="AT50" s="79"/>
      <c r="AU50" s="79"/>
      <c r="AV50" s="79"/>
      <c r="AW50" s="79"/>
      <c r="AX50" s="79"/>
      <c r="AY50" s="79"/>
      <c r="AZ50" s="79"/>
      <c r="BA50">
        <v>1</v>
      </c>
      <c r="BB50" s="78" t="str">
        <f>REPLACE(INDEX(GroupVertices[Group],MATCH(Edges24[[#This Row],[Vertex 1]],GroupVertices[Vertex],0)),1,1,"")</f>
        <v>14</v>
      </c>
      <c r="BC50" s="78" t="str">
        <f>REPLACE(INDEX(GroupVertices[Group],MATCH(Edges24[[#This Row],[Vertex 2]],GroupVertices[Vertex],0)),1,1,"")</f>
        <v>14</v>
      </c>
      <c r="BD50" s="48">
        <v>0</v>
      </c>
      <c r="BE50" s="49">
        <v>0</v>
      </c>
      <c r="BF50" s="48">
        <v>0</v>
      </c>
      <c r="BG50" s="49">
        <v>0</v>
      </c>
      <c r="BH50" s="48">
        <v>0</v>
      </c>
      <c r="BI50" s="49">
        <v>0</v>
      </c>
      <c r="BJ50" s="48">
        <v>21</v>
      </c>
      <c r="BK50" s="49">
        <v>100</v>
      </c>
      <c r="BL50" s="48">
        <v>21</v>
      </c>
    </row>
    <row r="51" spans="1:64" ht="15">
      <c r="A51" s="64" t="s">
        <v>242</v>
      </c>
      <c r="B51" s="64" t="s">
        <v>242</v>
      </c>
      <c r="C51" s="65"/>
      <c r="D51" s="66"/>
      <c r="E51" s="67"/>
      <c r="F51" s="68"/>
      <c r="G51" s="65"/>
      <c r="H51" s="69"/>
      <c r="I51" s="70"/>
      <c r="J51" s="70"/>
      <c r="K51" s="34" t="s">
        <v>65</v>
      </c>
      <c r="L51" s="77">
        <v>51</v>
      </c>
      <c r="M51" s="77"/>
      <c r="N51" s="72"/>
      <c r="O51" s="79" t="s">
        <v>176</v>
      </c>
      <c r="P51" s="81">
        <v>43567.694375</v>
      </c>
      <c r="Q51" s="79" t="s">
        <v>331</v>
      </c>
      <c r="R51" s="79"/>
      <c r="S51" s="79"/>
      <c r="T51" s="79" t="s">
        <v>396</v>
      </c>
      <c r="U51" s="79"/>
      <c r="V51" s="82" t="s">
        <v>459</v>
      </c>
      <c r="W51" s="81">
        <v>43567.694375</v>
      </c>
      <c r="X51" s="82" t="s">
        <v>538</v>
      </c>
      <c r="Y51" s="79"/>
      <c r="Z51" s="79"/>
      <c r="AA51" s="85" t="s">
        <v>637</v>
      </c>
      <c r="AB51" s="79"/>
      <c r="AC51" s="79" t="b">
        <v>0</v>
      </c>
      <c r="AD51" s="79">
        <v>299</v>
      </c>
      <c r="AE51" s="85" t="s">
        <v>689</v>
      </c>
      <c r="AF51" s="79" t="b">
        <v>0</v>
      </c>
      <c r="AG51" s="79" t="s">
        <v>691</v>
      </c>
      <c r="AH51" s="79"/>
      <c r="AI51" s="85" t="s">
        <v>689</v>
      </c>
      <c r="AJ51" s="79" t="b">
        <v>0</v>
      </c>
      <c r="AK51" s="79">
        <v>56</v>
      </c>
      <c r="AL51" s="85" t="s">
        <v>689</v>
      </c>
      <c r="AM51" s="79" t="s">
        <v>701</v>
      </c>
      <c r="AN51" s="79" t="b">
        <v>0</v>
      </c>
      <c r="AO51" s="85" t="s">
        <v>637</v>
      </c>
      <c r="AP51" s="79" t="s">
        <v>705</v>
      </c>
      <c r="AQ51" s="79">
        <v>0</v>
      </c>
      <c r="AR51" s="79">
        <v>0</v>
      </c>
      <c r="AS51" s="79"/>
      <c r="AT51" s="79"/>
      <c r="AU51" s="79"/>
      <c r="AV51" s="79"/>
      <c r="AW51" s="79"/>
      <c r="AX51" s="79"/>
      <c r="AY51" s="79"/>
      <c r="AZ51" s="79"/>
      <c r="BA51">
        <v>1</v>
      </c>
      <c r="BB51" s="78" t="str">
        <f>REPLACE(INDEX(GroupVertices[Group],MATCH(Edges24[[#This Row],[Vertex 1]],GroupVertices[Vertex],0)),1,1,"")</f>
        <v>5</v>
      </c>
      <c r="BC51" s="78" t="str">
        <f>REPLACE(INDEX(GroupVertices[Group],MATCH(Edges24[[#This Row],[Vertex 2]],GroupVertices[Vertex],0)),1,1,"")</f>
        <v>5</v>
      </c>
      <c r="BD51" s="48">
        <v>0</v>
      </c>
      <c r="BE51" s="49">
        <v>0</v>
      </c>
      <c r="BF51" s="48">
        <v>0</v>
      </c>
      <c r="BG51" s="49">
        <v>0</v>
      </c>
      <c r="BH51" s="48">
        <v>0</v>
      </c>
      <c r="BI51" s="49">
        <v>0</v>
      </c>
      <c r="BJ51" s="48">
        <v>31</v>
      </c>
      <c r="BK51" s="49">
        <v>100</v>
      </c>
      <c r="BL51" s="48">
        <v>31</v>
      </c>
    </row>
    <row r="52" spans="1:64" ht="15">
      <c r="A52" s="64" t="s">
        <v>243</v>
      </c>
      <c r="B52" s="64" t="s">
        <v>242</v>
      </c>
      <c r="C52" s="65"/>
      <c r="D52" s="66"/>
      <c r="E52" s="67"/>
      <c r="F52" s="68"/>
      <c r="G52" s="65"/>
      <c r="H52" s="69"/>
      <c r="I52" s="70"/>
      <c r="J52" s="70"/>
      <c r="K52" s="34" t="s">
        <v>65</v>
      </c>
      <c r="L52" s="77">
        <v>52</v>
      </c>
      <c r="M52" s="77"/>
      <c r="N52" s="72"/>
      <c r="O52" s="79" t="s">
        <v>285</v>
      </c>
      <c r="P52" s="81">
        <v>43578.47083333333</v>
      </c>
      <c r="Q52" s="79" t="s">
        <v>299</v>
      </c>
      <c r="R52" s="79"/>
      <c r="S52" s="79"/>
      <c r="T52" s="79"/>
      <c r="U52" s="79"/>
      <c r="V52" s="82" t="s">
        <v>460</v>
      </c>
      <c r="W52" s="81">
        <v>43578.47083333333</v>
      </c>
      <c r="X52" s="82" t="s">
        <v>539</v>
      </c>
      <c r="Y52" s="79"/>
      <c r="Z52" s="79"/>
      <c r="AA52" s="85" t="s">
        <v>638</v>
      </c>
      <c r="AB52" s="79"/>
      <c r="AC52" s="79" t="b">
        <v>0</v>
      </c>
      <c r="AD52" s="79">
        <v>0</v>
      </c>
      <c r="AE52" s="85" t="s">
        <v>689</v>
      </c>
      <c r="AF52" s="79" t="b">
        <v>0</v>
      </c>
      <c r="AG52" s="79" t="s">
        <v>691</v>
      </c>
      <c r="AH52" s="79"/>
      <c r="AI52" s="85" t="s">
        <v>689</v>
      </c>
      <c r="AJ52" s="79" t="b">
        <v>0</v>
      </c>
      <c r="AK52" s="79">
        <v>56</v>
      </c>
      <c r="AL52" s="85" t="s">
        <v>637</v>
      </c>
      <c r="AM52" s="79" t="s">
        <v>701</v>
      </c>
      <c r="AN52" s="79" t="b">
        <v>0</v>
      </c>
      <c r="AO52" s="85" t="s">
        <v>637</v>
      </c>
      <c r="AP52" s="79" t="s">
        <v>176</v>
      </c>
      <c r="AQ52" s="79">
        <v>0</v>
      </c>
      <c r="AR52" s="79">
        <v>0</v>
      </c>
      <c r="AS52" s="79"/>
      <c r="AT52" s="79"/>
      <c r="AU52" s="79"/>
      <c r="AV52" s="79"/>
      <c r="AW52" s="79"/>
      <c r="AX52" s="79"/>
      <c r="AY52" s="79"/>
      <c r="AZ52" s="79"/>
      <c r="BA52">
        <v>1</v>
      </c>
      <c r="BB52" s="78" t="str">
        <f>REPLACE(INDEX(GroupVertices[Group],MATCH(Edges24[[#This Row],[Vertex 1]],GroupVertices[Vertex],0)),1,1,"")</f>
        <v>5</v>
      </c>
      <c r="BC52" s="78" t="str">
        <f>REPLACE(INDEX(GroupVertices[Group],MATCH(Edges24[[#This Row],[Vertex 2]],GroupVertices[Vertex],0)),1,1,"")</f>
        <v>5</v>
      </c>
      <c r="BD52" s="48">
        <v>0</v>
      </c>
      <c r="BE52" s="49">
        <v>0</v>
      </c>
      <c r="BF52" s="48">
        <v>0</v>
      </c>
      <c r="BG52" s="49">
        <v>0</v>
      </c>
      <c r="BH52" s="48">
        <v>0</v>
      </c>
      <c r="BI52" s="49">
        <v>0</v>
      </c>
      <c r="BJ52" s="48">
        <v>18</v>
      </c>
      <c r="BK52" s="49">
        <v>100</v>
      </c>
      <c r="BL52" s="48">
        <v>18</v>
      </c>
    </row>
    <row r="53" spans="1:64" ht="15">
      <c r="A53" s="64" t="s">
        <v>244</v>
      </c>
      <c r="B53" s="64" t="s">
        <v>244</v>
      </c>
      <c r="C53" s="65"/>
      <c r="D53" s="66"/>
      <c r="E53" s="67"/>
      <c r="F53" s="68"/>
      <c r="G53" s="65"/>
      <c r="H53" s="69"/>
      <c r="I53" s="70"/>
      <c r="J53" s="70"/>
      <c r="K53" s="34" t="s">
        <v>65</v>
      </c>
      <c r="L53" s="77">
        <v>53</v>
      </c>
      <c r="M53" s="77"/>
      <c r="N53" s="72"/>
      <c r="O53" s="79" t="s">
        <v>176</v>
      </c>
      <c r="P53" s="81">
        <v>43568.88615740741</v>
      </c>
      <c r="Q53" s="79" t="s">
        <v>332</v>
      </c>
      <c r="R53" s="79"/>
      <c r="S53" s="79"/>
      <c r="T53" s="79" t="s">
        <v>396</v>
      </c>
      <c r="U53" s="82" t="s">
        <v>423</v>
      </c>
      <c r="V53" s="82" t="s">
        <v>423</v>
      </c>
      <c r="W53" s="81">
        <v>43568.88615740741</v>
      </c>
      <c r="X53" s="82" t="s">
        <v>540</v>
      </c>
      <c r="Y53" s="79"/>
      <c r="Z53" s="79"/>
      <c r="AA53" s="85" t="s">
        <v>639</v>
      </c>
      <c r="AB53" s="79"/>
      <c r="AC53" s="79" t="b">
        <v>0</v>
      </c>
      <c r="AD53" s="79">
        <v>101</v>
      </c>
      <c r="AE53" s="85" t="s">
        <v>689</v>
      </c>
      <c r="AF53" s="79" t="b">
        <v>0</v>
      </c>
      <c r="AG53" s="79" t="s">
        <v>691</v>
      </c>
      <c r="AH53" s="79"/>
      <c r="AI53" s="85" t="s">
        <v>689</v>
      </c>
      <c r="AJ53" s="79" t="b">
        <v>0</v>
      </c>
      <c r="AK53" s="79">
        <v>9</v>
      </c>
      <c r="AL53" s="85" t="s">
        <v>689</v>
      </c>
      <c r="AM53" s="79" t="s">
        <v>701</v>
      </c>
      <c r="AN53" s="79" t="b">
        <v>0</v>
      </c>
      <c r="AO53" s="85" t="s">
        <v>639</v>
      </c>
      <c r="AP53" s="79" t="s">
        <v>705</v>
      </c>
      <c r="AQ53" s="79">
        <v>0</v>
      </c>
      <c r="AR53" s="79">
        <v>0</v>
      </c>
      <c r="AS53" s="79"/>
      <c r="AT53" s="79"/>
      <c r="AU53" s="79"/>
      <c r="AV53" s="79"/>
      <c r="AW53" s="79"/>
      <c r="AX53" s="79"/>
      <c r="AY53" s="79"/>
      <c r="AZ53" s="79"/>
      <c r="BA53">
        <v>2</v>
      </c>
      <c r="BB53" s="78" t="str">
        <f>REPLACE(INDEX(GroupVertices[Group],MATCH(Edges24[[#This Row],[Vertex 1]],GroupVertices[Vertex],0)),1,1,"")</f>
        <v>5</v>
      </c>
      <c r="BC53" s="78" t="str">
        <f>REPLACE(INDEX(GroupVertices[Group],MATCH(Edges24[[#This Row],[Vertex 2]],GroupVertices[Vertex],0)),1,1,"")</f>
        <v>5</v>
      </c>
      <c r="BD53" s="48">
        <v>0</v>
      </c>
      <c r="BE53" s="49">
        <v>0</v>
      </c>
      <c r="BF53" s="48">
        <v>0</v>
      </c>
      <c r="BG53" s="49">
        <v>0</v>
      </c>
      <c r="BH53" s="48">
        <v>0</v>
      </c>
      <c r="BI53" s="49">
        <v>0</v>
      </c>
      <c r="BJ53" s="48">
        <v>36</v>
      </c>
      <c r="BK53" s="49">
        <v>100</v>
      </c>
      <c r="BL53" s="48">
        <v>36</v>
      </c>
    </row>
    <row r="54" spans="1:64" ht="15">
      <c r="A54" s="64" t="s">
        <v>244</v>
      </c>
      <c r="B54" s="64" t="s">
        <v>244</v>
      </c>
      <c r="C54" s="65"/>
      <c r="D54" s="66"/>
      <c r="E54" s="67"/>
      <c r="F54" s="68"/>
      <c r="G54" s="65"/>
      <c r="H54" s="69"/>
      <c r="I54" s="70"/>
      <c r="J54" s="70"/>
      <c r="K54" s="34" t="s">
        <v>65</v>
      </c>
      <c r="L54" s="77">
        <v>54</v>
      </c>
      <c r="M54" s="77"/>
      <c r="N54" s="72"/>
      <c r="O54" s="79" t="s">
        <v>176</v>
      </c>
      <c r="P54" s="81">
        <v>43568.89236111111</v>
      </c>
      <c r="Q54" s="79" t="s">
        <v>333</v>
      </c>
      <c r="R54" s="79"/>
      <c r="S54" s="79"/>
      <c r="T54" s="79" t="s">
        <v>396</v>
      </c>
      <c r="U54" s="82" t="s">
        <v>419</v>
      </c>
      <c r="V54" s="82" t="s">
        <v>419</v>
      </c>
      <c r="W54" s="81">
        <v>43568.89236111111</v>
      </c>
      <c r="X54" s="82" t="s">
        <v>541</v>
      </c>
      <c r="Y54" s="79"/>
      <c r="Z54" s="79"/>
      <c r="AA54" s="85" t="s">
        <v>640</v>
      </c>
      <c r="AB54" s="79"/>
      <c r="AC54" s="79" t="b">
        <v>0</v>
      </c>
      <c r="AD54" s="79">
        <v>132</v>
      </c>
      <c r="AE54" s="85" t="s">
        <v>689</v>
      </c>
      <c r="AF54" s="79" t="b">
        <v>0</v>
      </c>
      <c r="AG54" s="79" t="s">
        <v>691</v>
      </c>
      <c r="AH54" s="79"/>
      <c r="AI54" s="85" t="s">
        <v>689</v>
      </c>
      <c r="AJ54" s="79" t="b">
        <v>0</v>
      </c>
      <c r="AK54" s="79">
        <v>33</v>
      </c>
      <c r="AL54" s="85" t="s">
        <v>689</v>
      </c>
      <c r="AM54" s="79" t="s">
        <v>701</v>
      </c>
      <c r="AN54" s="79" t="b">
        <v>0</v>
      </c>
      <c r="AO54" s="85" t="s">
        <v>640</v>
      </c>
      <c r="AP54" s="79" t="s">
        <v>705</v>
      </c>
      <c r="AQ54" s="79">
        <v>0</v>
      </c>
      <c r="AR54" s="79">
        <v>0</v>
      </c>
      <c r="AS54" s="79"/>
      <c r="AT54" s="79"/>
      <c r="AU54" s="79"/>
      <c r="AV54" s="79"/>
      <c r="AW54" s="79"/>
      <c r="AX54" s="79"/>
      <c r="AY54" s="79"/>
      <c r="AZ54" s="79"/>
      <c r="BA54">
        <v>2</v>
      </c>
      <c r="BB54" s="78" t="str">
        <f>REPLACE(INDEX(GroupVertices[Group],MATCH(Edges24[[#This Row],[Vertex 1]],GroupVertices[Vertex],0)),1,1,"")</f>
        <v>5</v>
      </c>
      <c r="BC54" s="78" t="str">
        <f>REPLACE(INDEX(GroupVertices[Group],MATCH(Edges24[[#This Row],[Vertex 2]],GroupVertices[Vertex],0)),1,1,"")</f>
        <v>5</v>
      </c>
      <c r="BD54" s="48">
        <v>0</v>
      </c>
      <c r="BE54" s="49">
        <v>0</v>
      </c>
      <c r="BF54" s="48">
        <v>0</v>
      </c>
      <c r="BG54" s="49">
        <v>0</v>
      </c>
      <c r="BH54" s="48">
        <v>0</v>
      </c>
      <c r="BI54" s="49">
        <v>0</v>
      </c>
      <c r="BJ54" s="48">
        <v>28</v>
      </c>
      <c r="BK54" s="49">
        <v>100</v>
      </c>
      <c r="BL54" s="48">
        <v>28</v>
      </c>
    </row>
    <row r="55" spans="1:64" ht="15">
      <c r="A55" s="64" t="s">
        <v>243</v>
      </c>
      <c r="B55" s="64" t="s">
        <v>244</v>
      </c>
      <c r="C55" s="65"/>
      <c r="D55" s="66"/>
      <c r="E55" s="67"/>
      <c r="F55" s="68"/>
      <c r="G55" s="65"/>
      <c r="H55" s="69"/>
      <c r="I55" s="70"/>
      <c r="J55" s="70"/>
      <c r="K55" s="34" t="s">
        <v>65</v>
      </c>
      <c r="L55" s="77">
        <v>55</v>
      </c>
      <c r="M55" s="77"/>
      <c r="N55" s="72"/>
      <c r="O55" s="79" t="s">
        <v>285</v>
      </c>
      <c r="P55" s="81">
        <v>43578.47094907407</v>
      </c>
      <c r="Q55" s="79" t="s">
        <v>334</v>
      </c>
      <c r="R55" s="79"/>
      <c r="S55" s="79"/>
      <c r="T55" s="79"/>
      <c r="U55" s="79"/>
      <c r="V55" s="82" t="s">
        <v>460</v>
      </c>
      <c r="W55" s="81">
        <v>43578.47094907407</v>
      </c>
      <c r="X55" s="82" t="s">
        <v>542</v>
      </c>
      <c r="Y55" s="79"/>
      <c r="Z55" s="79"/>
      <c r="AA55" s="85" t="s">
        <v>641</v>
      </c>
      <c r="AB55" s="79"/>
      <c r="AC55" s="79" t="b">
        <v>0</v>
      </c>
      <c r="AD55" s="79">
        <v>0</v>
      </c>
      <c r="AE55" s="85" t="s">
        <v>689</v>
      </c>
      <c r="AF55" s="79" t="b">
        <v>0</v>
      </c>
      <c r="AG55" s="79" t="s">
        <v>691</v>
      </c>
      <c r="AH55" s="79"/>
      <c r="AI55" s="85" t="s">
        <v>689</v>
      </c>
      <c r="AJ55" s="79" t="b">
        <v>0</v>
      </c>
      <c r="AK55" s="79">
        <v>33</v>
      </c>
      <c r="AL55" s="85" t="s">
        <v>640</v>
      </c>
      <c r="AM55" s="79" t="s">
        <v>701</v>
      </c>
      <c r="AN55" s="79" t="b">
        <v>0</v>
      </c>
      <c r="AO55" s="85" t="s">
        <v>640</v>
      </c>
      <c r="AP55" s="79" t="s">
        <v>176</v>
      </c>
      <c r="AQ55" s="79">
        <v>0</v>
      </c>
      <c r="AR55" s="79">
        <v>0</v>
      </c>
      <c r="AS55" s="79"/>
      <c r="AT55" s="79"/>
      <c r="AU55" s="79"/>
      <c r="AV55" s="79"/>
      <c r="AW55" s="79"/>
      <c r="AX55" s="79"/>
      <c r="AY55" s="79"/>
      <c r="AZ55" s="79"/>
      <c r="BA55">
        <v>1</v>
      </c>
      <c r="BB55" s="78" t="str">
        <f>REPLACE(INDEX(GroupVertices[Group],MATCH(Edges24[[#This Row],[Vertex 1]],GroupVertices[Vertex],0)),1,1,"")</f>
        <v>5</v>
      </c>
      <c r="BC55" s="78" t="str">
        <f>REPLACE(INDEX(GroupVertices[Group],MATCH(Edges24[[#This Row],[Vertex 2]],GroupVertices[Vertex],0)),1,1,"")</f>
        <v>5</v>
      </c>
      <c r="BD55" s="48">
        <v>0</v>
      </c>
      <c r="BE55" s="49">
        <v>0</v>
      </c>
      <c r="BF55" s="48">
        <v>0</v>
      </c>
      <c r="BG55" s="49">
        <v>0</v>
      </c>
      <c r="BH55" s="48">
        <v>0</v>
      </c>
      <c r="BI55" s="49">
        <v>0</v>
      </c>
      <c r="BJ55" s="48">
        <v>17</v>
      </c>
      <c r="BK55" s="49">
        <v>100</v>
      </c>
      <c r="BL55" s="48">
        <v>17</v>
      </c>
    </row>
    <row r="56" spans="1:64" ht="15">
      <c r="A56" s="64" t="s">
        <v>245</v>
      </c>
      <c r="B56" s="64" t="s">
        <v>284</v>
      </c>
      <c r="C56" s="65"/>
      <c r="D56" s="66"/>
      <c r="E56" s="67"/>
      <c r="F56" s="68"/>
      <c r="G56" s="65"/>
      <c r="H56" s="69"/>
      <c r="I56" s="70"/>
      <c r="J56" s="70"/>
      <c r="K56" s="34" t="s">
        <v>65</v>
      </c>
      <c r="L56" s="77">
        <v>56</v>
      </c>
      <c r="M56" s="77"/>
      <c r="N56" s="72"/>
      <c r="O56" s="79" t="s">
        <v>285</v>
      </c>
      <c r="P56" s="81">
        <v>43578.515497685185</v>
      </c>
      <c r="Q56" s="79" t="s">
        <v>335</v>
      </c>
      <c r="R56" s="79"/>
      <c r="S56" s="79"/>
      <c r="T56" s="79" t="s">
        <v>404</v>
      </c>
      <c r="U56" s="79"/>
      <c r="V56" s="82" t="s">
        <v>461</v>
      </c>
      <c r="W56" s="81">
        <v>43578.515497685185</v>
      </c>
      <c r="X56" s="82" t="s">
        <v>543</v>
      </c>
      <c r="Y56" s="79"/>
      <c r="Z56" s="79"/>
      <c r="AA56" s="85" t="s">
        <v>642</v>
      </c>
      <c r="AB56" s="79"/>
      <c r="AC56" s="79" t="b">
        <v>0</v>
      </c>
      <c r="AD56" s="79">
        <v>0</v>
      </c>
      <c r="AE56" s="85" t="s">
        <v>689</v>
      </c>
      <c r="AF56" s="79" t="b">
        <v>0</v>
      </c>
      <c r="AG56" s="79" t="s">
        <v>692</v>
      </c>
      <c r="AH56" s="79"/>
      <c r="AI56" s="85" t="s">
        <v>689</v>
      </c>
      <c r="AJ56" s="79" t="b">
        <v>0</v>
      </c>
      <c r="AK56" s="79">
        <v>22</v>
      </c>
      <c r="AL56" s="85" t="s">
        <v>667</v>
      </c>
      <c r="AM56" s="79" t="s">
        <v>700</v>
      </c>
      <c r="AN56" s="79" t="b">
        <v>0</v>
      </c>
      <c r="AO56" s="85" t="s">
        <v>667</v>
      </c>
      <c r="AP56" s="79" t="s">
        <v>176</v>
      </c>
      <c r="AQ56" s="79">
        <v>0</v>
      </c>
      <c r="AR56" s="79">
        <v>0</v>
      </c>
      <c r="AS56" s="79"/>
      <c r="AT56" s="79"/>
      <c r="AU56" s="79"/>
      <c r="AV56" s="79"/>
      <c r="AW56" s="79"/>
      <c r="AX56" s="79"/>
      <c r="AY56" s="79"/>
      <c r="AZ56" s="79"/>
      <c r="BA56">
        <v>1</v>
      </c>
      <c r="BB56" s="78" t="str">
        <f>REPLACE(INDEX(GroupVertices[Group],MATCH(Edges24[[#This Row],[Vertex 1]],GroupVertices[Vertex],0)),1,1,"")</f>
        <v>4</v>
      </c>
      <c r="BC56" s="78" t="str">
        <f>REPLACE(INDEX(GroupVertices[Group],MATCH(Edges24[[#This Row],[Vertex 2]],GroupVertices[Vertex],0)),1,1,"")</f>
        <v>4</v>
      </c>
      <c r="BD56" s="48"/>
      <c r="BE56" s="49"/>
      <c r="BF56" s="48"/>
      <c r="BG56" s="49"/>
      <c r="BH56" s="48"/>
      <c r="BI56" s="49"/>
      <c r="BJ56" s="48"/>
      <c r="BK56" s="49"/>
      <c r="BL56" s="48"/>
    </row>
    <row r="57" spans="1:64" ht="15">
      <c r="A57" s="64" t="s">
        <v>246</v>
      </c>
      <c r="B57" s="64" t="s">
        <v>246</v>
      </c>
      <c r="C57" s="65"/>
      <c r="D57" s="66"/>
      <c r="E57" s="67"/>
      <c r="F57" s="68"/>
      <c r="G57" s="65"/>
      <c r="H57" s="69"/>
      <c r="I57" s="70"/>
      <c r="J57" s="70"/>
      <c r="K57" s="34" t="s">
        <v>65</v>
      </c>
      <c r="L57" s="77">
        <v>58</v>
      </c>
      <c r="M57" s="77"/>
      <c r="N57" s="72"/>
      <c r="O57" s="79" t="s">
        <v>176</v>
      </c>
      <c r="P57" s="81">
        <v>43578.53603009259</v>
      </c>
      <c r="Q57" s="79" t="s">
        <v>336</v>
      </c>
      <c r="R57" s="79"/>
      <c r="S57" s="79"/>
      <c r="T57" s="79" t="s">
        <v>396</v>
      </c>
      <c r="U57" s="79"/>
      <c r="V57" s="82" t="s">
        <v>462</v>
      </c>
      <c r="W57" s="81">
        <v>43578.53603009259</v>
      </c>
      <c r="X57" s="82" t="s">
        <v>544</v>
      </c>
      <c r="Y57" s="79"/>
      <c r="Z57" s="79"/>
      <c r="AA57" s="85" t="s">
        <v>643</v>
      </c>
      <c r="AB57" s="79"/>
      <c r="AC57" s="79" t="b">
        <v>0</v>
      </c>
      <c r="AD57" s="79">
        <v>0</v>
      </c>
      <c r="AE57" s="85" t="s">
        <v>689</v>
      </c>
      <c r="AF57" s="79" t="b">
        <v>0</v>
      </c>
      <c r="AG57" s="79" t="s">
        <v>691</v>
      </c>
      <c r="AH57" s="79"/>
      <c r="AI57" s="85" t="s">
        <v>689</v>
      </c>
      <c r="AJ57" s="79" t="b">
        <v>0</v>
      </c>
      <c r="AK57" s="79">
        <v>0</v>
      </c>
      <c r="AL57" s="85" t="s">
        <v>689</v>
      </c>
      <c r="AM57" s="79" t="s">
        <v>701</v>
      </c>
      <c r="AN57" s="79" t="b">
        <v>0</v>
      </c>
      <c r="AO57" s="85" t="s">
        <v>643</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38</v>
      </c>
      <c r="BK57" s="49">
        <v>100</v>
      </c>
      <c r="BL57" s="48">
        <v>38</v>
      </c>
    </row>
    <row r="58" spans="1:64" ht="15">
      <c r="A58" s="64" t="s">
        <v>247</v>
      </c>
      <c r="B58" s="64" t="s">
        <v>247</v>
      </c>
      <c r="C58" s="65"/>
      <c r="D58" s="66"/>
      <c r="E58" s="67"/>
      <c r="F58" s="68"/>
      <c r="G58" s="65"/>
      <c r="H58" s="69"/>
      <c r="I58" s="70"/>
      <c r="J58" s="70"/>
      <c r="K58" s="34" t="s">
        <v>65</v>
      </c>
      <c r="L58" s="77">
        <v>59</v>
      </c>
      <c r="M58" s="77"/>
      <c r="N58" s="72"/>
      <c r="O58" s="79" t="s">
        <v>176</v>
      </c>
      <c r="P58" s="81">
        <v>43565.08207175926</v>
      </c>
      <c r="Q58" s="79" t="s">
        <v>337</v>
      </c>
      <c r="R58" s="79"/>
      <c r="S58" s="79"/>
      <c r="T58" s="79" t="s">
        <v>405</v>
      </c>
      <c r="U58" s="82" t="s">
        <v>424</v>
      </c>
      <c r="V58" s="82" t="s">
        <v>424</v>
      </c>
      <c r="W58" s="81">
        <v>43565.08207175926</v>
      </c>
      <c r="X58" s="82" t="s">
        <v>545</v>
      </c>
      <c r="Y58" s="79"/>
      <c r="Z58" s="79"/>
      <c r="AA58" s="85" t="s">
        <v>644</v>
      </c>
      <c r="AB58" s="79"/>
      <c r="AC58" s="79" t="b">
        <v>0</v>
      </c>
      <c r="AD58" s="79">
        <v>61</v>
      </c>
      <c r="AE58" s="85" t="s">
        <v>689</v>
      </c>
      <c r="AF58" s="79" t="b">
        <v>0</v>
      </c>
      <c r="AG58" s="79" t="s">
        <v>691</v>
      </c>
      <c r="AH58" s="79"/>
      <c r="AI58" s="85" t="s">
        <v>689</v>
      </c>
      <c r="AJ58" s="79" t="b">
        <v>0</v>
      </c>
      <c r="AK58" s="79">
        <v>17</v>
      </c>
      <c r="AL58" s="85" t="s">
        <v>689</v>
      </c>
      <c r="AM58" s="79" t="s">
        <v>699</v>
      </c>
      <c r="AN58" s="79" t="b">
        <v>0</v>
      </c>
      <c r="AO58" s="85" t="s">
        <v>644</v>
      </c>
      <c r="AP58" s="79" t="s">
        <v>705</v>
      </c>
      <c r="AQ58" s="79">
        <v>0</v>
      </c>
      <c r="AR58" s="79">
        <v>0</v>
      </c>
      <c r="AS58" s="79"/>
      <c r="AT58" s="79"/>
      <c r="AU58" s="79"/>
      <c r="AV58" s="79"/>
      <c r="AW58" s="79"/>
      <c r="AX58" s="79"/>
      <c r="AY58" s="79"/>
      <c r="AZ58" s="79"/>
      <c r="BA58">
        <v>2</v>
      </c>
      <c r="BB58" s="78" t="str">
        <f>REPLACE(INDEX(GroupVertices[Group],MATCH(Edges24[[#This Row],[Vertex 1]],GroupVertices[Vertex],0)),1,1,"")</f>
        <v>2</v>
      </c>
      <c r="BC58" s="78" t="str">
        <f>REPLACE(INDEX(GroupVertices[Group],MATCH(Edges24[[#This Row],[Vertex 2]],GroupVertices[Vertex],0)),1,1,"")</f>
        <v>2</v>
      </c>
      <c r="BD58" s="48">
        <v>0</v>
      </c>
      <c r="BE58" s="49">
        <v>0</v>
      </c>
      <c r="BF58" s="48">
        <v>0</v>
      </c>
      <c r="BG58" s="49">
        <v>0</v>
      </c>
      <c r="BH58" s="48">
        <v>0</v>
      </c>
      <c r="BI58" s="49">
        <v>0</v>
      </c>
      <c r="BJ58" s="48">
        <v>18</v>
      </c>
      <c r="BK58" s="49">
        <v>100</v>
      </c>
      <c r="BL58" s="48">
        <v>18</v>
      </c>
    </row>
    <row r="59" spans="1:64" ht="15">
      <c r="A59" s="64" t="s">
        <v>247</v>
      </c>
      <c r="B59" s="64" t="s">
        <v>247</v>
      </c>
      <c r="C59" s="65"/>
      <c r="D59" s="66"/>
      <c r="E59" s="67"/>
      <c r="F59" s="68"/>
      <c r="G59" s="65"/>
      <c r="H59" s="69"/>
      <c r="I59" s="70"/>
      <c r="J59" s="70"/>
      <c r="K59" s="34" t="s">
        <v>65</v>
      </c>
      <c r="L59" s="77">
        <v>60</v>
      </c>
      <c r="M59" s="77"/>
      <c r="N59" s="72"/>
      <c r="O59" s="79" t="s">
        <v>176</v>
      </c>
      <c r="P59" s="81">
        <v>43565.8115625</v>
      </c>
      <c r="Q59" s="79" t="s">
        <v>338</v>
      </c>
      <c r="R59" s="79"/>
      <c r="S59" s="79"/>
      <c r="T59" s="79" t="s">
        <v>396</v>
      </c>
      <c r="U59" s="82" t="s">
        <v>425</v>
      </c>
      <c r="V59" s="82" t="s">
        <v>425</v>
      </c>
      <c r="W59" s="81">
        <v>43565.8115625</v>
      </c>
      <c r="X59" s="82" t="s">
        <v>546</v>
      </c>
      <c r="Y59" s="79"/>
      <c r="Z59" s="79"/>
      <c r="AA59" s="85" t="s">
        <v>645</v>
      </c>
      <c r="AB59" s="79"/>
      <c r="AC59" s="79" t="b">
        <v>0</v>
      </c>
      <c r="AD59" s="79">
        <v>62</v>
      </c>
      <c r="AE59" s="85" t="s">
        <v>689</v>
      </c>
      <c r="AF59" s="79" t="b">
        <v>0</v>
      </c>
      <c r="AG59" s="79" t="s">
        <v>691</v>
      </c>
      <c r="AH59" s="79"/>
      <c r="AI59" s="85" t="s">
        <v>689</v>
      </c>
      <c r="AJ59" s="79" t="b">
        <v>0</v>
      </c>
      <c r="AK59" s="79">
        <v>25</v>
      </c>
      <c r="AL59" s="85" t="s">
        <v>689</v>
      </c>
      <c r="AM59" s="79" t="s">
        <v>699</v>
      </c>
      <c r="AN59" s="79" t="b">
        <v>0</v>
      </c>
      <c r="AO59" s="85" t="s">
        <v>645</v>
      </c>
      <c r="AP59" s="79" t="s">
        <v>705</v>
      </c>
      <c r="AQ59" s="79">
        <v>0</v>
      </c>
      <c r="AR59" s="79">
        <v>0</v>
      </c>
      <c r="AS59" s="79"/>
      <c r="AT59" s="79"/>
      <c r="AU59" s="79"/>
      <c r="AV59" s="79"/>
      <c r="AW59" s="79"/>
      <c r="AX59" s="79"/>
      <c r="AY59" s="79"/>
      <c r="AZ59" s="79"/>
      <c r="BA59">
        <v>2</v>
      </c>
      <c r="BB59" s="78" t="str">
        <f>REPLACE(INDEX(GroupVertices[Group],MATCH(Edges24[[#This Row],[Vertex 1]],GroupVertices[Vertex],0)),1,1,"")</f>
        <v>2</v>
      </c>
      <c r="BC59" s="78" t="str">
        <f>REPLACE(INDEX(GroupVertices[Group],MATCH(Edges24[[#This Row],[Vertex 2]],GroupVertices[Vertex],0)),1,1,"")</f>
        <v>2</v>
      </c>
      <c r="BD59" s="48">
        <v>0</v>
      </c>
      <c r="BE59" s="49">
        <v>0</v>
      </c>
      <c r="BF59" s="48">
        <v>0</v>
      </c>
      <c r="BG59" s="49">
        <v>0</v>
      </c>
      <c r="BH59" s="48">
        <v>0</v>
      </c>
      <c r="BI59" s="49">
        <v>0</v>
      </c>
      <c r="BJ59" s="48">
        <v>3</v>
      </c>
      <c r="BK59" s="49">
        <v>100</v>
      </c>
      <c r="BL59" s="48">
        <v>3</v>
      </c>
    </row>
    <row r="60" spans="1:64" ht="15">
      <c r="A60" s="64" t="s">
        <v>248</v>
      </c>
      <c r="B60" s="64" t="s">
        <v>247</v>
      </c>
      <c r="C60" s="65"/>
      <c r="D60" s="66"/>
      <c r="E60" s="67"/>
      <c r="F60" s="68"/>
      <c r="G60" s="65"/>
      <c r="H60" s="69"/>
      <c r="I60" s="70"/>
      <c r="J60" s="70"/>
      <c r="K60" s="34" t="s">
        <v>65</v>
      </c>
      <c r="L60" s="77">
        <v>61</v>
      </c>
      <c r="M60" s="77"/>
      <c r="N60" s="72"/>
      <c r="O60" s="79" t="s">
        <v>285</v>
      </c>
      <c r="P60" s="81">
        <v>43578.61252314815</v>
      </c>
      <c r="Q60" s="79" t="s">
        <v>339</v>
      </c>
      <c r="R60" s="79"/>
      <c r="S60" s="79"/>
      <c r="T60" s="79" t="s">
        <v>396</v>
      </c>
      <c r="U60" s="82" t="s">
        <v>425</v>
      </c>
      <c r="V60" s="82" t="s">
        <v>425</v>
      </c>
      <c r="W60" s="81">
        <v>43578.61252314815</v>
      </c>
      <c r="X60" s="82" t="s">
        <v>547</v>
      </c>
      <c r="Y60" s="79"/>
      <c r="Z60" s="79"/>
      <c r="AA60" s="85" t="s">
        <v>646</v>
      </c>
      <c r="AB60" s="79"/>
      <c r="AC60" s="79" t="b">
        <v>0</v>
      </c>
      <c r="AD60" s="79">
        <v>0</v>
      </c>
      <c r="AE60" s="85" t="s">
        <v>689</v>
      </c>
      <c r="AF60" s="79" t="b">
        <v>0</v>
      </c>
      <c r="AG60" s="79" t="s">
        <v>691</v>
      </c>
      <c r="AH60" s="79"/>
      <c r="AI60" s="85" t="s">
        <v>689</v>
      </c>
      <c r="AJ60" s="79" t="b">
        <v>0</v>
      </c>
      <c r="AK60" s="79">
        <v>25</v>
      </c>
      <c r="AL60" s="85" t="s">
        <v>645</v>
      </c>
      <c r="AM60" s="79" t="s">
        <v>699</v>
      </c>
      <c r="AN60" s="79" t="b">
        <v>0</v>
      </c>
      <c r="AO60" s="85" t="s">
        <v>645</v>
      </c>
      <c r="AP60" s="79" t="s">
        <v>176</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2</v>
      </c>
      <c r="BD60" s="48">
        <v>0</v>
      </c>
      <c r="BE60" s="49">
        <v>0</v>
      </c>
      <c r="BF60" s="48">
        <v>0</v>
      </c>
      <c r="BG60" s="49">
        <v>0</v>
      </c>
      <c r="BH60" s="48">
        <v>0</v>
      </c>
      <c r="BI60" s="49">
        <v>0</v>
      </c>
      <c r="BJ60" s="48">
        <v>5</v>
      </c>
      <c r="BK60" s="49">
        <v>100</v>
      </c>
      <c r="BL60" s="48">
        <v>5</v>
      </c>
    </row>
    <row r="61" spans="1:64" ht="15">
      <c r="A61" s="64" t="s">
        <v>249</v>
      </c>
      <c r="B61" s="64" t="s">
        <v>249</v>
      </c>
      <c r="C61" s="65"/>
      <c r="D61" s="66"/>
      <c r="E61" s="67"/>
      <c r="F61" s="68"/>
      <c r="G61" s="65"/>
      <c r="H61" s="69"/>
      <c r="I61" s="70"/>
      <c r="J61" s="70"/>
      <c r="K61" s="34" t="s">
        <v>65</v>
      </c>
      <c r="L61" s="77">
        <v>62</v>
      </c>
      <c r="M61" s="77"/>
      <c r="N61" s="72"/>
      <c r="O61" s="79" t="s">
        <v>176</v>
      </c>
      <c r="P61" s="81">
        <v>43567.62123842593</v>
      </c>
      <c r="Q61" s="79" t="s">
        <v>340</v>
      </c>
      <c r="R61" s="79"/>
      <c r="S61" s="79"/>
      <c r="T61" s="79" t="s">
        <v>396</v>
      </c>
      <c r="U61" s="82" t="s">
        <v>426</v>
      </c>
      <c r="V61" s="82" t="s">
        <v>426</v>
      </c>
      <c r="W61" s="81">
        <v>43567.62123842593</v>
      </c>
      <c r="X61" s="82" t="s">
        <v>548</v>
      </c>
      <c r="Y61" s="79"/>
      <c r="Z61" s="79"/>
      <c r="AA61" s="85" t="s">
        <v>647</v>
      </c>
      <c r="AB61" s="79"/>
      <c r="AC61" s="79" t="b">
        <v>0</v>
      </c>
      <c r="AD61" s="79">
        <v>1</v>
      </c>
      <c r="AE61" s="85" t="s">
        <v>689</v>
      </c>
      <c r="AF61" s="79" t="b">
        <v>0</v>
      </c>
      <c r="AG61" s="79" t="s">
        <v>693</v>
      </c>
      <c r="AH61" s="79"/>
      <c r="AI61" s="85" t="s">
        <v>689</v>
      </c>
      <c r="AJ61" s="79" t="b">
        <v>0</v>
      </c>
      <c r="AK61" s="79">
        <v>2</v>
      </c>
      <c r="AL61" s="85" t="s">
        <v>689</v>
      </c>
      <c r="AM61" s="79" t="s">
        <v>701</v>
      </c>
      <c r="AN61" s="79" t="b">
        <v>0</v>
      </c>
      <c r="AO61" s="85" t="s">
        <v>647</v>
      </c>
      <c r="AP61" s="79" t="s">
        <v>705</v>
      </c>
      <c r="AQ61" s="79">
        <v>0</v>
      </c>
      <c r="AR61" s="79">
        <v>0</v>
      </c>
      <c r="AS61" s="79"/>
      <c r="AT61" s="79"/>
      <c r="AU61" s="79"/>
      <c r="AV61" s="79"/>
      <c r="AW61" s="79"/>
      <c r="AX61" s="79"/>
      <c r="AY61" s="79"/>
      <c r="AZ61" s="79"/>
      <c r="BA61">
        <v>1</v>
      </c>
      <c r="BB61" s="78" t="str">
        <f>REPLACE(INDEX(GroupVertices[Group],MATCH(Edges24[[#This Row],[Vertex 1]],GroupVertices[Vertex],0)),1,1,"")</f>
        <v>13</v>
      </c>
      <c r="BC61" s="78" t="str">
        <f>REPLACE(INDEX(GroupVertices[Group],MATCH(Edges24[[#This Row],[Vertex 2]],GroupVertices[Vertex],0)),1,1,"")</f>
        <v>13</v>
      </c>
      <c r="BD61" s="48">
        <v>0</v>
      </c>
      <c r="BE61" s="49">
        <v>0</v>
      </c>
      <c r="BF61" s="48">
        <v>0</v>
      </c>
      <c r="BG61" s="49">
        <v>0</v>
      </c>
      <c r="BH61" s="48">
        <v>0</v>
      </c>
      <c r="BI61" s="49">
        <v>0</v>
      </c>
      <c r="BJ61" s="48">
        <v>1</v>
      </c>
      <c r="BK61" s="49">
        <v>100</v>
      </c>
      <c r="BL61" s="48">
        <v>1</v>
      </c>
    </row>
    <row r="62" spans="1:64" ht="15">
      <c r="A62" s="64" t="s">
        <v>250</v>
      </c>
      <c r="B62" s="64" t="s">
        <v>249</v>
      </c>
      <c r="C62" s="65"/>
      <c r="D62" s="66"/>
      <c r="E62" s="67"/>
      <c r="F62" s="68"/>
      <c r="G62" s="65"/>
      <c r="H62" s="69"/>
      <c r="I62" s="70"/>
      <c r="J62" s="70"/>
      <c r="K62" s="34" t="s">
        <v>65</v>
      </c>
      <c r="L62" s="77">
        <v>63</v>
      </c>
      <c r="M62" s="77"/>
      <c r="N62" s="72"/>
      <c r="O62" s="79" t="s">
        <v>285</v>
      </c>
      <c r="P62" s="81">
        <v>43579.52649305556</v>
      </c>
      <c r="Q62" s="79" t="s">
        <v>341</v>
      </c>
      <c r="R62" s="79"/>
      <c r="S62" s="79"/>
      <c r="T62" s="79" t="s">
        <v>396</v>
      </c>
      <c r="U62" s="82" t="s">
        <v>426</v>
      </c>
      <c r="V62" s="82" t="s">
        <v>426</v>
      </c>
      <c r="W62" s="81">
        <v>43579.52649305556</v>
      </c>
      <c r="X62" s="82" t="s">
        <v>549</v>
      </c>
      <c r="Y62" s="79"/>
      <c r="Z62" s="79"/>
      <c r="AA62" s="85" t="s">
        <v>648</v>
      </c>
      <c r="AB62" s="79"/>
      <c r="AC62" s="79" t="b">
        <v>0</v>
      </c>
      <c r="AD62" s="79">
        <v>0</v>
      </c>
      <c r="AE62" s="85" t="s">
        <v>689</v>
      </c>
      <c r="AF62" s="79" t="b">
        <v>0</v>
      </c>
      <c r="AG62" s="79" t="s">
        <v>693</v>
      </c>
      <c r="AH62" s="79"/>
      <c r="AI62" s="85" t="s">
        <v>689</v>
      </c>
      <c r="AJ62" s="79" t="b">
        <v>0</v>
      </c>
      <c r="AK62" s="79">
        <v>2</v>
      </c>
      <c r="AL62" s="85" t="s">
        <v>647</v>
      </c>
      <c r="AM62" s="79" t="s">
        <v>700</v>
      </c>
      <c r="AN62" s="79" t="b">
        <v>0</v>
      </c>
      <c r="AO62" s="85" t="s">
        <v>647</v>
      </c>
      <c r="AP62" s="79" t="s">
        <v>176</v>
      </c>
      <c r="AQ62" s="79">
        <v>0</v>
      </c>
      <c r="AR62" s="79">
        <v>0</v>
      </c>
      <c r="AS62" s="79"/>
      <c r="AT62" s="79"/>
      <c r="AU62" s="79"/>
      <c r="AV62" s="79"/>
      <c r="AW62" s="79"/>
      <c r="AX62" s="79"/>
      <c r="AY62" s="79"/>
      <c r="AZ62" s="79"/>
      <c r="BA62">
        <v>1</v>
      </c>
      <c r="BB62" s="78" t="str">
        <f>REPLACE(INDEX(GroupVertices[Group],MATCH(Edges24[[#This Row],[Vertex 1]],GroupVertices[Vertex],0)),1,1,"")</f>
        <v>13</v>
      </c>
      <c r="BC62" s="78" t="str">
        <f>REPLACE(INDEX(GroupVertices[Group],MATCH(Edges24[[#This Row],[Vertex 2]],GroupVertices[Vertex],0)),1,1,"")</f>
        <v>13</v>
      </c>
      <c r="BD62" s="48">
        <v>0</v>
      </c>
      <c r="BE62" s="49">
        <v>0</v>
      </c>
      <c r="BF62" s="48">
        <v>0</v>
      </c>
      <c r="BG62" s="49">
        <v>0</v>
      </c>
      <c r="BH62" s="48">
        <v>0</v>
      </c>
      <c r="BI62" s="49">
        <v>0</v>
      </c>
      <c r="BJ62" s="48">
        <v>3</v>
      </c>
      <c r="BK62" s="49">
        <v>100</v>
      </c>
      <c r="BL62" s="48">
        <v>3</v>
      </c>
    </row>
    <row r="63" spans="1:64" ht="15">
      <c r="A63" s="64" t="s">
        <v>251</v>
      </c>
      <c r="B63" s="64" t="s">
        <v>251</v>
      </c>
      <c r="C63" s="65"/>
      <c r="D63" s="66"/>
      <c r="E63" s="67"/>
      <c r="F63" s="68"/>
      <c r="G63" s="65"/>
      <c r="H63" s="69"/>
      <c r="I63" s="70"/>
      <c r="J63" s="70"/>
      <c r="K63" s="34" t="s">
        <v>65</v>
      </c>
      <c r="L63" s="77">
        <v>64</v>
      </c>
      <c r="M63" s="77"/>
      <c r="N63" s="72"/>
      <c r="O63" s="79" t="s">
        <v>176</v>
      </c>
      <c r="P63" s="81">
        <v>43579.53454861111</v>
      </c>
      <c r="Q63" s="79" t="s">
        <v>342</v>
      </c>
      <c r="R63" s="79"/>
      <c r="S63" s="79"/>
      <c r="T63" s="79" t="s">
        <v>396</v>
      </c>
      <c r="U63" s="82" t="s">
        <v>427</v>
      </c>
      <c r="V63" s="82" t="s">
        <v>427</v>
      </c>
      <c r="W63" s="81">
        <v>43579.53454861111</v>
      </c>
      <c r="X63" s="82" t="s">
        <v>550</v>
      </c>
      <c r="Y63" s="79"/>
      <c r="Z63" s="79"/>
      <c r="AA63" s="85" t="s">
        <v>649</v>
      </c>
      <c r="AB63" s="79"/>
      <c r="AC63" s="79" t="b">
        <v>0</v>
      </c>
      <c r="AD63" s="79">
        <v>0</v>
      </c>
      <c r="AE63" s="85" t="s">
        <v>689</v>
      </c>
      <c r="AF63" s="79" t="b">
        <v>0</v>
      </c>
      <c r="AG63" s="79" t="s">
        <v>693</v>
      </c>
      <c r="AH63" s="79"/>
      <c r="AI63" s="85" t="s">
        <v>689</v>
      </c>
      <c r="AJ63" s="79" t="b">
        <v>0</v>
      </c>
      <c r="AK63" s="79">
        <v>0</v>
      </c>
      <c r="AL63" s="85" t="s">
        <v>689</v>
      </c>
      <c r="AM63" s="79" t="s">
        <v>701</v>
      </c>
      <c r="AN63" s="79" t="b">
        <v>0</v>
      </c>
      <c r="AO63" s="85" t="s">
        <v>649</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1</v>
      </c>
      <c r="BK63" s="49">
        <v>100</v>
      </c>
      <c r="BL63" s="48">
        <v>1</v>
      </c>
    </row>
    <row r="64" spans="1:64" ht="15">
      <c r="A64" s="64" t="s">
        <v>252</v>
      </c>
      <c r="B64" s="64" t="s">
        <v>252</v>
      </c>
      <c r="C64" s="65"/>
      <c r="D64" s="66"/>
      <c r="E64" s="67"/>
      <c r="F64" s="68"/>
      <c r="G64" s="65"/>
      <c r="H64" s="69"/>
      <c r="I64" s="70"/>
      <c r="J64" s="70"/>
      <c r="K64" s="34" t="s">
        <v>65</v>
      </c>
      <c r="L64" s="77">
        <v>65</v>
      </c>
      <c r="M64" s="77"/>
      <c r="N64" s="72"/>
      <c r="O64" s="79" t="s">
        <v>176</v>
      </c>
      <c r="P64" s="81">
        <v>43571.70347222222</v>
      </c>
      <c r="Q64" s="79" t="s">
        <v>343</v>
      </c>
      <c r="R64" s="79"/>
      <c r="S64" s="79"/>
      <c r="T64" s="79" t="s">
        <v>396</v>
      </c>
      <c r="U64" s="79"/>
      <c r="V64" s="82" t="s">
        <v>463</v>
      </c>
      <c r="W64" s="81">
        <v>43571.70347222222</v>
      </c>
      <c r="X64" s="82" t="s">
        <v>551</v>
      </c>
      <c r="Y64" s="79"/>
      <c r="Z64" s="79"/>
      <c r="AA64" s="85" t="s">
        <v>650</v>
      </c>
      <c r="AB64" s="79"/>
      <c r="AC64" s="79" t="b">
        <v>0</v>
      </c>
      <c r="AD64" s="79">
        <v>7</v>
      </c>
      <c r="AE64" s="85" t="s">
        <v>689</v>
      </c>
      <c r="AF64" s="79" t="b">
        <v>0</v>
      </c>
      <c r="AG64" s="79" t="s">
        <v>691</v>
      </c>
      <c r="AH64" s="79"/>
      <c r="AI64" s="85" t="s">
        <v>689</v>
      </c>
      <c r="AJ64" s="79" t="b">
        <v>0</v>
      </c>
      <c r="AK64" s="79">
        <v>1</v>
      </c>
      <c r="AL64" s="85" t="s">
        <v>689</v>
      </c>
      <c r="AM64" s="79" t="s">
        <v>701</v>
      </c>
      <c r="AN64" s="79" t="b">
        <v>0</v>
      </c>
      <c r="AO64" s="85" t="s">
        <v>650</v>
      </c>
      <c r="AP64" s="79" t="s">
        <v>705</v>
      </c>
      <c r="AQ64" s="79">
        <v>0</v>
      </c>
      <c r="AR64" s="79">
        <v>0</v>
      </c>
      <c r="AS64" s="79"/>
      <c r="AT64" s="79"/>
      <c r="AU64" s="79"/>
      <c r="AV64" s="79"/>
      <c r="AW64" s="79"/>
      <c r="AX64" s="79"/>
      <c r="AY64" s="79"/>
      <c r="AZ64" s="79"/>
      <c r="BA64">
        <v>1</v>
      </c>
      <c r="BB64" s="78" t="str">
        <f>REPLACE(INDEX(GroupVertices[Group],MATCH(Edges24[[#This Row],[Vertex 1]],GroupVertices[Vertex],0)),1,1,"")</f>
        <v>12</v>
      </c>
      <c r="BC64" s="78" t="str">
        <f>REPLACE(INDEX(GroupVertices[Group],MATCH(Edges24[[#This Row],[Vertex 2]],GroupVertices[Vertex],0)),1,1,"")</f>
        <v>12</v>
      </c>
      <c r="BD64" s="48">
        <v>0</v>
      </c>
      <c r="BE64" s="49">
        <v>0</v>
      </c>
      <c r="BF64" s="48">
        <v>0</v>
      </c>
      <c r="BG64" s="49">
        <v>0</v>
      </c>
      <c r="BH64" s="48">
        <v>0</v>
      </c>
      <c r="BI64" s="49">
        <v>0</v>
      </c>
      <c r="BJ64" s="48">
        <v>17</v>
      </c>
      <c r="BK64" s="49">
        <v>100</v>
      </c>
      <c r="BL64" s="48">
        <v>17</v>
      </c>
    </row>
    <row r="65" spans="1:64" ht="15">
      <c r="A65" s="64" t="s">
        <v>253</v>
      </c>
      <c r="B65" s="64" t="s">
        <v>252</v>
      </c>
      <c r="C65" s="65"/>
      <c r="D65" s="66"/>
      <c r="E65" s="67"/>
      <c r="F65" s="68"/>
      <c r="G65" s="65"/>
      <c r="H65" s="69"/>
      <c r="I65" s="70"/>
      <c r="J65" s="70"/>
      <c r="K65" s="34" t="s">
        <v>65</v>
      </c>
      <c r="L65" s="77">
        <v>66</v>
      </c>
      <c r="M65" s="77"/>
      <c r="N65" s="72"/>
      <c r="O65" s="79" t="s">
        <v>285</v>
      </c>
      <c r="P65" s="81">
        <v>43579.54375</v>
      </c>
      <c r="Q65" s="79" t="s">
        <v>344</v>
      </c>
      <c r="R65" s="79"/>
      <c r="S65" s="79"/>
      <c r="T65" s="79"/>
      <c r="U65" s="79"/>
      <c r="V65" s="82" t="s">
        <v>464</v>
      </c>
      <c r="W65" s="81">
        <v>43579.54375</v>
      </c>
      <c r="X65" s="82" t="s">
        <v>552</v>
      </c>
      <c r="Y65" s="79"/>
      <c r="Z65" s="79"/>
      <c r="AA65" s="85" t="s">
        <v>651</v>
      </c>
      <c r="AB65" s="79"/>
      <c r="AC65" s="79" t="b">
        <v>0</v>
      </c>
      <c r="AD65" s="79">
        <v>0</v>
      </c>
      <c r="AE65" s="85" t="s">
        <v>689</v>
      </c>
      <c r="AF65" s="79" t="b">
        <v>0</v>
      </c>
      <c r="AG65" s="79" t="s">
        <v>691</v>
      </c>
      <c r="AH65" s="79"/>
      <c r="AI65" s="85" t="s">
        <v>689</v>
      </c>
      <c r="AJ65" s="79" t="b">
        <v>0</v>
      </c>
      <c r="AK65" s="79">
        <v>1</v>
      </c>
      <c r="AL65" s="85" t="s">
        <v>650</v>
      </c>
      <c r="AM65" s="79" t="s">
        <v>700</v>
      </c>
      <c r="AN65" s="79" t="b">
        <v>0</v>
      </c>
      <c r="AO65" s="85" t="s">
        <v>650</v>
      </c>
      <c r="AP65" s="79" t="s">
        <v>176</v>
      </c>
      <c r="AQ65" s="79">
        <v>0</v>
      </c>
      <c r="AR65" s="79">
        <v>0</v>
      </c>
      <c r="AS65" s="79"/>
      <c r="AT65" s="79"/>
      <c r="AU65" s="79"/>
      <c r="AV65" s="79"/>
      <c r="AW65" s="79"/>
      <c r="AX65" s="79"/>
      <c r="AY65" s="79"/>
      <c r="AZ65" s="79"/>
      <c r="BA65">
        <v>1</v>
      </c>
      <c r="BB65" s="78" t="str">
        <f>REPLACE(INDEX(GroupVertices[Group],MATCH(Edges24[[#This Row],[Vertex 1]],GroupVertices[Vertex],0)),1,1,"")</f>
        <v>12</v>
      </c>
      <c r="BC65" s="78" t="str">
        <f>REPLACE(INDEX(GroupVertices[Group],MATCH(Edges24[[#This Row],[Vertex 2]],GroupVertices[Vertex],0)),1,1,"")</f>
        <v>12</v>
      </c>
      <c r="BD65" s="48">
        <v>0</v>
      </c>
      <c r="BE65" s="49">
        <v>0</v>
      </c>
      <c r="BF65" s="48">
        <v>0</v>
      </c>
      <c r="BG65" s="49">
        <v>0</v>
      </c>
      <c r="BH65" s="48">
        <v>0</v>
      </c>
      <c r="BI65" s="49">
        <v>0</v>
      </c>
      <c r="BJ65" s="48">
        <v>17</v>
      </c>
      <c r="BK65" s="49">
        <v>100</v>
      </c>
      <c r="BL65" s="48">
        <v>17</v>
      </c>
    </row>
    <row r="66" spans="1:64" ht="15">
      <c r="A66" s="64" t="s">
        <v>254</v>
      </c>
      <c r="B66" s="64" t="s">
        <v>254</v>
      </c>
      <c r="C66" s="65"/>
      <c r="D66" s="66"/>
      <c r="E66" s="67"/>
      <c r="F66" s="68"/>
      <c r="G66" s="65"/>
      <c r="H66" s="69"/>
      <c r="I66" s="70"/>
      <c r="J66" s="70"/>
      <c r="K66" s="34" t="s">
        <v>65</v>
      </c>
      <c r="L66" s="77">
        <v>67</v>
      </c>
      <c r="M66" s="77"/>
      <c r="N66" s="72"/>
      <c r="O66" s="79" t="s">
        <v>176</v>
      </c>
      <c r="P66" s="81">
        <v>43580.66657407407</v>
      </c>
      <c r="Q66" s="79" t="s">
        <v>345</v>
      </c>
      <c r="R66" s="79"/>
      <c r="S66" s="79"/>
      <c r="T66" s="79" t="s">
        <v>396</v>
      </c>
      <c r="U66" s="79"/>
      <c r="V66" s="82" t="s">
        <v>465</v>
      </c>
      <c r="W66" s="81">
        <v>43580.66657407407</v>
      </c>
      <c r="X66" s="82" t="s">
        <v>553</v>
      </c>
      <c r="Y66" s="79"/>
      <c r="Z66" s="79"/>
      <c r="AA66" s="85" t="s">
        <v>652</v>
      </c>
      <c r="AB66" s="79"/>
      <c r="AC66" s="79" t="b">
        <v>0</v>
      </c>
      <c r="AD66" s="79">
        <v>0</v>
      </c>
      <c r="AE66" s="85" t="s">
        <v>689</v>
      </c>
      <c r="AF66" s="79" t="b">
        <v>0</v>
      </c>
      <c r="AG66" s="79" t="s">
        <v>691</v>
      </c>
      <c r="AH66" s="79"/>
      <c r="AI66" s="85" t="s">
        <v>689</v>
      </c>
      <c r="AJ66" s="79" t="b">
        <v>0</v>
      </c>
      <c r="AK66" s="79">
        <v>0</v>
      </c>
      <c r="AL66" s="85" t="s">
        <v>689</v>
      </c>
      <c r="AM66" s="79" t="s">
        <v>702</v>
      </c>
      <c r="AN66" s="79" t="b">
        <v>0</v>
      </c>
      <c r="AO66" s="85" t="s">
        <v>652</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7</v>
      </c>
      <c r="BK66" s="49">
        <v>100</v>
      </c>
      <c r="BL66" s="48">
        <v>7</v>
      </c>
    </row>
    <row r="67" spans="1:64" ht="15">
      <c r="A67" s="64" t="s">
        <v>255</v>
      </c>
      <c r="B67" s="64" t="s">
        <v>255</v>
      </c>
      <c r="C67" s="65"/>
      <c r="D67" s="66"/>
      <c r="E67" s="67"/>
      <c r="F67" s="68"/>
      <c r="G67" s="65"/>
      <c r="H67" s="69"/>
      <c r="I67" s="70"/>
      <c r="J67" s="70"/>
      <c r="K67" s="34" t="s">
        <v>65</v>
      </c>
      <c r="L67" s="77">
        <v>68</v>
      </c>
      <c r="M67" s="77"/>
      <c r="N67" s="72"/>
      <c r="O67" s="79" t="s">
        <v>176</v>
      </c>
      <c r="P67" s="81">
        <v>43580.73003472222</v>
      </c>
      <c r="Q67" s="79" t="s">
        <v>346</v>
      </c>
      <c r="R67" s="79"/>
      <c r="S67" s="79"/>
      <c r="T67" s="79" t="s">
        <v>396</v>
      </c>
      <c r="U67" s="79"/>
      <c r="V67" s="82" t="s">
        <v>466</v>
      </c>
      <c r="W67" s="81">
        <v>43580.73003472222</v>
      </c>
      <c r="X67" s="82" t="s">
        <v>554</v>
      </c>
      <c r="Y67" s="79"/>
      <c r="Z67" s="79"/>
      <c r="AA67" s="85" t="s">
        <v>653</v>
      </c>
      <c r="AB67" s="79"/>
      <c r="AC67" s="79" t="b">
        <v>0</v>
      </c>
      <c r="AD67" s="79">
        <v>20</v>
      </c>
      <c r="AE67" s="85" t="s">
        <v>689</v>
      </c>
      <c r="AF67" s="79" t="b">
        <v>0</v>
      </c>
      <c r="AG67" s="79" t="s">
        <v>691</v>
      </c>
      <c r="AH67" s="79"/>
      <c r="AI67" s="85" t="s">
        <v>689</v>
      </c>
      <c r="AJ67" s="79" t="b">
        <v>0</v>
      </c>
      <c r="AK67" s="79">
        <v>0</v>
      </c>
      <c r="AL67" s="85" t="s">
        <v>689</v>
      </c>
      <c r="AM67" s="79" t="s">
        <v>701</v>
      </c>
      <c r="AN67" s="79" t="b">
        <v>0</v>
      </c>
      <c r="AO67" s="85" t="s">
        <v>653</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13</v>
      </c>
      <c r="BK67" s="49">
        <v>100</v>
      </c>
      <c r="BL67" s="48">
        <v>13</v>
      </c>
    </row>
    <row r="68" spans="1:64" ht="15">
      <c r="A68" s="64" t="s">
        <v>256</v>
      </c>
      <c r="B68" s="64" t="s">
        <v>256</v>
      </c>
      <c r="C68" s="65"/>
      <c r="D68" s="66"/>
      <c r="E68" s="67"/>
      <c r="F68" s="68"/>
      <c r="G68" s="65"/>
      <c r="H68" s="69"/>
      <c r="I68" s="70"/>
      <c r="J68" s="70"/>
      <c r="K68" s="34" t="s">
        <v>65</v>
      </c>
      <c r="L68" s="77">
        <v>69</v>
      </c>
      <c r="M68" s="77"/>
      <c r="N68" s="72"/>
      <c r="O68" s="79" t="s">
        <v>176</v>
      </c>
      <c r="P68" s="81">
        <v>43581.19856481482</v>
      </c>
      <c r="Q68" s="79" t="s">
        <v>347</v>
      </c>
      <c r="R68" s="79"/>
      <c r="S68" s="79"/>
      <c r="T68" s="79" t="s">
        <v>396</v>
      </c>
      <c r="U68" s="79"/>
      <c r="V68" s="82" t="s">
        <v>467</v>
      </c>
      <c r="W68" s="81">
        <v>43581.19856481482</v>
      </c>
      <c r="X68" s="82" t="s">
        <v>555</v>
      </c>
      <c r="Y68" s="79"/>
      <c r="Z68" s="79"/>
      <c r="AA68" s="85" t="s">
        <v>654</v>
      </c>
      <c r="AB68" s="79"/>
      <c r="AC68" s="79" t="b">
        <v>0</v>
      </c>
      <c r="AD68" s="79">
        <v>0</v>
      </c>
      <c r="AE68" s="85" t="s">
        <v>689</v>
      </c>
      <c r="AF68" s="79" t="b">
        <v>0</v>
      </c>
      <c r="AG68" s="79" t="s">
        <v>691</v>
      </c>
      <c r="AH68" s="79"/>
      <c r="AI68" s="85" t="s">
        <v>689</v>
      </c>
      <c r="AJ68" s="79" t="b">
        <v>0</v>
      </c>
      <c r="AK68" s="79">
        <v>0</v>
      </c>
      <c r="AL68" s="85" t="s">
        <v>689</v>
      </c>
      <c r="AM68" s="79" t="s">
        <v>702</v>
      </c>
      <c r="AN68" s="79" t="b">
        <v>0</v>
      </c>
      <c r="AO68" s="85" t="s">
        <v>654</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9</v>
      </c>
      <c r="BK68" s="49">
        <v>100</v>
      </c>
      <c r="BL68" s="48">
        <v>9</v>
      </c>
    </row>
    <row r="69" spans="1:64" ht="15">
      <c r="A69" s="64" t="s">
        <v>257</v>
      </c>
      <c r="B69" s="64" t="s">
        <v>281</v>
      </c>
      <c r="C69" s="65"/>
      <c r="D69" s="66"/>
      <c r="E69" s="67"/>
      <c r="F69" s="68"/>
      <c r="G69" s="65"/>
      <c r="H69" s="69"/>
      <c r="I69" s="70"/>
      <c r="J69" s="70"/>
      <c r="K69" s="34" t="s">
        <v>65</v>
      </c>
      <c r="L69" s="77">
        <v>70</v>
      </c>
      <c r="M69" s="77"/>
      <c r="N69" s="72"/>
      <c r="O69" s="79" t="s">
        <v>285</v>
      </c>
      <c r="P69" s="81">
        <v>43581.640868055554</v>
      </c>
      <c r="Q69" s="79" t="s">
        <v>348</v>
      </c>
      <c r="R69" s="79"/>
      <c r="S69" s="79"/>
      <c r="T69" s="79"/>
      <c r="U69" s="79"/>
      <c r="V69" s="82" t="s">
        <v>468</v>
      </c>
      <c r="W69" s="81">
        <v>43581.640868055554</v>
      </c>
      <c r="X69" s="82" t="s">
        <v>556</v>
      </c>
      <c r="Y69" s="79"/>
      <c r="Z69" s="79"/>
      <c r="AA69" s="85" t="s">
        <v>655</v>
      </c>
      <c r="AB69" s="79"/>
      <c r="AC69" s="79" t="b">
        <v>0</v>
      </c>
      <c r="AD69" s="79">
        <v>0</v>
      </c>
      <c r="AE69" s="85" t="s">
        <v>689</v>
      </c>
      <c r="AF69" s="79" t="b">
        <v>0</v>
      </c>
      <c r="AG69" s="79" t="s">
        <v>691</v>
      </c>
      <c r="AH69" s="79"/>
      <c r="AI69" s="85" t="s">
        <v>689</v>
      </c>
      <c r="AJ69" s="79" t="b">
        <v>0</v>
      </c>
      <c r="AK69" s="79">
        <v>10</v>
      </c>
      <c r="AL69" s="85" t="s">
        <v>683</v>
      </c>
      <c r="AM69" s="79" t="s">
        <v>700</v>
      </c>
      <c r="AN69" s="79" t="b">
        <v>0</v>
      </c>
      <c r="AO69" s="85" t="s">
        <v>683</v>
      </c>
      <c r="AP69" s="79" t="s">
        <v>176</v>
      </c>
      <c r="AQ69" s="79">
        <v>0</v>
      </c>
      <c r="AR69" s="79">
        <v>0</v>
      </c>
      <c r="AS69" s="79"/>
      <c r="AT69" s="79"/>
      <c r="AU69" s="79"/>
      <c r="AV69" s="79"/>
      <c r="AW69" s="79"/>
      <c r="AX69" s="79"/>
      <c r="AY69" s="79"/>
      <c r="AZ69" s="79"/>
      <c r="BA69">
        <v>1</v>
      </c>
      <c r="BB69" s="78" t="str">
        <f>REPLACE(INDEX(GroupVertices[Group],MATCH(Edges24[[#This Row],[Vertex 1]],GroupVertices[Vertex],0)),1,1,"")</f>
        <v>3</v>
      </c>
      <c r="BC69" s="78" t="str">
        <f>REPLACE(INDEX(GroupVertices[Group],MATCH(Edges24[[#This Row],[Vertex 2]],GroupVertices[Vertex],0)),1,1,"")</f>
        <v>3</v>
      </c>
      <c r="BD69" s="48">
        <v>0</v>
      </c>
      <c r="BE69" s="49">
        <v>0</v>
      </c>
      <c r="BF69" s="48">
        <v>0</v>
      </c>
      <c r="BG69" s="49">
        <v>0</v>
      </c>
      <c r="BH69" s="48">
        <v>0</v>
      </c>
      <c r="BI69" s="49">
        <v>0</v>
      </c>
      <c r="BJ69" s="48">
        <v>18</v>
      </c>
      <c r="BK69" s="49">
        <v>100</v>
      </c>
      <c r="BL69" s="48">
        <v>18</v>
      </c>
    </row>
    <row r="70" spans="1:64" ht="15">
      <c r="A70" s="64" t="s">
        <v>258</v>
      </c>
      <c r="B70" s="64" t="s">
        <v>281</v>
      </c>
      <c r="C70" s="65"/>
      <c r="D70" s="66"/>
      <c r="E70" s="67"/>
      <c r="F70" s="68"/>
      <c r="G70" s="65"/>
      <c r="H70" s="69"/>
      <c r="I70" s="70"/>
      <c r="J70" s="70"/>
      <c r="K70" s="34" t="s">
        <v>65</v>
      </c>
      <c r="L70" s="77">
        <v>71</v>
      </c>
      <c r="M70" s="77"/>
      <c r="N70" s="72"/>
      <c r="O70" s="79" t="s">
        <v>285</v>
      </c>
      <c r="P70" s="81">
        <v>43581.64371527778</v>
      </c>
      <c r="Q70" s="79" t="s">
        <v>348</v>
      </c>
      <c r="R70" s="79"/>
      <c r="S70" s="79"/>
      <c r="T70" s="79"/>
      <c r="U70" s="79"/>
      <c r="V70" s="82" t="s">
        <v>469</v>
      </c>
      <c r="W70" s="81">
        <v>43581.64371527778</v>
      </c>
      <c r="X70" s="82" t="s">
        <v>557</v>
      </c>
      <c r="Y70" s="79"/>
      <c r="Z70" s="79"/>
      <c r="AA70" s="85" t="s">
        <v>656</v>
      </c>
      <c r="AB70" s="79"/>
      <c r="AC70" s="79" t="b">
        <v>0</v>
      </c>
      <c r="AD70" s="79">
        <v>0</v>
      </c>
      <c r="AE70" s="85" t="s">
        <v>689</v>
      </c>
      <c r="AF70" s="79" t="b">
        <v>0</v>
      </c>
      <c r="AG70" s="79" t="s">
        <v>691</v>
      </c>
      <c r="AH70" s="79"/>
      <c r="AI70" s="85" t="s">
        <v>689</v>
      </c>
      <c r="AJ70" s="79" t="b">
        <v>0</v>
      </c>
      <c r="AK70" s="79">
        <v>10</v>
      </c>
      <c r="AL70" s="85" t="s">
        <v>683</v>
      </c>
      <c r="AM70" s="79" t="s">
        <v>701</v>
      </c>
      <c r="AN70" s="79" t="b">
        <v>0</v>
      </c>
      <c r="AO70" s="85" t="s">
        <v>683</v>
      </c>
      <c r="AP70" s="79" t="s">
        <v>176</v>
      </c>
      <c r="AQ70" s="79">
        <v>0</v>
      </c>
      <c r="AR70" s="79">
        <v>0</v>
      </c>
      <c r="AS70" s="79"/>
      <c r="AT70" s="79"/>
      <c r="AU70" s="79"/>
      <c r="AV70" s="79"/>
      <c r="AW70" s="79"/>
      <c r="AX70" s="79"/>
      <c r="AY70" s="79"/>
      <c r="AZ70" s="79"/>
      <c r="BA70">
        <v>1</v>
      </c>
      <c r="BB70" s="78" t="str">
        <f>REPLACE(INDEX(GroupVertices[Group],MATCH(Edges24[[#This Row],[Vertex 1]],GroupVertices[Vertex],0)),1,1,"")</f>
        <v>3</v>
      </c>
      <c r="BC70" s="78" t="str">
        <f>REPLACE(INDEX(GroupVertices[Group],MATCH(Edges24[[#This Row],[Vertex 2]],GroupVertices[Vertex],0)),1,1,"")</f>
        <v>3</v>
      </c>
      <c r="BD70" s="48">
        <v>0</v>
      </c>
      <c r="BE70" s="49">
        <v>0</v>
      </c>
      <c r="BF70" s="48">
        <v>0</v>
      </c>
      <c r="BG70" s="49">
        <v>0</v>
      </c>
      <c r="BH70" s="48">
        <v>0</v>
      </c>
      <c r="BI70" s="49">
        <v>0</v>
      </c>
      <c r="BJ70" s="48">
        <v>18</v>
      </c>
      <c r="BK70" s="49">
        <v>100</v>
      </c>
      <c r="BL70" s="48">
        <v>18</v>
      </c>
    </row>
    <row r="71" spans="1:64" ht="15">
      <c r="A71" s="64" t="s">
        <v>259</v>
      </c>
      <c r="B71" s="64" t="s">
        <v>281</v>
      </c>
      <c r="C71" s="65"/>
      <c r="D71" s="66"/>
      <c r="E71" s="67"/>
      <c r="F71" s="68"/>
      <c r="G71" s="65"/>
      <c r="H71" s="69"/>
      <c r="I71" s="70"/>
      <c r="J71" s="70"/>
      <c r="K71" s="34" t="s">
        <v>65</v>
      </c>
      <c r="L71" s="77">
        <v>72</v>
      </c>
      <c r="M71" s="77"/>
      <c r="N71" s="72"/>
      <c r="O71" s="79" t="s">
        <v>285</v>
      </c>
      <c r="P71" s="81">
        <v>43581.64587962963</v>
      </c>
      <c r="Q71" s="79" t="s">
        <v>348</v>
      </c>
      <c r="R71" s="79"/>
      <c r="S71" s="79"/>
      <c r="T71" s="79"/>
      <c r="U71" s="79"/>
      <c r="V71" s="82" t="s">
        <v>470</v>
      </c>
      <c r="W71" s="81">
        <v>43581.64587962963</v>
      </c>
      <c r="X71" s="82" t="s">
        <v>558</v>
      </c>
      <c r="Y71" s="79"/>
      <c r="Z71" s="79"/>
      <c r="AA71" s="85" t="s">
        <v>657</v>
      </c>
      <c r="AB71" s="79"/>
      <c r="AC71" s="79" t="b">
        <v>0</v>
      </c>
      <c r="AD71" s="79">
        <v>0</v>
      </c>
      <c r="AE71" s="85" t="s">
        <v>689</v>
      </c>
      <c r="AF71" s="79" t="b">
        <v>0</v>
      </c>
      <c r="AG71" s="79" t="s">
        <v>691</v>
      </c>
      <c r="AH71" s="79"/>
      <c r="AI71" s="85" t="s">
        <v>689</v>
      </c>
      <c r="AJ71" s="79" t="b">
        <v>0</v>
      </c>
      <c r="AK71" s="79">
        <v>10</v>
      </c>
      <c r="AL71" s="85" t="s">
        <v>683</v>
      </c>
      <c r="AM71" s="79" t="s">
        <v>701</v>
      </c>
      <c r="AN71" s="79" t="b">
        <v>0</v>
      </c>
      <c r="AO71" s="85" t="s">
        <v>683</v>
      </c>
      <c r="AP71" s="79" t="s">
        <v>176</v>
      </c>
      <c r="AQ71" s="79">
        <v>0</v>
      </c>
      <c r="AR71" s="79">
        <v>0</v>
      </c>
      <c r="AS71" s="79"/>
      <c r="AT71" s="79"/>
      <c r="AU71" s="79"/>
      <c r="AV71" s="79"/>
      <c r="AW71" s="79"/>
      <c r="AX71" s="79"/>
      <c r="AY71" s="79"/>
      <c r="AZ71" s="79"/>
      <c r="BA71">
        <v>1</v>
      </c>
      <c r="BB71" s="78" t="str">
        <f>REPLACE(INDEX(GroupVertices[Group],MATCH(Edges24[[#This Row],[Vertex 1]],GroupVertices[Vertex],0)),1,1,"")</f>
        <v>3</v>
      </c>
      <c r="BC71" s="78" t="str">
        <f>REPLACE(INDEX(GroupVertices[Group],MATCH(Edges24[[#This Row],[Vertex 2]],GroupVertices[Vertex],0)),1,1,"")</f>
        <v>3</v>
      </c>
      <c r="BD71" s="48">
        <v>0</v>
      </c>
      <c r="BE71" s="49">
        <v>0</v>
      </c>
      <c r="BF71" s="48">
        <v>0</v>
      </c>
      <c r="BG71" s="49">
        <v>0</v>
      </c>
      <c r="BH71" s="48">
        <v>0</v>
      </c>
      <c r="BI71" s="49">
        <v>0</v>
      </c>
      <c r="BJ71" s="48">
        <v>18</v>
      </c>
      <c r="BK71" s="49">
        <v>100</v>
      </c>
      <c r="BL71" s="48">
        <v>18</v>
      </c>
    </row>
    <row r="72" spans="1:64" ht="15">
      <c r="A72" s="64" t="s">
        <v>260</v>
      </c>
      <c r="B72" s="64" t="s">
        <v>281</v>
      </c>
      <c r="C72" s="65"/>
      <c r="D72" s="66"/>
      <c r="E72" s="67"/>
      <c r="F72" s="68"/>
      <c r="G72" s="65"/>
      <c r="H72" s="69"/>
      <c r="I72" s="70"/>
      <c r="J72" s="70"/>
      <c r="K72" s="34" t="s">
        <v>65</v>
      </c>
      <c r="L72" s="77">
        <v>73</v>
      </c>
      <c r="M72" s="77"/>
      <c r="N72" s="72"/>
      <c r="O72" s="79" t="s">
        <v>285</v>
      </c>
      <c r="P72" s="81">
        <v>43581.65118055556</v>
      </c>
      <c r="Q72" s="79" t="s">
        <v>348</v>
      </c>
      <c r="R72" s="79"/>
      <c r="S72" s="79"/>
      <c r="T72" s="79"/>
      <c r="U72" s="79"/>
      <c r="V72" s="82" t="s">
        <v>471</v>
      </c>
      <c r="W72" s="81">
        <v>43581.65118055556</v>
      </c>
      <c r="X72" s="82" t="s">
        <v>559</v>
      </c>
      <c r="Y72" s="79"/>
      <c r="Z72" s="79"/>
      <c r="AA72" s="85" t="s">
        <v>658</v>
      </c>
      <c r="AB72" s="79"/>
      <c r="AC72" s="79" t="b">
        <v>0</v>
      </c>
      <c r="AD72" s="79">
        <v>0</v>
      </c>
      <c r="AE72" s="85" t="s">
        <v>689</v>
      </c>
      <c r="AF72" s="79" t="b">
        <v>0</v>
      </c>
      <c r="AG72" s="79" t="s">
        <v>691</v>
      </c>
      <c r="AH72" s="79"/>
      <c r="AI72" s="85" t="s">
        <v>689</v>
      </c>
      <c r="AJ72" s="79" t="b">
        <v>0</v>
      </c>
      <c r="AK72" s="79">
        <v>10</v>
      </c>
      <c r="AL72" s="85" t="s">
        <v>683</v>
      </c>
      <c r="AM72" s="79" t="s">
        <v>699</v>
      </c>
      <c r="AN72" s="79" t="b">
        <v>0</v>
      </c>
      <c r="AO72" s="85" t="s">
        <v>683</v>
      </c>
      <c r="AP72" s="79" t="s">
        <v>176</v>
      </c>
      <c r="AQ72" s="79">
        <v>0</v>
      </c>
      <c r="AR72" s="79">
        <v>0</v>
      </c>
      <c r="AS72" s="79"/>
      <c r="AT72" s="79"/>
      <c r="AU72" s="79"/>
      <c r="AV72" s="79"/>
      <c r="AW72" s="79"/>
      <c r="AX72" s="79"/>
      <c r="AY72" s="79"/>
      <c r="AZ72" s="79"/>
      <c r="BA72">
        <v>1</v>
      </c>
      <c r="BB72" s="78" t="str">
        <f>REPLACE(INDEX(GroupVertices[Group],MATCH(Edges24[[#This Row],[Vertex 1]],GroupVertices[Vertex],0)),1,1,"")</f>
        <v>3</v>
      </c>
      <c r="BC72" s="78" t="str">
        <f>REPLACE(INDEX(GroupVertices[Group],MATCH(Edges24[[#This Row],[Vertex 2]],GroupVertices[Vertex],0)),1,1,"")</f>
        <v>3</v>
      </c>
      <c r="BD72" s="48">
        <v>0</v>
      </c>
      <c r="BE72" s="49">
        <v>0</v>
      </c>
      <c r="BF72" s="48">
        <v>0</v>
      </c>
      <c r="BG72" s="49">
        <v>0</v>
      </c>
      <c r="BH72" s="48">
        <v>0</v>
      </c>
      <c r="BI72" s="49">
        <v>0</v>
      </c>
      <c r="BJ72" s="48">
        <v>18</v>
      </c>
      <c r="BK72" s="49">
        <v>100</v>
      </c>
      <c r="BL72" s="48">
        <v>18</v>
      </c>
    </row>
    <row r="73" spans="1:64" ht="15">
      <c r="A73" s="64" t="s">
        <v>261</v>
      </c>
      <c r="B73" s="64" t="s">
        <v>281</v>
      </c>
      <c r="C73" s="65"/>
      <c r="D73" s="66"/>
      <c r="E73" s="67"/>
      <c r="F73" s="68"/>
      <c r="G73" s="65"/>
      <c r="H73" s="69"/>
      <c r="I73" s="70"/>
      <c r="J73" s="70"/>
      <c r="K73" s="34" t="s">
        <v>65</v>
      </c>
      <c r="L73" s="77">
        <v>74</v>
      </c>
      <c r="M73" s="77"/>
      <c r="N73" s="72"/>
      <c r="O73" s="79" t="s">
        <v>285</v>
      </c>
      <c r="P73" s="81">
        <v>43581.74476851852</v>
      </c>
      <c r="Q73" s="79" t="s">
        <v>348</v>
      </c>
      <c r="R73" s="79"/>
      <c r="S73" s="79"/>
      <c r="T73" s="79"/>
      <c r="U73" s="79"/>
      <c r="V73" s="82" t="s">
        <v>472</v>
      </c>
      <c r="W73" s="81">
        <v>43581.74476851852</v>
      </c>
      <c r="X73" s="82" t="s">
        <v>560</v>
      </c>
      <c r="Y73" s="79"/>
      <c r="Z73" s="79"/>
      <c r="AA73" s="85" t="s">
        <v>659</v>
      </c>
      <c r="AB73" s="79"/>
      <c r="AC73" s="79" t="b">
        <v>0</v>
      </c>
      <c r="AD73" s="79">
        <v>0</v>
      </c>
      <c r="AE73" s="85" t="s">
        <v>689</v>
      </c>
      <c r="AF73" s="79" t="b">
        <v>0</v>
      </c>
      <c r="AG73" s="79" t="s">
        <v>691</v>
      </c>
      <c r="AH73" s="79"/>
      <c r="AI73" s="85" t="s">
        <v>689</v>
      </c>
      <c r="AJ73" s="79" t="b">
        <v>0</v>
      </c>
      <c r="AK73" s="79">
        <v>10</v>
      </c>
      <c r="AL73" s="85" t="s">
        <v>683</v>
      </c>
      <c r="AM73" s="79" t="s">
        <v>699</v>
      </c>
      <c r="AN73" s="79" t="b">
        <v>0</v>
      </c>
      <c r="AO73" s="85" t="s">
        <v>683</v>
      </c>
      <c r="AP73" s="79" t="s">
        <v>176</v>
      </c>
      <c r="AQ73" s="79">
        <v>0</v>
      </c>
      <c r="AR73" s="79">
        <v>0</v>
      </c>
      <c r="AS73" s="79"/>
      <c r="AT73" s="79"/>
      <c r="AU73" s="79"/>
      <c r="AV73" s="79"/>
      <c r="AW73" s="79"/>
      <c r="AX73" s="79"/>
      <c r="AY73" s="79"/>
      <c r="AZ73" s="79"/>
      <c r="BA73">
        <v>1</v>
      </c>
      <c r="BB73" s="78" t="str">
        <f>REPLACE(INDEX(GroupVertices[Group],MATCH(Edges24[[#This Row],[Vertex 1]],GroupVertices[Vertex],0)),1,1,"")</f>
        <v>3</v>
      </c>
      <c r="BC73" s="78" t="str">
        <f>REPLACE(INDEX(GroupVertices[Group],MATCH(Edges24[[#This Row],[Vertex 2]],GroupVertices[Vertex],0)),1,1,"")</f>
        <v>3</v>
      </c>
      <c r="BD73" s="48">
        <v>0</v>
      </c>
      <c r="BE73" s="49">
        <v>0</v>
      </c>
      <c r="BF73" s="48">
        <v>0</v>
      </c>
      <c r="BG73" s="49">
        <v>0</v>
      </c>
      <c r="BH73" s="48">
        <v>0</v>
      </c>
      <c r="BI73" s="49">
        <v>0</v>
      </c>
      <c r="BJ73" s="48">
        <v>18</v>
      </c>
      <c r="BK73" s="49">
        <v>100</v>
      </c>
      <c r="BL73" s="48">
        <v>18</v>
      </c>
    </row>
    <row r="74" spans="1:64" ht="15">
      <c r="A74" s="64" t="s">
        <v>262</v>
      </c>
      <c r="B74" s="64" t="s">
        <v>281</v>
      </c>
      <c r="C74" s="65"/>
      <c r="D74" s="66"/>
      <c r="E74" s="67"/>
      <c r="F74" s="68"/>
      <c r="G74" s="65"/>
      <c r="H74" s="69"/>
      <c r="I74" s="70"/>
      <c r="J74" s="70"/>
      <c r="K74" s="34" t="s">
        <v>65</v>
      </c>
      <c r="L74" s="77">
        <v>75</v>
      </c>
      <c r="M74" s="77"/>
      <c r="N74" s="72"/>
      <c r="O74" s="79" t="s">
        <v>285</v>
      </c>
      <c r="P74" s="81">
        <v>43581.8440162037</v>
      </c>
      <c r="Q74" s="79" t="s">
        <v>348</v>
      </c>
      <c r="R74" s="79"/>
      <c r="S74" s="79"/>
      <c r="T74" s="79"/>
      <c r="U74" s="79"/>
      <c r="V74" s="82" t="s">
        <v>473</v>
      </c>
      <c r="W74" s="81">
        <v>43581.8440162037</v>
      </c>
      <c r="X74" s="82" t="s">
        <v>561</v>
      </c>
      <c r="Y74" s="79"/>
      <c r="Z74" s="79"/>
      <c r="AA74" s="85" t="s">
        <v>660</v>
      </c>
      <c r="AB74" s="79"/>
      <c r="AC74" s="79" t="b">
        <v>0</v>
      </c>
      <c r="AD74" s="79">
        <v>0</v>
      </c>
      <c r="AE74" s="85" t="s">
        <v>689</v>
      </c>
      <c r="AF74" s="79" t="b">
        <v>0</v>
      </c>
      <c r="AG74" s="79" t="s">
        <v>691</v>
      </c>
      <c r="AH74" s="79"/>
      <c r="AI74" s="85" t="s">
        <v>689</v>
      </c>
      <c r="AJ74" s="79" t="b">
        <v>0</v>
      </c>
      <c r="AK74" s="79">
        <v>10</v>
      </c>
      <c r="AL74" s="85" t="s">
        <v>683</v>
      </c>
      <c r="AM74" s="79" t="s">
        <v>700</v>
      </c>
      <c r="AN74" s="79" t="b">
        <v>0</v>
      </c>
      <c r="AO74" s="85" t="s">
        <v>683</v>
      </c>
      <c r="AP74" s="79" t="s">
        <v>176</v>
      </c>
      <c r="AQ74" s="79">
        <v>0</v>
      </c>
      <c r="AR74" s="79">
        <v>0</v>
      </c>
      <c r="AS74" s="79"/>
      <c r="AT74" s="79"/>
      <c r="AU74" s="79"/>
      <c r="AV74" s="79"/>
      <c r="AW74" s="79"/>
      <c r="AX74" s="79"/>
      <c r="AY74" s="79"/>
      <c r="AZ74" s="79"/>
      <c r="BA74">
        <v>1</v>
      </c>
      <c r="BB74" s="78" t="str">
        <f>REPLACE(INDEX(GroupVertices[Group],MATCH(Edges24[[#This Row],[Vertex 1]],GroupVertices[Vertex],0)),1,1,"")</f>
        <v>3</v>
      </c>
      <c r="BC74" s="78" t="str">
        <f>REPLACE(INDEX(GroupVertices[Group],MATCH(Edges24[[#This Row],[Vertex 2]],GroupVertices[Vertex],0)),1,1,"")</f>
        <v>3</v>
      </c>
      <c r="BD74" s="48">
        <v>0</v>
      </c>
      <c r="BE74" s="49">
        <v>0</v>
      </c>
      <c r="BF74" s="48">
        <v>0</v>
      </c>
      <c r="BG74" s="49">
        <v>0</v>
      </c>
      <c r="BH74" s="48">
        <v>0</v>
      </c>
      <c r="BI74" s="49">
        <v>0</v>
      </c>
      <c r="BJ74" s="48">
        <v>18</v>
      </c>
      <c r="BK74" s="49">
        <v>100</v>
      </c>
      <c r="BL74" s="48">
        <v>18</v>
      </c>
    </row>
    <row r="75" spans="1:64" ht="15">
      <c r="A75" s="64" t="s">
        <v>263</v>
      </c>
      <c r="B75" s="64" t="s">
        <v>263</v>
      </c>
      <c r="C75" s="65"/>
      <c r="D75" s="66"/>
      <c r="E75" s="67"/>
      <c r="F75" s="68"/>
      <c r="G75" s="65"/>
      <c r="H75" s="69"/>
      <c r="I75" s="70"/>
      <c r="J75" s="70"/>
      <c r="K75" s="34" t="s">
        <v>65</v>
      </c>
      <c r="L75" s="77">
        <v>76</v>
      </c>
      <c r="M75" s="77"/>
      <c r="N75" s="72"/>
      <c r="O75" s="79" t="s">
        <v>176</v>
      </c>
      <c r="P75" s="81">
        <v>43566.75824074074</v>
      </c>
      <c r="Q75" s="79" t="s">
        <v>349</v>
      </c>
      <c r="R75" s="79"/>
      <c r="S75" s="79"/>
      <c r="T75" s="79" t="s">
        <v>396</v>
      </c>
      <c r="U75" s="79"/>
      <c r="V75" s="82" t="s">
        <v>474</v>
      </c>
      <c r="W75" s="81">
        <v>43566.75824074074</v>
      </c>
      <c r="X75" s="82" t="s">
        <v>562</v>
      </c>
      <c r="Y75" s="79"/>
      <c r="Z75" s="79"/>
      <c r="AA75" s="85" t="s">
        <v>661</v>
      </c>
      <c r="AB75" s="79"/>
      <c r="AC75" s="79" t="b">
        <v>0</v>
      </c>
      <c r="AD75" s="79">
        <v>183</v>
      </c>
      <c r="AE75" s="85" t="s">
        <v>689</v>
      </c>
      <c r="AF75" s="79" t="b">
        <v>0</v>
      </c>
      <c r="AG75" s="79" t="s">
        <v>691</v>
      </c>
      <c r="AH75" s="79"/>
      <c r="AI75" s="85" t="s">
        <v>689</v>
      </c>
      <c r="AJ75" s="79" t="b">
        <v>0</v>
      </c>
      <c r="AK75" s="79">
        <v>36</v>
      </c>
      <c r="AL75" s="85" t="s">
        <v>689</v>
      </c>
      <c r="AM75" s="79" t="s">
        <v>699</v>
      </c>
      <c r="AN75" s="79" t="b">
        <v>0</v>
      </c>
      <c r="AO75" s="85" t="s">
        <v>661</v>
      </c>
      <c r="AP75" s="79" t="s">
        <v>705</v>
      </c>
      <c r="AQ75" s="79">
        <v>0</v>
      </c>
      <c r="AR75" s="79">
        <v>0</v>
      </c>
      <c r="AS75" s="79"/>
      <c r="AT75" s="79"/>
      <c r="AU75" s="79"/>
      <c r="AV75" s="79"/>
      <c r="AW75" s="79"/>
      <c r="AX75" s="79"/>
      <c r="AY75" s="79"/>
      <c r="AZ75" s="79"/>
      <c r="BA75">
        <v>1</v>
      </c>
      <c r="BB75" s="78" t="str">
        <f>REPLACE(INDEX(GroupVertices[Group],MATCH(Edges24[[#This Row],[Vertex 1]],GroupVertices[Vertex],0)),1,1,"")</f>
        <v>11</v>
      </c>
      <c r="BC75" s="78" t="str">
        <f>REPLACE(INDEX(GroupVertices[Group],MATCH(Edges24[[#This Row],[Vertex 2]],GroupVertices[Vertex],0)),1,1,"")</f>
        <v>11</v>
      </c>
      <c r="BD75" s="48">
        <v>0</v>
      </c>
      <c r="BE75" s="49">
        <v>0</v>
      </c>
      <c r="BF75" s="48">
        <v>0</v>
      </c>
      <c r="BG75" s="49">
        <v>0</v>
      </c>
      <c r="BH75" s="48">
        <v>0</v>
      </c>
      <c r="BI75" s="49">
        <v>0</v>
      </c>
      <c r="BJ75" s="48">
        <v>14</v>
      </c>
      <c r="BK75" s="49">
        <v>100</v>
      </c>
      <c r="BL75" s="48">
        <v>14</v>
      </c>
    </row>
    <row r="76" spans="1:64" ht="15">
      <c r="A76" s="64" t="s">
        <v>264</v>
      </c>
      <c r="B76" s="64" t="s">
        <v>263</v>
      </c>
      <c r="C76" s="65"/>
      <c r="D76" s="66"/>
      <c r="E76" s="67"/>
      <c r="F76" s="68"/>
      <c r="G76" s="65"/>
      <c r="H76" s="69"/>
      <c r="I76" s="70"/>
      <c r="J76" s="70"/>
      <c r="K76" s="34" t="s">
        <v>65</v>
      </c>
      <c r="L76" s="77">
        <v>77</v>
      </c>
      <c r="M76" s="77"/>
      <c r="N76" s="72"/>
      <c r="O76" s="79" t="s">
        <v>285</v>
      </c>
      <c r="P76" s="81">
        <v>43581.850381944445</v>
      </c>
      <c r="Q76" s="79" t="s">
        <v>350</v>
      </c>
      <c r="R76" s="79"/>
      <c r="S76" s="79"/>
      <c r="T76" s="79" t="s">
        <v>396</v>
      </c>
      <c r="U76" s="79"/>
      <c r="V76" s="82" t="s">
        <v>475</v>
      </c>
      <c r="W76" s="81">
        <v>43581.850381944445</v>
      </c>
      <c r="X76" s="82" t="s">
        <v>563</v>
      </c>
      <c r="Y76" s="79"/>
      <c r="Z76" s="79"/>
      <c r="AA76" s="85" t="s">
        <v>662</v>
      </c>
      <c r="AB76" s="79"/>
      <c r="AC76" s="79" t="b">
        <v>0</v>
      </c>
      <c r="AD76" s="79">
        <v>0</v>
      </c>
      <c r="AE76" s="85" t="s">
        <v>689</v>
      </c>
      <c r="AF76" s="79" t="b">
        <v>0</v>
      </c>
      <c r="AG76" s="79" t="s">
        <v>691</v>
      </c>
      <c r="AH76" s="79"/>
      <c r="AI76" s="85" t="s">
        <v>689</v>
      </c>
      <c r="AJ76" s="79" t="b">
        <v>0</v>
      </c>
      <c r="AK76" s="79">
        <v>36</v>
      </c>
      <c r="AL76" s="85" t="s">
        <v>661</v>
      </c>
      <c r="AM76" s="79" t="s">
        <v>700</v>
      </c>
      <c r="AN76" s="79" t="b">
        <v>0</v>
      </c>
      <c r="AO76" s="85" t="s">
        <v>661</v>
      </c>
      <c r="AP76" s="79" t="s">
        <v>176</v>
      </c>
      <c r="AQ76" s="79">
        <v>0</v>
      </c>
      <c r="AR76" s="79">
        <v>0</v>
      </c>
      <c r="AS76" s="79"/>
      <c r="AT76" s="79"/>
      <c r="AU76" s="79"/>
      <c r="AV76" s="79"/>
      <c r="AW76" s="79"/>
      <c r="AX76" s="79"/>
      <c r="AY76" s="79"/>
      <c r="AZ76" s="79"/>
      <c r="BA76">
        <v>1</v>
      </c>
      <c r="BB76" s="78" t="str">
        <f>REPLACE(INDEX(GroupVertices[Group],MATCH(Edges24[[#This Row],[Vertex 1]],GroupVertices[Vertex],0)),1,1,"")</f>
        <v>11</v>
      </c>
      <c r="BC76" s="78" t="str">
        <f>REPLACE(INDEX(GroupVertices[Group],MATCH(Edges24[[#This Row],[Vertex 2]],GroupVertices[Vertex],0)),1,1,"")</f>
        <v>11</v>
      </c>
      <c r="BD76" s="48">
        <v>0</v>
      </c>
      <c r="BE76" s="49">
        <v>0</v>
      </c>
      <c r="BF76" s="48">
        <v>0</v>
      </c>
      <c r="BG76" s="49">
        <v>0</v>
      </c>
      <c r="BH76" s="48">
        <v>0</v>
      </c>
      <c r="BI76" s="49">
        <v>0</v>
      </c>
      <c r="BJ76" s="48">
        <v>16</v>
      </c>
      <c r="BK76" s="49">
        <v>100</v>
      </c>
      <c r="BL76" s="48">
        <v>16</v>
      </c>
    </row>
    <row r="77" spans="1:64" ht="15">
      <c r="A77" s="64" t="s">
        <v>265</v>
      </c>
      <c r="B77" s="64" t="s">
        <v>265</v>
      </c>
      <c r="C77" s="65"/>
      <c r="D77" s="66"/>
      <c r="E77" s="67"/>
      <c r="F77" s="68"/>
      <c r="G77" s="65"/>
      <c r="H77" s="69"/>
      <c r="I77" s="70"/>
      <c r="J77" s="70"/>
      <c r="K77" s="34" t="s">
        <v>65</v>
      </c>
      <c r="L77" s="77">
        <v>78</v>
      </c>
      <c r="M77" s="77"/>
      <c r="N77" s="72"/>
      <c r="O77" s="79" t="s">
        <v>176</v>
      </c>
      <c r="P77" s="81">
        <v>43569.741423611114</v>
      </c>
      <c r="Q77" s="79" t="s">
        <v>351</v>
      </c>
      <c r="R77" s="79"/>
      <c r="S77" s="79"/>
      <c r="T77" s="79" t="s">
        <v>396</v>
      </c>
      <c r="U77" s="82" t="s">
        <v>417</v>
      </c>
      <c r="V77" s="82" t="s">
        <v>417</v>
      </c>
      <c r="W77" s="81">
        <v>43569.741423611114</v>
      </c>
      <c r="X77" s="82" t="s">
        <v>564</v>
      </c>
      <c r="Y77" s="79"/>
      <c r="Z77" s="79"/>
      <c r="AA77" s="85" t="s">
        <v>663</v>
      </c>
      <c r="AB77" s="79"/>
      <c r="AC77" s="79" t="b">
        <v>0</v>
      </c>
      <c r="AD77" s="79">
        <v>35</v>
      </c>
      <c r="AE77" s="85" t="s">
        <v>689</v>
      </c>
      <c r="AF77" s="79" t="b">
        <v>0</v>
      </c>
      <c r="AG77" s="79" t="s">
        <v>691</v>
      </c>
      <c r="AH77" s="79"/>
      <c r="AI77" s="85" t="s">
        <v>689</v>
      </c>
      <c r="AJ77" s="79" t="b">
        <v>0</v>
      </c>
      <c r="AK77" s="79">
        <v>10</v>
      </c>
      <c r="AL77" s="85" t="s">
        <v>689</v>
      </c>
      <c r="AM77" s="79" t="s">
        <v>701</v>
      </c>
      <c r="AN77" s="79" t="b">
        <v>0</v>
      </c>
      <c r="AO77" s="85" t="s">
        <v>663</v>
      </c>
      <c r="AP77" s="79" t="s">
        <v>705</v>
      </c>
      <c r="AQ77" s="79">
        <v>0</v>
      </c>
      <c r="AR77" s="79">
        <v>0</v>
      </c>
      <c r="AS77" s="79"/>
      <c r="AT77" s="79"/>
      <c r="AU77" s="79"/>
      <c r="AV77" s="79"/>
      <c r="AW77" s="79"/>
      <c r="AX77" s="79"/>
      <c r="AY77" s="79"/>
      <c r="AZ77" s="79"/>
      <c r="BA77">
        <v>4</v>
      </c>
      <c r="BB77" s="78" t="str">
        <f>REPLACE(INDEX(GroupVertices[Group],MATCH(Edges24[[#This Row],[Vertex 1]],GroupVertices[Vertex],0)),1,1,"")</f>
        <v>2</v>
      </c>
      <c r="BC77" s="78" t="str">
        <f>REPLACE(INDEX(GroupVertices[Group],MATCH(Edges24[[#This Row],[Vertex 2]],GroupVertices[Vertex],0)),1,1,"")</f>
        <v>2</v>
      </c>
      <c r="BD77" s="48">
        <v>0</v>
      </c>
      <c r="BE77" s="49">
        <v>0</v>
      </c>
      <c r="BF77" s="48">
        <v>0</v>
      </c>
      <c r="BG77" s="49">
        <v>0</v>
      </c>
      <c r="BH77" s="48">
        <v>0</v>
      </c>
      <c r="BI77" s="49">
        <v>0</v>
      </c>
      <c r="BJ77" s="48">
        <v>4</v>
      </c>
      <c r="BK77" s="49">
        <v>100</v>
      </c>
      <c r="BL77" s="48">
        <v>4</v>
      </c>
    </row>
    <row r="78" spans="1:64" ht="15">
      <c r="A78" s="64" t="s">
        <v>265</v>
      </c>
      <c r="B78" s="64" t="s">
        <v>265</v>
      </c>
      <c r="C78" s="65"/>
      <c r="D78" s="66"/>
      <c r="E78" s="67"/>
      <c r="F78" s="68"/>
      <c r="G78" s="65"/>
      <c r="H78" s="69"/>
      <c r="I78" s="70"/>
      <c r="J78" s="70"/>
      <c r="K78" s="34" t="s">
        <v>65</v>
      </c>
      <c r="L78" s="77">
        <v>79</v>
      </c>
      <c r="M78" s="77"/>
      <c r="N78" s="72"/>
      <c r="O78" s="79" t="s">
        <v>176</v>
      </c>
      <c r="P78" s="81">
        <v>43566.54958333333</v>
      </c>
      <c r="Q78" s="79" t="s">
        <v>352</v>
      </c>
      <c r="R78" s="79"/>
      <c r="S78" s="79"/>
      <c r="T78" s="79" t="s">
        <v>406</v>
      </c>
      <c r="U78" s="82" t="s">
        <v>428</v>
      </c>
      <c r="V78" s="82" t="s">
        <v>428</v>
      </c>
      <c r="W78" s="81">
        <v>43566.54958333333</v>
      </c>
      <c r="X78" s="82" t="s">
        <v>565</v>
      </c>
      <c r="Y78" s="79"/>
      <c r="Z78" s="79"/>
      <c r="AA78" s="85" t="s">
        <v>664</v>
      </c>
      <c r="AB78" s="79"/>
      <c r="AC78" s="79" t="b">
        <v>0</v>
      </c>
      <c r="AD78" s="79">
        <v>21</v>
      </c>
      <c r="AE78" s="85" t="s">
        <v>689</v>
      </c>
      <c r="AF78" s="79" t="b">
        <v>0</v>
      </c>
      <c r="AG78" s="79" t="s">
        <v>691</v>
      </c>
      <c r="AH78" s="79"/>
      <c r="AI78" s="85" t="s">
        <v>689</v>
      </c>
      <c r="AJ78" s="79" t="b">
        <v>0</v>
      </c>
      <c r="AK78" s="79">
        <v>8</v>
      </c>
      <c r="AL78" s="85" t="s">
        <v>689</v>
      </c>
      <c r="AM78" s="79" t="s">
        <v>701</v>
      </c>
      <c r="AN78" s="79" t="b">
        <v>0</v>
      </c>
      <c r="AO78" s="85" t="s">
        <v>664</v>
      </c>
      <c r="AP78" s="79" t="s">
        <v>705</v>
      </c>
      <c r="AQ78" s="79">
        <v>0</v>
      </c>
      <c r="AR78" s="79">
        <v>0</v>
      </c>
      <c r="AS78" s="79"/>
      <c r="AT78" s="79"/>
      <c r="AU78" s="79"/>
      <c r="AV78" s="79"/>
      <c r="AW78" s="79"/>
      <c r="AX78" s="79"/>
      <c r="AY78" s="79"/>
      <c r="AZ78" s="79"/>
      <c r="BA78">
        <v>4</v>
      </c>
      <c r="BB78" s="78" t="str">
        <f>REPLACE(INDEX(GroupVertices[Group],MATCH(Edges24[[#This Row],[Vertex 1]],GroupVertices[Vertex],0)),1,1,"")</f>
        <v>2</v>
      </c>
      <c r="BC78" s="78" t="str">
        <f>REPLACE(INDEX(GroupVertices[Group],MATCH(Edges24[[#This Row],[Vertex 2]],GroupVertices[Vertex],0)),1,1,"")</f>
        <v>2</v>
      </c>
      <c r="BD78" s="48">
        <v>0</v>
      </c>
      <c r="BE78" s="49">
        <v>0</v>
      </c>
      <c r="BF78" s="48">
        <v>0</v>
      </c>
      <c r="BG78" s="49">
        <v>0</v>
      </c>
      <c r="BH78" s="48">
        <v>0</v>
      </c>
      <c r="BI78" s="49">
        <v>0</v>
      </c>
      <c r="BJ78" s="48">
        <v>21</v>
      </c>
      <c r="BK78" s="49">
        <v>100</v>
      </c>
      <c r="BL78" s="48">
        <v>21</v>
      </c>
    </row>
    <row r="79" spans="1:64" ht="15">
      <c r="A79" s="64" t="s">
        <v>265</v>
      </c>
      <c r="B79" s="64" t="s">
        <v>265</v>
      </c>
      <c r="C79" s="65"/>
      <c r="D79" s="66"/>
      <c r="E79" s="67"/>
      <c r="F79" s="68"/>
      <c r="G79" s="65"/>
      <c r="H79" s="69"/>
      <c r="I79" s="70"/>
      <c r="J79" s="70"/>
      <c r="K79" s="34" t="s">
        <v>65</v>
      </c>
      <c r="L79" s="77">
        <v>80</v>
      </c>
      <c r="M79" s="77"/>
      <c r="N79" s="72"/>
      <c r="O79" s="79" t="s">
        <v>176</v>
      </c>
      <c r="P79" s="81">
        <v>43567.47871527778</v>
      </c>
      <c r="Q79" s="79" t="s">
        <v>353</v>
      </c>
      <c r="R79" s="79"/>
      <c r="S79" s="79"/>
      <c r="T79" s="79" t="s">
        <v>403</v>
      </c>
      <c r="U79" s="82" t="s">
        <v>429</v>
      </c>
      <c r="V79" s="82" t="s">
        <v>429</v>
      </c>
      <c r="W79" s="81">
        <v>43567.47871527778</v>
      </c>
      <c r="X79" s="82" t="s">
        <v>566</v>
      </c>
      <c r="Y79" s="79"/>
      <c r="Z79" s="79"/>
      <c r="AA79" s="85" t="s">
        <v>665</v>
      </c>
      <c r="AB79" s="79"/>
      <c r="AC79" s="79" t="b">
        <v>0</v>
      </c>
      <c r="AD79" s="79">
        <v>113</v>
      </c>
      <c r="AE79" s="85" t="s">
        <v>689</v>
      </c>
      <c r="AF79" s="79" t="b">
        <v>0</v>
      </c>
      <c r="AG79" s="79" t="s">
        <v>691</v>
      </c>
      <c r="AH79" s="79"/>
      <c r="AI79" s="85" t="s">
        <v>689</v>
      </c>
      <c r="AJ79" s="79" t="b">
        <v>0</v>
      </c>
      <c r="AK79" s="79">
        <v>30</v>
      </c>
      <c r="AL79" s="85" t="s">
        <v>689</v>
      </c>
      <c r="AM79" s="79" t="s">
        <v>703</v>
      </c>
      <c r="AN79" s="79" t="b">
        <v>0</v>
      </c>
      <c r="AO79" s="85" t="s">
        <v>665</v>
      </c>
      <c r="AP79" s="79" t="s">
        <v>705</v>
      </c>
      <c r="AQ79" s="79">
        <v>0</v>
      </c>
      <c r="AR79" s="79">
        <v>0</v>
      </c>
      <c r="AS79" s="79"/>
      <c r="AT79" s="79"/>
      <c r="AU79" s="79"/>
      <c r="AV79" s="79"/>
      <c r="AW79" s="79"/>
      <c r="AX79" s="79"/>
      <c r="AY79" s="79"/>
      <c r="AZ79" s="79"/>
      <c r="BA79">
        <v>4</v>
      </c>
      <c r="BB79" s="78" t="str">
        <f>REPLACE(INDEX(GroupVertices[Group],MATCH(Edges24[[#This Row],[Vertex 1]],GroupVertices[Vertex],0)),1,1,"")</f>
        <v>2</v>
      </c>
      <c r="BC79" s="78" t="str">
        <f>REPLACE(INDEX(GroupVertices[Group],MATCH(Edges24[[#This Row],[Vertex 2]],GroupVertices[Vertex],0)),1,1,"")</f>
        <v>2</v>
      </c>
      <c r="BD79" s="48">
        <v>0</v>
      </c>
      <c r="BE79" s="49">
        <v>0</v>
      </c>
      <c r="BF79" s="48">
        <v>0</v>
      </c>
      <c r="BG79" s="49">
        <v>0</v>
      </c>
      <c r="BH79" s="48">
        <v>0</v>
      </c>
      <c r="BI79" s="49">
        <v>0</v>
      </c>
      <c r="BJ79" s="48">
        <v>15</v>
      </c>
      <c r="BK79" s="49">
        <v>100</v>
      </c>
      <c r="BL79" s="48">
        <v>15</v>
      </c>
    </row>
    <row r="80" spans="1:64" ht="15">
      <c r="A80" s="64" t="s">
        <v>265</v>
      </c>
      <c r="B80" s="64" t="s">
        <v>265</v>
      </c>
      <c r="C80" s="65"/>
      <c r="D80" s="66"/>
      <c r="E80" s="67"/>
      <c r="F80" s="68"/>
      <c r="G80" s="65"/>
      <c r="H80" s="69"/>
      <c r="I80" s="70"/>
      <c r="J80" s="70"/>
      <c r="K80" s="34" t="s">
        <v>65</v>
      </c>
      <c r="L80" s="77">
        <v>81</v>
      </c>
      <c r="M80" s="77"/>
      <c r="N80" s="72"/>
      <c r="O80" s="79" t="s">
        <v>176</v>
      </c>
      <c r="P80" s="81">
        <v>43582.49046296296</v>
      </c>
      <c r="Q80" s="79" t="s">
        <v>354</v>
      </c>
      <c r="R80" s="82" t="s">
        <v>382</v>
      </c>
      <c r="S80" s="79" t="s">
        <v>390</v>
      </c>
      <c r="T80" s="79" t="s">
        <v>407</v>
      </c>
      <c r="U80" s="82" t="s">
        <v>430</v>
      </c>
      <c r="V80" s="82" t="s">
        <v>430</v>
      </c>
      <c r="W80" s="81">
        <v>43582.49046296296</v>
      </c>
      <c r="X80" s="82" t="s">
        <v>567</v>
      </c>
      <c r="Y80" s="79"/>
      <c r="Z80" s="79"/>
      <c r="AA80" s="85" t="s">
        <v>666</v>
      </c>
      <c r="AB80" s="79"/>
      <c r="AC80" s="79" t="b">
        <v>0</v>
      </c>
      <c r="AD80" s="79">
        <v>16</v>
      </c>
      <c r="AE80" s="85" t="s">
        <v>689</v>
      </c>
      <c r="AF80" s="79" t="b">
        <v>0</v>
      </c>
      <c r="AG80" s="79" t="s">
        <v>691</v>
      </c>
      <c r="AH80" s="79"/>
      <c r="AI80" s="85" t="s">
        <v>689</v>
      </c>
      <c r="AJ80" s="79" t="b">
        <v>0</v>
      </c>
      <c r="AK80" s="79">
        <v>1</v>
      </c>
      <c r="AL80" s="85" t="s">
        <v>689</v>
      </c>
      <c r="AM80" s="79" t="s">
        <v>703</v>
      </c>
      <c r="AN80" s="79" t="b">
        <v>0</v>
      </c>
      <c r="AO80" s="85" t="s">
        <v>666</v>
      </c>
      <c r="AP80" s="79" t="s">
        <v>176</v>
      </c>
      <c r="AQ80" s="79">
        <v>0</v>
      </c>
      <c r="AR80" s="79">
        <v>0</v>
      </c>
      <c r="AS80" s="79"/>
      <c r="AT80" s="79"/>
      <c r="AU80" s="79"/>
      <c r="AV80" s="79"/>
      <c r="AW80" s="79"/>
      <c r="AX80" s="79"/>
      <c r="AY80" s="79"/>
      <c r="AZ80" s="79"/>
      <c r="BA80">
        <v>4</v>
      </c>
      <c r="BB80" s="78" t="str">
        <f>REPLACE(INDEX(GroupVertices[Group],MATCH(Edges24[[#This Row],[Vertex 1]],GroupVertices[Vertex],0)),1,1,"")</f>
        <v>2</v>
      </c>
      <c r="BC80" s="78" t="str">
        <f>REPLACE(INDEX(GroupVertices[Group],MATCH(Edges24[[#This Row],[Vertex 2]],GroupVertices[Vertex],0)),1,1,"")</f>
        <v>2</v>
      </c>
      <c r="BD80" s="48">
        <v>0</v>
      </c>
      <c r="BE80" s="49">
        <v>0</v>
      </c>
      <c r="BF80" s="48">
        <v>0</v>
      </c>
      <c r="BG80" s="49">
        <v>0</v>
      </c>
      <c r="BH80" s="48">
        <v>0</v>
      </c>
      <c r="BI80" s="49">
        <v>0</v>
      </c>
      <c r="BJ80" s="48">
        <v>53</v>
      </c>
      <c r="BK80" s="49">
        <v>100</v>
      </c>
      <c r="BL80" s="48">
        <v>53</v>
      </c>
    </row>
    <row r="81" spans="1:64" ht="15">
      <c r="A81" s="64" t="s">
        <v>266</v>
      </c>
      <c r="B81" s="64" t="s">
        <v>284</v>
      </c>
      <c r="C81" s="65"/>
      <c r="D81" s="66"/>
      <c r="E81" s="67"/>
      <c r="F81" s="68"/>
      <c r="G81" s="65"/>
      <c r="H81" s="69"/>
      <c r="I81" s="70"/>
      <c r="J81" s="70"/>
      <c r="K81" s="34" t="s">
        <v>65</v>
      </c>
      <c r="L81" s="77">
        <v>82</v>
      </c>
      <c r="M81" s="77"/>
      <c r="N81" s="72"/>
      <c r="O81" s="79" t="s">
        <v>285</v>
      </c>
      <c r="P81" s="81">
        <v>43571.36510416667</v>
      </c>
      <c r="Q81" s="79" t="s">
        <v>355</v>
      </c>
      <c r="R81" s="79"/>
      <c r="S81" s="79"/>
      <c r="T81" s="79" t="s">
        <v>408</v>
      </c>
      <c r="U81" s="82" t="s">
        <v>431</v>
      </c>
      <c r="V81" s="82" t="s">
        <v>431</v>
      </c>
      <c r="W81" s="81">
        <v>43571.36510416667</v>
      </c>
      <c r="X81" s="82" t="s">
        <v>568</v>
      </c>
      <c r="Y81" s="79"/>
      <c r="Z81" s="79"/>
      <c r="AA81" s="85" t="s">
        <v>667</v>
      </c>
      <c r="AB81" s="79"/>
      <c r="AC81" s="79" t="b">
        <v>0</v>
      </c>
      <c r="AD81" s="79">
        <v>54</v>
      </c>
      <c r="AE81" s="85" t="s">
        <v>689</v>
      </c>
      <c r="AF81" s="79" t="b">
        <v>0</v>
      </c>
      <c r="AG81" s="79" t="s">
        <v>692</v>
      </c>
      <c r="AH81" s="79"/>
      <c r="AI81" s="85" t="s">
        <v>689</v>
      </c>
      <c r="AJ81" s="79" t="b">
        <v>0</v>
      </c>
      <c r="AK81" s="79">
        <v>23</v>
      </c>
      <c r="AL81" s="85" t="s">
        <v>689</v>
      </c>
      <c r="AM81" s="79" t="s">
        <v>699</v>
      </c>
      <c r="AN81" s="79" t="b">
        <v>0</v>
      </c>
      <c r="AO81" s="85" t="s">
        <v>667</v>
      </c>
      <c r="AP81" s="79" t="s">
        <v>705</v>
      </c>
      <c r="AQ81" s="79">
        <v>0</v>
      </c>
      <c r="AR81" s="79">
        <v>0</v>
      </c>
      <c r="AS81" s="79"/>
      <c r="AT81" s="79"/>
      <c r="AU81" s="79"/>
      <c r="AV81" s="79"/>
      <c r="AW81" s="79"/>
      <c r="AX81" s="79"/>
      <c r="AY81" s="79"/>
      <c r="AZ81" s="79"/>
      <c r="BA81">
        <v>1</v>
      </c>
      <c r="BB81" s="78" t="str">
        <f>REPLACE(INDEX(GroupVertices[Group],MATCH(Edges24[[#This Row],[Vertex 1]],GroupVertices[Vertex],0)),1,1,"")</f>
        <v>4</v>
      </c>
      <c r="BC81" s="78" t="str">
        <f>REPLACE(INDEX(GroupVertices[Group],MATCH(Edges24[[#This Row],[Vertex 2]],GroupVertices[Vertex],0)),1,1,"")</f>
        <v>4</v>
      </c>
      <c r="BD81" s="48">
        <v>0</v>
      </c>
      <c r="BE81" s="49">
        <v>0</v>
      </c>
      <c r="BF81" s="48">
        <v>5</v>
      </c>
      <c r="BG81" s="49">
        <v>11.363636363636363</v>
      </c>
      <c r="BH81" s="48">
        <v>0</v>
      </c>
      <c r="BI81" s="49">
        <v>0</v>
      </c>
      <c r="BJ81" s="48">
        <v>39</v>
      </c>
      <c r="BK81" s="49">
        <v>88.63636363636364</v>
      </c>
      <c r="BL81" s="48">
        <v>44</v>
      </c>
    </row>
    <row r="82" spans="1:64" ht="15">
      <c r="A82" s="64" t="s">
        <v>267</v>
      </c>
      <c r="B82" s="64" t="s">
        <v>284</v>
      </c>
      <c r="C82" s="65"/>
      <c r="D82" s="66"/>
      <c r="E82" s="67"/>
      <c r="F82" s="68"/>
      <c r="G82" s="65"/>
      <c r="H82" s="69"/>
      <c r="I82" s="70"/>
      <c r="J82" s="70"/>
      <c r="K82" s="34" t="s">
        <v>65</v>
      </c>
      <c r="L82" s="77">
        <v>83</v>
      </c>
      <c r="M82" s="77"/>
      <c r="N82" s="72"/>
      <c r="O82" s="79" t="s">
        <v>285</v>
      </c>
      <c r="P82" s="81">
        <v>43583.56418981482</v>
      </c>
      <c r="Q82" s="79" t="s">
        <v>356</v>
      </c>
      <c r="R82" s="79"/>
      <c r="S82" s="79"/>
      <c r="T82" s="79" t="s">
        <v>408</v>
      </c>
      <c r="U82" s="79"/>
      <c r="V82" s="82" t="s">
        <v>476</v>
      </c>
      <c r="W82" s="81">
        <v>43583.56418981482</v>
      </c>
      <c r="X82" s="82" t="s">
        <v>569</v>
      </c>
      <c r="Y82" s="79"/>
      <c r="Z82" s="79"/>
      <c r="AA82" s="85" t="s">
        <v>668</v>
      </c>
      <c r="AB82" s="79"/>
      <c r="AC82" s="79" t="b">
        <v>0</v>
      </c>
      <c r="AD82" s="79">
        <v>0</v>
      </c>
      <c r="AE82" s="85" t="s">
        <v>689</v>
      </c>
      <c r="AF82" s="79" t="b">
        <v>0</v>
      </c>
      <c r="AG82" s="79" t="s">
        <v>692</v>
      </c>
      <c r="AH82" s="79"/>
      <c r="AI82" s="85" t="s">
        <v>689</v>
      </c>
      <c r="AJ82" s="79" t="b">
        <v>0</v>
      </c>
      <c r="AK82" s="79">
        <v>23</v>
      </c>
      <c r="AL82" s="85" t="s">
        <v>667</v>
      </c>
      <c r="AM82" s="79" t="s">
        <v>699</v>
      </c>
      <c r="AN82" s="79" t="b">
        <v>0</v>
      </c>
      <c r="AO82" s="85" t="s">
        <v>667</v>
      </c>
      <c r="AP82" s="79" t="s">
        <v>176</v>
      </c>
      <c r="AQ82" s="79">
        <v>0</v>
      </c>
      <c r="AR82" s="79">
        <v>0</v>
      </c>
      <c r="AS82" s="79"/>
      <c r="AT82" s="79"/>
      <c r="AU82" s="79"/>
      <c r="AV82" s="79"/>
      <c r="AW82" s="79"/>
      <c r="AX82" s="79"/>
      <c r="AY82" s="79"/>
      <c r="AZ82" s="79"/>
      <c r="BA82">
        <v>1</v>
      </c>
      <c r="BB82" s="78" t="str">
        <f>REPLACE(INDEX(GroupVertices[Group],MATCH(Edges24[[#This Row],[Vertex 1]],GroupVertices[Vertex],0)),1,1,"")</f>
        <v>4</v>
      </c>
      <c r="BC82" s="78" t="str">
        <f>REPLACE(INDEX(GroupVertices[Group],MATCH(Edges24[[#This Row],[Vertex 2]],GroupVertices[Vertex],0)),1,1,"")</f>
        <v>4</v>
      </c>
      <c r="BD82" s="48"/>
      <c r="BE82" s="49"/>
      <c r="BF82" s="48"/>
      <c r="BG82" s="49"/>
      <c r="BH82" s="48"/>
      <c r="BI82" s="49"/>
      <c r="BJ82" s="48"/>
      <c r="BK82" s="49"/>
      <c r="BL82" s="48"/>
    </row>
    <row r="83" spans="1:64" ht="15">
      <c r="A83" s="64" t="s">
        <v>268</v>
      </c>
      <c r="B83" s="64" t="s">
        <v>268</v>
      </c>
      <c r="C83" s="65"/>
      <c r="D83" s="66"/>
      <c r="E83" s="67"/>
      <c r="F83" s="68"/>
      <c r="G83" s="65"/>
      <c r="H83" s="69"/>
      <c r="I83" s="70"/>
      <c r="J83" s="70"/>
      <c r="K83" s="34" t="s">
        <v>65</v>
      </c>
      <c r="L83" s="77">
        <v>85</v>
      </c>
      <c r="M83" s="77"/>
      <c r="N83" s="72"/>
      <c r="O83" s="79" t="s">
        <v>176</v>
      </c>
      <c r="P83" s="81">
        <v>43568.77425925926</v>
      </c>
      <c r="Q83" s="79" t="s">
        <v>357</v>
      </c>
      <c r="R83" s="79"/>
      <c r="S83" s="79"/>
      <c r="T83" s="79" t="s">
        <v>409</v>
      </c>
      <c r="U83" s="79"/>
      <c r="V83" s="82" t="s">
        <v>477</v>
      </c>
      <c r="W83" s="81">
        <v>43568.77425925926</v>
      </c>
      <c r="X83" s="82" t="s">
        <v>570</v>
      </c>
      <c r="Y83" s="79"/>
      <c r="Z83" s="79"/>
      <c r="AA83" s="85" t="s">
        <v>669</v>
      </c>
      <c r="AB83" s="79"/>
      <c r="AC83" s="79" t="b">
        <v>0</v>
      </c>
      <c r="AD83" s="79">
        <v>32</v>
      </c>
      <c r="AE83" s="85" t="s">
        <v>689</v>
      </c>
      <c r="AF83" s="79" t="b">
        <v>0</v>
      </c>
      <c r="AG83" s="79" t="s">
        <v>691</v>
      </c>
      <c r="AH83" s="79"/>
      <c r="AI83" s="85" t="s">
        <v>689</v>
      </c>
      <c r="AJ83" s="79" t="b">
        <v>0</v>
      </c>
      <c r="AK83" s="79">
        <v>1</v>
      </c>
      <c r="AL83" s="85" t="s">
        <v>689</v>
      </c>
      <c r="AM83" s="79" t="s">
        <v>699</v>
      </c>
      <c r="AN83" s="79" t="b">
        <v>0</v>
      </c>
      <c r="AO83" s="85" t="s">
        <v>669</v>
      </c>
      <c r="AP83" s="79" t="s">
        <v>705</v>
      </c>
      <c r="AQ83" s="79">
        <v>0</v>
      </c>
      <c r="AR83" s="79">
        <v>0</v>
      </c>
      <c r="AS83" s="79" t="s">
        <v>706</v>
      </c>
      <c r="AT83" s="79" t="s">
        <v>707</v>
      </c>
      <c r="AU83" s="79" t="s">
        <v>708</v>
      </c>
      <c r="AV83" s="79" t="s">
        <v>707</v>
      </c>
      <c r="AW83" s="79" t="s">
        <v>709</v>
      </c>
      <c r="AX83" s="79" t="s">
        <v>707</v>
      </c>
      <c r="AY83" s="79" t="s">
        <v>710</v>
      </c>
      <c r="AZ83" s="82" t="s">
        <v>711</v>
      </c>
      <c r="BA83">
        <v>1</v>
      </c>
      <c r="BB83" s="78" t="str">
        <f>REPLACE(INDEX(GroupVertices[Group],MATCH(Edges24[[#This Row],[Vertex 1]],GroupVertices[Vertex],0)),1,1,"")</f>
        <v>7</v>
      </c>
      <c r="BC83" s="78" t="str">
        <f>REPLACE(INDEX(GroupVertices[Group],MATCH(Edges24[[#This Row],[Vertex 2]],GroupVertices[Vertex],0)),1,1,"")</f>
        <v>7</v>
      </c>
      <c r="BD83" s="48">
        <v>0</v>
      </c>
      <c r="BE83" s="49">
        <v>0</v>
      </c>
      <c r="BF83" s="48">
        <v>0</v>
      </c>
      <c r="BG83" s="49">
        <v>0</v>
      </c>
      <c r="BH83" s="48">
        <v>0</v>
      </c>
      <c r="BI83" s="49">
        <v>0</v>
      </c>
      <c r="BJ83" s="48">
        <v>37</v>
      </c>
      <c r="BK83" s="49">
        <v>100</v>
      </c>
      <c r="BL83" s="48">
        <v>37</v>
      </c>
    </row>
    <row r="84" spans="1:64" ht="15">
      <c r="A84" s="64" t="s">
        <v>269</v>
      </c>
      <c r="B84" s="64" t="s">
        <v>268</v>
      </c>
      <c r="C84" s="65"/>
      <c r="D84" s="66"/>
      <c r="E84" s="67"/>
      <c r="F84" s="68"/>
      <c r="G84" s="65"/>
      <c r="H84" s="69"/>
      <c r="I84" s="70"/>
      <c r="J84" s="70"/>
      <c r="K84" s="34" t="s">
        <v>65</v>
      </c>
      <c r="L84" s="77">
        <v>86</v>
      </c>
      <c r="M84" s="77"/>
      <c r="N84" s="72"/>
      <c r="O84" s="79" t="s">
        <v>285</v>
      </c>
      <c r="P84" s="81">
        <v>43583.83495370371</v>
      </c>
      <c r="Q84" s="79" t="s">
        <v>358</v>
      </c>
      <c r="R84" s="79"/>
      <c r="S84" s="79"/>
      <c r="T84" s="79"/>
      <c r="U84" s="79"/>
      <c r="V84" s="82" t="s">
        <v>478</v>
      </c>
      <c r="W84" s="81">
        <v>43583.83495370371</v>
      </c>
      <c r="X84" s="82" t="s">
        <v>571</v>
      </c>
      <c r="Y84" s="79"/>
      <c r="Z84" s="79"/>
      <c r="AA84" s="85" t="s">
        <v>670</v>
      </c>
      <c r="AB84" s="79"/>
      <c r="AC84" s="79" t="b">
        <v>0</v>
      </c>
      <c r="AD84" s="79">
        <v>0</v>
      </c>
      <c r="AE84" s="85" t="s">
        <v>689</v>
      </c>
      <c r="AF84" s="79" t="b">
        <v>0</v>
      </c>
      <c r="AG84" s="79" t="s">
        <v>691</v>
      </c>
      <c r="AH84" s="79"/>
      <c r="AI84" s="85" t="s">
        <v>689</v>
      </c>
      <c r="AJ84" s="79" t="b">
        <v>0</v>
      </c>
      <c r="AK84" s="79">
        <v>1</v>
      </c>
      <c r="AL84" s="85" t="s">
        <v>669</v>
      </c>
      <c r="AM84" s="79" t="s">
        <v>699</v>
      </c>
      <c r="AN84" s="79" t="b">
        <v>0</v>
      </c>
      <c r="AO84" s="85" t="s">
        <v>669</v>
      </c>
      <c r="AP84" s="79" t="s">
        <v>176</v>
      </c>
      <c r="AQ84" s="79">
        <v>0</v>
      </c>
      <c r="AR84" s="79">
        <v>0</v>
      </c>
      <c r="AS84" s="79"/>
      <c r="AT84" s="79"/>
      <c r="AU84" s="79"/>
      <c r="AV84" s="79"/>
      <c r="AW84" s="79"/>
      <c r="AX84" s="79"/>
      <c r="AY84" s="79"/>
      <c r="AZ84" s="79"/>
      <c r="BA84">
        <v>1</v>
      </c>
      <c r="BB84" s="78" t="str">
        <f>REPLACE(INDEX(GroupVertices[Group],MATCH(Edges24[[#This Row],[Vertex 1]],GroupVertices[Vertex],0)),1,1,"")</f>
        <v>7</v>
      </c>
      <c r="BC84" s="78" t="str">
        <f>REPLACE(INDEX(GroupVertices[Group],MATCH(Edges24[[#This Row],[Vertex 2]],GroupVertices[Vertex],0)),1,1,"")</f>
        <v>7</v>
      </c>
      <c r="BD84" s="48">
        <v>0</v>
      </c>
      <c r="BE84" s="49">
        <v>0</v>
      </c>
      <c r="BF84" s="48">
        <v>0</v>
      </c>
      <c r="BG84" s="49">
        <v>0</v>
      </c>
      <c r="BH84" s="48">
        <v>0</v>
      </c>
      <c r="BI84" s="49">
        <v>0</v>
      </c>
      <c r="BJ84" s="48">
        <v>37</v>
      </c>
      <c r="BK84" s="49">
        <v>100</v>
      </c>
      <c r="BL84" s="48">
        <v>37</v>
      </c>
    </row>
    <row r="85" spans="1:64" ht="15">
      <c r="A85" s="64" t="s">
        <v>270</v>
      </c>
      <c r="B85" s="64" t="s">
        <v>271</v>
      </c>
      <c r="C85" s="65"/>
      <c r="D85" s="66"/>
      <c r="E85" s="67"/>
      <c r="F85" s="68"/>
      <c r="G85" s="65"/>
      <c r="H85" s="69"/>
      <c r="I85" s="70"/>
      <c r="J85" s="70"/>
      <c r="K85" s="34" t="s">
        <v>65</v>
      </c>
      <c r="L85" s="77">
        <v>87</v>
      </c>
      <c r="M85" s="77"/>
      <c r="N85" s="72"/>
      <c r="O85" s="79" t="s">
        <v>285</v>
      </c>
      <c r="P85" s="81">
        <v>43584.170798611114</v>
      </c>
      <c r="Q85" s="79" t="s">
        <v>359</v>
      </c>
      <c r="R85" s="79"/>
      <c r="S85" s="79"/>
      <c r="T85" s="79"/>
      <c r="U85" s="79"/>
      <c r="V85" s="82" t="s">
        <v>479</v>
      </c>
      <c r="W85" s="81">
        <v>43584.170798611114</v>
      </c>
      <c r="X85" s="82" t="s">
        <v>572</v>
      </c>
      <c r="Y85" s="79"/>
      <c r="Z85" s="79"/>
      <c r="AA85" s="85" t="s">
        <v>671</v>
      </c>
      <c r="AB85" s="79"/>
      <c r="AC85" s="79" t="b">
        <v>0</v>
      </c>
      <c r="AD85" s="79">
        <v>0</v>
      </c>
      <c r="AE85" s="85" t="s">
        <v>689</v>
      </c>
      <c r="AF85" s="79" t="b">
        <v>0</v>
      </c>
      <c r="AG85" s="79" t="s">
        <v>692</v>
      </c>
      <c r="AH85" s="79"/>
      <c r="AI85" s="85" t="s">
        <v>689</v>
      </c>
      <c r="AJ85" s="79" t="b">
        <v>0</v>
      </c>
      <c r="AK85" s="79">
        <v>15</v>
      </c>
      <c r="AL85" s="85" t="s">
        <v>672</v>
      </c>
      <c r="AM85" s="79" t="s">
        <v>701</v>
      </c>
      <c r="AN85" s="79" t="b">
        <v>0</v>
      </c>
      <c r="AO85" s="85" t="s">
        <v>672</v>
      </c>
      <c r="AP85" s="79" t="s">
        <v>176</v>
      </c>
      <c r="AQ85" s="79">
        <v>0</v>
      </c>
      <c r="AR85" s="79">
        <v>0</v>
      </c>
      <c r="AS85" s="79"/>
      <c r="AT85" s="79"/>
      <c r="AU85" s="79"/>
      <c r="AV85" s="79"/>
      <c r="AW85" s="79"/>
      <c r="AX85" s="79"/>
      <c r="AY85" s="79"/>
      <c r="AZ85" s="79"/>
      <c r="BA85">
        <v>1</v>
      </c>
      <c r="BB85" s="78" t="str">
        <f>REPLACE(INDEX(GroupVertices[Group],MATCH(Edges24[[#This Row],[Vertex 1]],GroupVertices[Vertex],0)),1,1,"")</f>
        <v>6</v>
      </c>
      <c r="BC85" s="78" t="str">
        <f>REPLACE(INDEX(GroupVertices[Group],MATCH(Edges24[[#This Row],[Vertex 2]],GroupVertices[Vertex],0)),1,1,"")</f>
        <v>6</v>
      </c>
      <c r="BD85" s="48">
        <v>0</v>
      </c>
      <c r="BE85" s="49">
        <v>0</v>
      </c>
      <c r="BF85" s="48">
        <v>2</v>
      </c>
      <c r="BG85" s="49">
        <v>7.6923076923076925</v>
      </c>
      <c r="BH85" s="48">
        <v>0</v>
      </c>
      <c r="BI85" s="49">
        <v>0</v>
      </c>
      <c r="BJ85" s="48">
        <v>24</v>
      </c>
      <c r="BK85" s="49">
        <v>92.3076923076923</v>
      </c>
      <c r="BL85" s="48">
        <v>26</v>
      </c>
    </row>
    <row r="86" spans="1:64" ht="15">
      <c r="A86" s="64" t="s">
        <v>271</v>
      </c>
      <c r="B86" s="64" t="s">
        <v>271</v>
      </c>
      <c r="C86" s="65"/>
      <c r="D86" s="66"/>
      <c r="E86" s="67"/>
      <c r="F86" s="68"/>
      <c r="G86" s="65"/>
      <c r="H86" s="69"/>
      <c r="I86" s="70"/>
      <c r="J86" s="70"/>
      <c r="K86" s="34" t="s">
        <v>65</v>
      </c>
      <c r="L86" s="77">
        <v>88</v>
      </c>
      <c r="M86" s="77"/>
      <c r="N86" s="72"/>
      <c r="O86" s="79" t="s">
        <v>176</v>
      </c>
      <c r="P86" s="81">
        <v>43566.254328703704</v>
      </c>
      <c r="Q86" s="79" t="s">
        <v>360</v>
      </c>
      <c r="R86" s="82" t="s">
        <v>383</v>
      </c>
      <c r="S86" s="79" t="s">
        <v>394</v>
      </c>
      <c r="T86" s="79" t="s">
        <v>410</v>
      </c>
      <c r="U86" s="79"/>
      <c r="V86" s="82" t="s">
        <v>480</v>
      </c>
      <c r="W86" s="81">
        <v>43566.254328703704</v>
      </c>
      <c r="X86" s="82" t="s">
        <v>573</v>
      </c>
      <c r="Y86" s="79"/>
      <c r="Z86" s="79"/>
      <c r="AA86" s="85" t="s">
        <v>672</v>
      </c>
      <c r="AB86" s="85" t="s">
        <v>688</v>
      </c>
      <c r="AC86" s="79" t="b">
        <v>0</v>
      </c>
      <c r="AD86" s="79">
        <v>24</v>
      </c>
      <c r="AE86" s="85" t="s">
        <v>690</v>
      </c>
      <c r="AF86" s="79" t="b">
        <v>0</v>
      </c>
      <c r="AG86" s="79" t="s">
        <v>692</v>
      </c>
      <c r="AH86" s="79"/>
      <c r="AI86" s="85" t="s">
        <v>689</v>
      </c>
      <c r="AJ86" s="79" t="b">
        <v>0</v>
      </c>
      <c r="AK86" s="79">
        <v>15</v>
      </c>
      <c r="AL86" s="85" t="s">
        <v>689</v>
      </c>
      <c r="AM86" s="79" t="s">
        <v>699</v>
      </c>
      <c r="AN86" s="79" t="b">
        <v>0</v>
      </c>
      <c r="AO86" s="85" t="s">
        <v>688</v>
      </c>
      <c r="AP86" s="79" t="s">
        <v>705</v>
      </c>
      <c r="AQ86" s="79">
        <v>0</v>
      </c>
      <c r="AR86" s="79">
        <v>0</v>
      </c>
      <c r="AS86" s="79"/>
      <c r="AT86" s="79"/>
      <c r="AU86" s="79"/>
      <c r="AV86" s="79"/>
      <c r="AW86" s="79"/>
      <c r="AX86" s="79"/>
      <c r="AY86" s="79"/>
      <c r="AZ86" s="79"/>
      <c r="BA86">
        <v>1</v>
      </c>
      <c r="BB86" s="78" t="str">
        <f>REPLACE(INDEX(GroupVertices[Group],MATCH(Edges24[[#This Row],[Vertex 1]],GroupVertices[Vertex],0)),1,1,"")</f>
        <v>6</v>
      </c>
      <c r="BC86" s="78" t="str">
        <f>REPLACE(INDEX(GroupVertices[Group],MATCH(Edges24[[#This Row],[Vertex 2]],GroupVertices[Vertex],0)),1,1,"")</f>
        <v>6</v>
      </c>
      <c r="BD86" s="48">
        <v>0</v>
      </c>
      <c r="BE86" s="49">
        <v>0</v>
      </c>
      <c r="BF86" s="48">
        <v>4</v>
      </c>
      <c r="BG86" s="49">
        <v>8.51063829787234</v>
      </c>
      <c r="BH86" s="48">
        <v>0</v>
      </c>
      <c r="BI86" s="49">
        <v>0</v>
      </c>
      <c r="BJ86" s="48">
        <v>43</v>
      </c>
      <c r="BK86" s="49">
        <v>91.48936170212765</v>
      </c>
      <c r="BL86" s="48">
        <v>47</v>
      </c>
    </row>
    <row r="87" spans="1:64" ht="15">
      <c r="A87" s="64" t="s">
        <v>272</v>
      </c>
      <c r="B87" s="64" t="s">
        <v>271</v>
      </c>
      <c r="C87" s="65"/>
      <c r="D87" s="66"/>
      <c r="E87" s="67"/>
      <c r="F87" s="68"/>
      <c r="G87" s="65"/>
      <c r="H87" s="69"/>
      <c r="I87" s="70"/>
      <c r="J87" s="70"/>
      <c r="K87" s="34" t="s">
        <v>65</v>
      </c>
      <c r="L87" s="77">
        <v>89</v>
      </c>
      <c r="M87" s="77"/>
      <c r="N87" s="72"/>
      <c r="O87" s="79" t="s">
        <v>285</v>
      </c>
      <c r="P87" s="81">
        <v>43584.20180555555</v>
      </c>
      <c r="Q87" s="79" t="s">
        <v>359</v>
      </c>
      <c r="R87" s="79"/>
      <c r="S87" s="79"/>
      <c r="T87" s="79"/>
      <c r="U87" s="79"/>
      <c r="V87" s="82" t="s">
        <v>481</v>
      </c>
      <c r="W87" s="81">
        <v>43584.20180555555</v>
      </c>
      <c r="X87" s="82" t="s">
        <v>574</v>
      </c>
      <c r="Y87" s="79"/>
      <c r="Z87" s="79"/>
      <c r="AA87" s="85" t="s">
        <v>673</v>
      </c>
      <c r="AB87" s="79"/>
      <c r="AC87" s="79" t="b">
        <v>0</v>
      </c>
      <c r="AD87" s="79">
        <v>0</v>
      </c>
      <c r="AE87" s="85" t="s">
        <v>689</v>
      </c>
      <c r="AF87" s="79" t="b">
        <v>0</v>
      </c>
      <c r="AG87" s="79" t="s">
        <v>692</v>
      </c>
      <c r="AH87" s="79"/>
      <c r="AI87" s="85" t="s">
        <v>689</v>
      </c>
      <c r="AJ87" s="79" t="b">
        <v>0</v>
      </c>
      <c r="AK87" s="79">
        <v>15</v>
      </c>
      <c r="AL87" s="85" t="s">
        <v>672</v>
      </c>
      <c r="AM87" s="79" t="s">
        <v>701</v>
      </c>
      <c r="AN87" s="79" t="b">
        <v>0</v>
      </c>
      <c r="AO87" s="85" t="s">
        <v>672</v>
      </c>
      <c r="AP87" s="79" t="s">
        <v>176</v>
      </c>
      <c r="AQ87" s="79">
        <v>0</v>
      </c>
      <c r="AR87" s="79">
        <v>0</v>
      </c>
      <c r="AS87" s="79"/>
      <c r="AT87" s="79"/>
      <c r="AU87" s="79"/>
      <c r="AV87" s="79"/>
      <c r="AW87" s="79"/>
      <c r="AX87" s="79"/>
      <c r="AY87" s="79"/>
      <c r="AZ87" s="79"/>
      <c r="BA87">
        <v>1</v>
      </c>
      <c r="BB87" s="78" t="str">
        <f>REPLACE(INDEX(GroupVertices[Group],MATCH(Edges24[[#This Row],[Vertex 1]],GroupVertices[Vertex],0)),1,1,"")</f>
        <v>6</v>
      </c>
      <c r="BC87" s="78" t="str">
        <f>REPLACE(INDEX(GroupVertices[Group],MATCH(Edges24[[#This Row],[Vertex 2]],GroupVertices[Vertex],0)),1,1,"")</f>
        <v>6</v>
      </c>
      <c r="BD87" s="48">
        <v>0</v>
      </c>
      <c r="BE87" s="49">
        <v>0</v>
      </c>
      <c r="BF87" s="48">
        <v>2</v>
      </c>
      <c r="BG87" s="49">
        <v>7.6923076923076925</v>
      </c>
      <c r="BH87" s="48">
        <v>0</v>
      </c>
      <c r="BI87" s="49">
        <v>0</v>
      </c>
      <c r="BJ87" s="48">
        <v>24</v>
      </c>
      <c r="BK87" s="49">
        <v>92.3076923076923</v>
      </c>
      <c r="BL87" s="48">
        <v>26</v>
      </c>
    </row>
    <row r="88" spans="1:64" ht="15">
      <c r="A88" s="64" t="s">
        <v>273</v>
      </c>
      <c r="B88" s="64" t="s">
        <v>273</v>
      </c>
      <c r="C88" s="65"/>
      <c r="D88" s="66"/>
      <c r="E88" s="67"/>
      <c r="F88" s="68"/>
      <c r="G88" s="65"/>
      <c r="H88" s="69"/>
      <c r="I88" s="70"/>
      <c r="J88" s="70"/>
      <c r="K88" s="34" t="s">
        <v>65</v>
      </c>
      <c r="L88" s="77">
        <v>90</v>
      </c>
      <c r="M88" s="77"/>
      <c r="N88" s="72"/>
      <c r="O88" s="79" t="s">
        <v>176</v>
      </c>
      <c r="P88" s="81">
        <v>43584.395833333336</v>
      </c>
      <c r="Q88" s="79" t="s">
        <v>361</v>
      </c>
      <c r="R88" s="82" t="s">
        <v>384</v>
      </c>
      <c r="S88" s="79" t="s">
        <v>393</v>
      </c>
      <c r="T88" s="79" t="s">
        <v>411</v>
      </c>
      <c r="U88" s="79"/>
      <c r="V88" s="82" t="s">
        <v>482</v>
      </c>
      <c r="W88" s="81">
        <v>43584.395833333336</v>
      </c>
      <c r="X88" s="82" t="s">
        <v>575</v>
      </c>
      <c r="Y88" s="79"/>
      <c r="Z88" s="79"/>
      <c r="AA88" s="85" t="s">
        <v>674</v>
      </c>
      <c r="AB88" s="79"/>
      <c r="AC88" s="79" t="b">
        <v>0</v>
      </c>
      <c r="AD88" s="79">
        <v>0</v>
      </c>
      <c r="AE88" s="85" t="s">
        <v>689</v>
      </c>
      <c r="AF88" s="79" t="b">
        <v>0</v>
      </c>
      <c r="AG88" s="79" t="s">
        <v>695</v>
      </c>
      <c r="AH88" s="79"/>
      <c r="AI88" s="85" t="s">
        <v>689</v>
      </c>
      <c r="AJ88" s="79" t="b">
        <v>0</v>
      </c>
      <c r="AK88" s="79">
        <v>1</v>
      </c>
      <c r="AL88" s="85" t="s">
        <v>689</v>
      </c>
      <c r="AM88" s="79" t="s">
        <v>701</v>
      </c>
      <c r="AN88" s="79" t="b">
        <v>0</v>
      </c>
      <c r="AO88" s="85" t="s">
        <v>674</v>
      </c>
      <c r="AP88" s="79" t="s">
        <v>176</v>
      </c>
      <c r="AQ88" s="79">
        <v>0</v>
      </c>
      <c r="AR88" s="79">
        <v>0</v>
      </c>
      <c r="AS88" s="79"/>
      <c r="AT88" s="79"/>
      <c r="AU88" s="79"/>
      <c r="AV88" s="79"/>
      <c r="AW88" s="79"/>
      <c r="AX88" s="79"/>
      <c r="AY88" s="79"/>
      <c r="AZ88" s="79"/>
      <c r="BA88">
        <v>1</v>
      </c>
      <c r="BB88" s="78" t="str">
        <f>REPLACE(INDEX(GroupVertices[Group],MATCH(Edges24[[#This Row],[Vertex 1]],GroupVertices[Vertex],0)),1,1,"")</f>
        <v>10</v>
      </c>
      <c r="BC88" s="78" t="str">
        <f>REPLACE(INDEX(GroupVertices[Group],MATCH(Edges24[[#This Row],[Vertex 2]],GroupVertices[Vertex],0)),1,1,"")</f>
        <v>10</v>
      </c>
      <c r="BD88" s="48">
        <v>0</v>
      </c>
      <c r="BE88" s="49">
        <v>0</v>
      </c>
      <c r="BF88" s="48">
        <v>0</v>
      </c>
      <c r="BG88" s="49">
        <v>0</v>
      </c>
      <c r="BH88" s="48">
        <v>0</v>
      </c>
      <c r="BI88" s="49">
        <v>0</v>
      </c>
      <c r="BJ88" s="48">
        <v>26</v>
      </c>
      <c r="BK88" s="49">
        <v>100</v>
      </c>
      <c r="BL88" s="48">
        <v>26</v>
      </c>
    </row>
    <row r="89" spans="1:64" ht="15">
      <c r="A89" s="64" t="s">
        <v>274</v>
      </c>
      <c r="B89" s="64" t="s">
        <v>273</v>
      </c>
      <c r="C89" s="65"/>
      <c r="D89" s="66"/>
      <c r="E89" s="67"/>
      <c r="F89" s="68"/>
      <c r="G89" s="65"/>
      <c r="H89" s="69"/>
      <c r="I89" s="70"/>
      <c r="J89" s="70"/>
      <c r="K89" s="34" t="s">
        <v>65</v>
      </c>
      <c r="L89" s="77">
        <v>91</v>
      </c>
      <c r="M89" s="77"/>
      <c r="N89" s="72"/>
      <c r="O89" s="79" t="s">
        <v>285</v>
      </c>
      <c r="P89" s="81">
        <v>43584.40253472222</v>
      </c>
      <c r="Q89" s="79" t="s">
        <v>362</v>
      </c>
      <c r="R89" s="79"/>
      <c r="S89" s="79"/>
      <c r="T89" s="79" t="s">
        <v>412</v>
      </c>
      <c r="U89" s="79"/>
      <c r="V89" s="82" t="s">
        <v>483</v>
      </c>
      <c r="W89" s="81">
        <v>43584.40253472222</v>
      </c>
      <c r="X89" s="82" t="s">
        <v>576</v>
      </c>
      <c r="Y89" s="79"/>
      <c r="Z89" s="79"/>
      <c r="AA89" s="85" t="s">
        <v>675</v>
      </c>
      <c r="AB89" s="79"/>
      <c r="AC89" s="79" t="b">
        <v>0</v>
      </c>
      <c r="AD89" s="79">
        <v>0</v>
      </c>
      <c r="AE89" s="85" t="s">
        <v>689</v>
      </c>
      <c r="AF89" s="79" t="b">
        <v>0</v>
      </c>
      <c r="AG89" s="79" t="s">
        <v>695</v>
      </c>
      <c r="AH89" s="79"/>
      <c r="AI89" s="85" t="s">
        <v>689</v>
      </c>
      <c r="AJ89" s="79" t="b">
        <v>0</v>
      </c>
      <c r="AK89" s="79">
        <v>1</v>
      </c>
      <c r="AL89" s="85" t="s">
        <v>674</v>
      </c>
      <c r="AM89" s="79" t="s">
        <v>701</v>
      </c>
      <c r="AN89" s="79" t="b">
        <v>0</v>
      </c>
      <c r="AO89" s="85" t="s">
        <v>674</v>
      </c>
      <c r="AP89" s="79" t="s">
        <v>176</v>
      </c>
      <c r="AQ89" s="79">
        <v>0</v>
      </c>
      <c r="AR89" s="79">
        <v>0</v>
      </c>
      <c r="AS89" s="79"/>
      <c r="AT89" s="79"/>
      <c r="AU89" s="79"/>
      <c r="AV89" s="79"/>
      <c r="AW89" s="79"/>
      <c r="AX89" s="79"/>
      <c r="AY89" s="79"/>
      <c r="AZ89" s="79"/>
      <c r="BA89">
        <v>1</v>
      </c>
      <c r="BB89" s="78" t="str">
        <f>REPLACE(INDEX(GroupVertices[Group],MATCH(Edges24[[#This Row],[Vertex 1]],GroupVertices[Vertex],0)),1,1,"")</f>
        <v>10</v>
      </c>
      <c r="BC89" s="78" t="str">
        <f>REPLACE(INDEX(GroupVertices[Group],MATCH(Edges24[[#This Row],[Vertex 2]],GroupVertices[Vertex],0)),1,1,"")</f>
        <v>10</v>
      </c>
      <c r="BD89" s="48">
        <v>0</v>
      </c>
      <c r="BE89" s="49">
        <v>0</v>
      </c>
      <c r="BF89" s="48">
        <v>0</v>
      </c>
      <c r="BG89" s="49">
        <v>0</v>
      </c>
      <c r="BH89" s="48">
        <v>0</v>
      </c>
      <c r="BI89" s="49">
        <v>0</v>
      </c>
      <c r="BJ89" s="48">
        <v>22</v>
      </c>
      <c r="BK89" s="49">
        <v>100</v>
      </c>
      <c r="BL89" s="48">
        <v>22</v>
      </c>
    </row>
    <row r="90" spans="1:64" ht="15">
      <c r="A90" s="64" t="s">
        <v>275</v>
      </c>
      <c r="B90" s="64" t="s">
        <v>275</v>
      </c>
      <c r="C90" s="65"/>
      <c r="D90" s="66"/>
      <c r="E90" s="67"/>
      <c r="F90" s="68"/>
      <c r="G90" s="65"/>
      <c r="H90" s="69"/>
      <c r="I90" s="70"/>
      <c r="J90" s="70"/>
      <c r="K90" s="34" t="s">
        <v>65</v>
      </c>
      <c r="L90" s="77">
        <v>92</v>
      </c>
      <c r="M90" s="77"/>
      <c r="N90" s="72"/>
      <c r="O90" s="79" t="s">
        <v>176</v>
      </c>
      <c r="P90" s="81">
        <v>43569.74917824074</v>
      </c>
      <c r="Q90" s="79" t="s">
        <v>363</v>
      </c>
      <c r="R90" s="82" t="s">
        <v>385</v>
      </c>
      <c r="S90" s="79" t="s">
        <v>391</v>
      </c>
      <c r="T90" s="79" t="s">
        <v>413</v>
      </c>
      <c r="U90" s="82" t="s">
        <v>432</v>
      </c>
      <c r="V90" s="82" t="s">
        <v>432</v>
      </c>
      <c r="W90" s="81">
        <v>43569.74917824074</v>
      </c>
      <c r="X90" s="82" t="s">
        <v>577</v>
      </c>
      <c r="Y90" s="79"/>
      <c r="Z90" s="79"/>
      <c r="AA90" s="85" t="s">
        <v>676</v>
      </c>
      <c r="AB90" s="79"/>
      <c r="AC90" s="79" t="b">
        <v>0</v>
      </c>
      <c r="AD90" s="79">
        <v>22</v>
      </c>
      <c r="AE90" s="85" t="s">
        <v>689</v>
      </c>
      <c r="AF90" s="79" t="b">
        <v>0</v>
      </c>
      <c r="AG90" s="79" t="s">
        <v>691</v>
      </c>
      <c r="AH90" s="79"/>
      <c r="AI90" s="85" t="s">
        <v>689</v>
      </c>
      <c r="AJ90" s="79" t="b">
        <v>0</v>
      </c>
      <c r="AK90" s="79">
        <v>3</v>
      </c>
      <c r="AL90" s="85" t="s">
        <v>689</v>
      </c>
      <c r="AM90" s="79" t="s">
        <v>701</v>
      </c>
      <c r="AN90" s="79" t="b">
        <v>0</v>
      </c>
      <c r="AO90" s="85" t="s">
        <v>676</v>
      </c>
      <c r="AP90" s="79" t="s">
        <v>705</v>
      </c>
      <c r="AQ90" s="79">
        <v>0</v>
      </c>
      <c r="AR90" s="79">
        <v>0</v>
      </c>
      <c r="AS90" s="79"/>
      <c r="AT90" s="79"/>
      <c r="AU90" s="79"/>
      <c r="AV90" s="79"/>
      <c r="AW90" s="79"/>
      <c r="AX90" s="79"/>
      <c r="AY90" s="79"/>
      <c r="AZ90" s="79"/>
      <c r="BA90">
        <v>1</v>
      </c>
      <c r="BB90" s="78" t="str">
        <f>REPLACE(INDEX(GroupVertices[Group],MATCH(Edges24[[#This Row],[Vertex 1]],GroupVertices[Vertex],0)),1,1,"")</f>
        <v>9</v>
      </c>
      <c r="BC90" s="78" t="str">
        <f>REPLACE(INDEX(GroupVertices[Group],MATCH(Edges24[[#This Row],[Vertex 2]],GroupVertices[Vertex],0)),1,1,"")</f>
        <v>9</v>
      </c>
      <c r="BD90" s="48">
        <v>0</v>
      </c>
      <c r="BE90" s="49">
        <v>0</v>
      </c>
      <c r="BF90" s="48">
        <v>0</v>
      </c>
      <c r="BG90" s="49">
        <v>0</v>
      </c>
      <c r="BH90" s="48">
        <v>0</v>
      </c>
      <c r="BI90" s="49">
        <v>0</v>
      </c>
      <c r="BJ90" s="48">
        <v>24</v>
      </c>
      <c r="BK90" s="49">
        <v>100</v>
      </c>
      <c r="BL90" s="48">
        <v>24</v>
      </c>
    </row>
    <row r="91" spans="1:64" ht="15">
      <c r="A91" s="64" t="s">
        <v>276</v>
      </c>
      <c r="B91" s="64" t="s">
        <v>275</v>
      </c>
      <c r="C91" s="65"/>
      <c r="D91" s="66"/>
      <c r="E91" s="67"/>
      <c r="F91" s="68"/>
      <c r="G91" s="65"/>
      <c r="H91" s="69"/>
      <c r="I91" s="70"/>
      <c r="J91" s="70"/>
      <c r="K91" s="34" t="s">
        <v>65</v>
      </c>
      <c r="L91" s="77">
        <v>93</v>
      </c>
      <c r="M91" s="77"/>
      <c r="N91" s="72"/>
      <c r="O91" s="79" t="s">
        <v>285</v>
      </c>
      <c r="P91" s="81">
        <v>43584.79555555555</v>
      </c>
      <c r="Q91" s="79" t="s">
        <v>364</v>
      </c>
      <c r="R91" s="79"/>
      <c r="S91" s="79"/>
      <c r="T91" s="79" t="s">
        <v>413</v>
      </c>
      <c r="U91" s="79"/>
      <c r="V91" s="82" t="s">
        <v>484</v>
      </c>
      <c r="W91" s="81">
        <v>43584.79555555555</v>
      </c>
      <c r="X91" s="82" t="s">
        <v>578</v>
      </c>
      <c r="Y91" s="79"/>
      <c r="Z91" s="79"/>
      <c r="AA91" s="85" t="s">
        <v>677</v>
      </c>
      <c r="AB91" s="79"/>
      <c r="AC91" s="79" t="b">
        <v>0</v>
      </c>
      <c r="AD91" s="79">
        <v>0</v>
      </c>
      <c r="AE91" s="85" t="s">
        <v>689</v>
      </c>
      <c r="AF91" s="79" t="b">
        <v>0</v>
      </c>
      <c r="AG91" s="79" t="s">
        <v>691</v>
      </c>
      <c r="AH91" s="79"/>
      <c r="AI91" s="85" t="s">
        <v>689</v>
      </c>
      <c r="AJ91" s="79" t="b">
        <v>0</v>
      </c>
      <c r="AK91" s="79">
        <v>3</v>
      </c>
      <c r="AL91" s="85" t="s">
        <v>676</v>
      </c>
      <c r="AM91" s="79" t="s">
        <v>701</v>
      </c>
      <c r="AN91" s="79" t="b">
        <v>0</v>
      </c>
      <c r="AO91" s="85" t="s">
        <v>676</v>
      </c>
      <c r="AP91" s="79" t="s">
        <v>176</v>
      </c>
      <c r="AQ91" s="79">
        <v>0</v>
      </c>
      <c r="AR91" s="79">
        <v>0</v>
      </c>
      <c r="AS91" s="79"/>
      <c r="AT91" s="79"/>
      <c r="AU91" s="79"/>
      <c r="AV91" s="79"/>
      <c r="AW91" s="79"/>
      <c r="AX91" s="79"/>
      <c r="AY91" s="79"/>
      <c r="AZ91" s="79"/>
      <c r="BA91">
        <v>1</v>
      </c>
      <c r="BB91" s="78" t="str">
        <f>REPLACE(INDEX(GroupVertices[Group],MATCH(Edges24[[#This Row],[Vertex 1]],GroupVertices[Vertex],0)),1,1,"")</f>
        <v>9</v>
      </c>
      <c r="BC91" s="78" t="str">
        <f>REPLACE(INDEX(GroupVertices[Group],MATCH(Edges24[[#This Row],[Vertex 2]],GroupVertices[Vertex],0)),1,1,"")</f>
        <v>9</v>
      </c>
      <c r="BD91" s="48">
        <v>0</v>
      </c>
      <c r="BE91" s="49">
        <v>0</v>
      </c>
      <c r="BF91" s="48">
        <v>0</v>
      </c>
      <c r="BG91" s="49">
        <v>0</v>
      </c>
      <c r="BH91" s="48">
        <v>0</v>
      </c>
      <c r="BI91" s="49">
        <v>0</v>
      </c>
      <c r="BJ91" s="48">
        <v>25</v>
      </c>
      <c r="BK91" s="49">
        <v>100</v>
      </c>
      <c r="BL91" s="48">
        <v>25</v>
      </c>
    </row>
    <row r="92" spans="1:64" ht="15">
      <c r="A92" s="64" t="s">
        <v>277</v>
      </c>
      <c r="B92" s="64" t="s">
        <v>277</v>
      </c>
      <c r="C92" s="65"/>
      <c r="D92" s="66"/>
      <c r="E92" s="67"/>
      <c r="F92" s="68"/>
      <c r="G92" s="65"/>
      <c r="H92" s="69"/>
      <c r="I92" s="70"/>
      <c r="J92" s="70"/>
      <c r="K92" s="34" t="s">
        <v>65</v>
      </c>
      <c r="L92" s="77">
        <v>94</v>
      </c>
      <c r="M92" s="77"/>
      <c r="N92" s="72"/>
      <c r="O92" s="79" t="s">
        <v>176</v>
      </c>
      <c r="P92" s="81">
        <v>43585.51353009259</v>
      </c>
      <c r="Q92" s="79" t="s">
        <v>365</v>
      </c>
      <c r="R92" s="79"/>
      <c r="S92" s="79"/>
      <c r="T92" s="79" t="s">
        <v>414</v>
      </c>
      <c r="U92" s="79"/>
      <c r="V92" s="82" t="s">
        <v>485</v>
      </c>
      <c r="W92" s="81">
        <v>43585.51353009259</v>
      </c>
      <c r="X92" s="82" t="s">
        <v>579</v>
      </c>
      <c r="Y92" s="79"/>
      <c r="Z92" s="79"/>
      <c r="AA92" s="85" t="s">
        <v>678</v>
      </c>
      <c r="AB92" s="79"/>
      <c r="AC92" s="79" t="b">
        <v>0</v>
      </c>
      <c r="AD92" s="79">
        <v>1</v>
      </c>
      <c r="AE92" s="85" t="s">
        <v>689</v>
      </c>
      <c r="AF92" s="79" t="b">
        <v>0</v>
      </c>
      <c r="AG92" s="79" t="s">
        <v>693</v>
      </c>
      <c r="AH92" s="79"/>
      <c r="AI92" s="85" t="s">
        <v>689</v>
      </c>
      <c r="AJ92" s="79" t="b">
        <v>0</v>
      </c>
      <c r="AK92" s="79">
        <v>0</v>
      </c>
      <c r="AL92" s="85" t="s">
        <v>689</v>
      </c>
      <c r="AM92" s="79" t="s">
        <v>704</v>
      </c>
      <c r="AN92" s="79" t="b">
        <v>0</v>
      </c>
      <c r="AO92" s="85" t="s">
        <v>678</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3</v>
      </c>
      <c r="BK92" s="49">
        <v>100</v>
      </c>
      <c r="BL92" s="48">
        <v>3</v>
      </c>
    </row>
    <row r="93" spans="1:64" ht="15">
      <c r="A93" s="64" t="s">
        <v>278</v>
      </c>
      <c r="B93" s="64" t="s">
        <v>278</v>
      </c>
      <c r="C93" s="65"/>
      <c r="D93" s="66"/>
      <c r="E93" s="67"/>
      <c r="F93" s="68"/>
      <c r="G93" s="65"/>
      <c r="H93" s="69"/>
      <c r="I93" s="70"/>
      <c r="J93" s="70"/>
      <c r="K93" s="34" t="s">
        <v>65</v>
      </c>
      <c r="L93" s="77">
        <v>95</v>
      </c>
      <c r="M93" s="77"/>
      <c r="N93" s="72"/>
      <c r="O93" s="79" t="s">
        <v>176</v>
      </c>
      <c r="P93" s="81">
        <v>43585.748564814814</v>
      </c>
      <c r="Q93" s="79" t="s">
        <v>366</v>
      </c>
      <c r="R93" s="79"/>
      <c r="S93" s="79"/>
      <c r="T93" s="79" t="s">
        <v>414</v>
      </c>
      <c r="U93" s="82" t="s">
        <v>433</v>
      </c>
      <c r="V93" s="82" t="s">
        <v>433</v>
      </c>
      <c r="W93" s="81">
        <v>43585.748564814814</v>
      </c>
      <c r="X93" s="82" t="s">
        <v>580</v>
      </c>
      <c r="Y93" s="79"/>
      <c r="Z93" s="79"/>
      <c r="AA93" s="85" t="s">
        <v>679</v>
      </c>
      <c r="AB93" s="79"/>
      <c r="AC93" s="79" t="b">
        <v>0</v>
      </c>
      <c r="AD93" s="79">
        <v>0</v>
      </c>
      <c r="AE93" s="85" t="s">
        <v>689</v>
      </c>
      <c r="AF93" s="79" t="b">
        <v>0</v>
      </c>
      <c r="AG93" s="79" t="s">
        <v>691</v>
      </c>
      <c r="AH93" s="79"/>
      <c r="AI93" s="85" t="s">
        <v>689</v>
      </c>
      <c r="AJ93" s="79" t="b">
        <v>0</v>
      </c>
      <c r="AK93" s="79">
        <v>0</v>
      </c>
      <c r="AL93" s="85" t="s">
        <v>689</v>
      </c>
      <c r="AM93" s="79" t="s">
        <v>701</v>
      </c>
      <c r="AN93" s="79" t="b">
        <v>0</v>
      </c>
      <c r="AO93" s="85" t="s">
        <v>679</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0</v>
      </c>
      <c r="BE93" s="49">
        <v>0</v>
      </c>
      <c r="BF93" s="48">
        <v>0</v>
      </c>
      <c r="BG93" s="49">
        <v>0</v>
      </c>
      <c r="BH93" s="48">
        <v>0</v>
      </c>
      <c r="BI93" s="49">
        <v>0</v>
      </c>
      <c r="BJ93" s="48">
        <v>54</v>
      </c>
      <c r="BK93" s="49">
        <v>100</v>
      </c>
      <c r="BL93" s="48">
        <v>54</v>
      </c>
    </row>
    <row r="94" spans="1:64" ht="15">
      <c r="A94" s="64" t="s">
        <v>279</v>
      </c>
      <c r="B94" s="64" t="s">
        <v>281</v>
      </c>
      <c r="C94" s="65"/>
      <c r="D94" s="66"/>
      <c r="E94" s="67"/>
      <c r="F94" s="68"/>
      <c r="G94" s="65"/>
      <c r="H94" s="69"/>
      <c r="I94" s="70"/>
      <c r="J94" s="70"/>
      <c r="K94" s="34" t="s">
        <v>65</v>
      </c>
      <c r="L94" s="77">
        <v>96</v>
      </c>
      <c r="M94" s="77"/>
      <c r="N94" s="72"/>
      <c r="O94" s="79" t="s">
        <v>285</v>
      </c>
      <c r="P94" s="81">
        <v>43585.875023148146</v>
      </c>
      <c r="Q94" s="79" t="s">
        <v>367</v>
      </c>
      <c r="R94" s="79"/>
      <c r="S94" s="79"/>
      <c r="T94" s="79"/>
      <c r="U94" s="79"/>
      <c r="V94" s="82" t="s">
        <v>486</v>
      </c>
      <c r="W94" s="81">
        <v>43585.875023148146</v>
      </c>
      <c r="X94" s="82" t="s">
        <v>581</v>
      </c>
      <c r="Y94" s="79"/>
      <c r="Z94" s="79"/>
      <c r="AA94" s="85" t="s">
        <v>680</v>
      </c>
      <c r="AB94" s="79"/>
      <c r="AC94" s="79" t="b">
        <v>0</v>
      </c>
      <c r="AD94" s="79">
        <v>0</v>
      </c>
      <c r="AE94" s="85" t="s">
        <v>689</v>
      </c>
      <c r="AF94" s="79" t="b">
        <v>0</v>
      </c>
      <c r="AG94" s="79" t="s">
        <v>691</v>
      </c>
      <c r="AH94" s="79"/>
      <c r="AI94" s="85" t="s">
        <v>689</v>
      </c>
      <c r="AJ94" s="79" t="b">
        <v>0</v>
      </c>
      <c r="AK94" s="79">
        <v>10</v>
      </c>
      <c r="AL94" s="85" t="s">
        <v>683</v>
      </c>
      <c r="AM94" s="79" t="s">
        <v>701</v>
      </c>
      <c r="AN94" s="79" t="b">
        <v>0</v>
      </c>
      <c r="AO94" s="85" t="s">
        <v>683</v>
      </c>
      <c r="AP94" s="79" t="s">
        <v>176</v>
      </c>
      <c r="AQ94" s="79">
        <v>0</v>
      </c>
      <c r="AR94" s="79">
        <v>0</v>
      </c>
      <c r="AS94" s="79"/>
      <c r="AT94" s="79"/>
      <c r="AU94" s="79"/>
      <c r="AV94" s="79"/>
      <c r="AW94" s="79"/>
      <c r="AX94" s="79"/>
      <c r="AY94" s="79"/>
      <c r="AZ94" s="79"/>
      <c r="BA94">
        <v>1</v>
      </c>
      <c r="BB94" s="78" t="str">
        <f>REPLACE(INDEX(GroupVertices[Group],MATCH(Edges24[[#This Row],[Vertex 1]],GroupVertices[Vertex],0)),1,1,"")</f>
        <v>3</v>
      </c>
      <c r="BC94" s="78" t="str">
        <f>REPLACE(INDEX(GroupVertices[Group],MATCH(Edges24[[#This Row],[Vertex 2]],GroupVertices[Vertex],0)),1,1,"")</f>
        <v>3</v>
      </c>
      <c r="BD94" s="48">
        <v>0</v>
      </c>
      <c r="BE94" s="49">
        <v>0</v>
      </c>
      <c r="BF94" s="48">
        <v>0</v>
      </c>
      <c r="BG94" s="49">
        <v>0</v>
      </c>
      <c r="BH94" s="48">
        <v>0</v>
      </c>
      <c r="BI94" s="49">
        <v>0</v>
      </c>
      <c r="BJ94" s="48">
        <v>27</v>
      </c>
      <c r="BK94" s="49">
        <v>100</v>
      </c>
      <c r="BL94" s="48">
        <v>27</v>
      </c>
    </row>
    <row r="95" spans="1:64" ht="15">
      <c r="A95" s="64" t="s">
        <v>280</v>
      </c>
      <c r="B95" s="64" t="s">
        <v>280</v>
      </c>
      <c r="C95" s="65"/>
      <c r="D95" s="66"/>
      <c r="E95" s="67"/>
      <c r="F95" s="68"/>
      <c r="G95" s="65"/>
      <c r="H95" s="69"/>
      <c r="I95" s="70"/>
      <c r="J95" s="70"/>
      <c r="K95" s="34" t="s">
        <v>65</v>
      </c>
      <c r="L95" s="77">
        <v>97</v>
      </c>
      <c r="M95" s="77"/>
      <c r="N95" s="72"/>
      <c r="O95" s="79" t="s">
        <v>176</v>
      </c>
      <c r="P95" s="81">
        <v>43573.7140625</v>
      </c>
      <c r="Q95" s="79" t="s">
        <v>368</v>
      </c>
      <c r="R95" s="79"/>
      <c r="S95" s="79"/>
      <c r="T95" s="79" t="s">
        <v>396</v>
      </c>
      <c r="U95" s="79"/>
      <c r="V95" s="82" t="s">
        <v>487</v>
      </c>
      <c r="W95" s="81">
        <v>43573.7140625</v>
      </c>
      <c r="X95" s="82" t="s">
        <v>582</v>
      </c>
      <c r="Y95" s="79"/>
      <c r="Z95" s="79"/>
      <c r="AA95" s="85" t="s">
        <v>681</v>
      </c>
      <c r="AB95" s="79"/>
      <c r="AC95" s="79" t="b">
        <v>0</v>
      </c>
      <c r="AD95" s="79">
        <v>20</v>
      </c>
      <c r="AE95" s="85" t="s">
        <v>689</v>
      </c>
      <c r="AF95" s="79" t="b">
        <v>0</v>
      </c>
      <c r="AG95" s="79" t="s">
        <v>691</v>
      </c>
      <c r="AH95" s="79"/>
      <c r="AI95" s="85" t="s">
        <v>689</v>
      </c>
      <c r="AJ95" s="79" t="b">
        <v>0</v>
      </c>
      <c r="AK95" s="79">
        <v>4</v>
      </c>
      <c r="AL95" s="85" t="s">
        <v>689</v>
      </c>
      <c r="AM95" s="79" t="s">
        <v>699</v>
      </c>
      <c r="AN95" s="79" t="b">
        <v>0</v>
      </c>
      <c r="AO95" s="85" t="s">
        <v>681</v>
      </c>
      <c r="AP95" s="79" t="s">
        <v>705</v>
      </c>
      <c r="AQ95" s="79">
        <v>0</v>
      </c>
      <c r="AR95" s="79">
        <v>0</v>
      </c>
      <c r="AS95" s="79"/>
      <c r="AT95" s="79"/>
      <c r="AU95" s="79"/>
      <c r="AV95" s="79"/>
      <c r="AW95" s="79"/>
      <c r="AX95" s="79"/>
      <c r="AY95" s="79"/>
      <c r="AZ95" s="79"/>
      <c r="BA95">
        <v>1</v>
      </c>
      <c r="BB95" s="78" t="str">
        <f>REPLACE(INDEX(GroupVertices[Group],MATCH(Edges24[[#This Row],[Vertex 1]],GroupVertices[Vertex],0)),1,1,"")</f>
        <v>3</v>
      </c>
      <c r="BC95" s="78" t="str">
        <f>REPLACE(INDEX(GroupVertices[Group],MATCH(Edges24[[#This Row],[Vertex 2]],GroupVertices[Vertex],0)),1,1,"")</f>
        <v>3</v>
      </c>
      <c r="BD95" s="48">
        <v>1</v>
      </c>
      <c r="BE95" s="49">
        <v>3.8461538461538463</v>
      </c>
      <c r="BF95" s="48">
        <v>1</v>
      </c>
      <c r="BG95" s="49">
        <v>3.8461538461538463</v>
      </c>
      <c r="BH95" s="48">
        <v>0</v>
      </c>
      <c r="BI95" s="49">
        <v>0</v>
      </c>
      <c r="BJ95" s="48">
        <v>24</v>
      </c>
      <c r="BK95" s="49">
        <v>92.3076923076923</v>
      </c>
      <c r="BL95" s="48">
        <v>26</v>
      </c>
    </row>
    <row r="96" spans="1:64" ht="15">
      <c r="A96" s="64" t="s">
        <v>281</v>
      </c>
      <c r="B96" s="64" t="s">
        <v>280</v>
      </c>
      <c r="C96" s="65"/>
      <c r="D96" s="66"/>
      <c r="E96" s="67"/>
      <c r="F96" s="68"/>
      <c r="G96" s="65"/>
      <c r="H96" s="69"/>
      <c r="I96" s="70"/>
      <c r="J96" s="70"/>
      <c r="K96" s="34" t="s">
        <v>65</v>
      </c>
      <c r="L96" s="77">
        <v>98</v>
      </c>
      <c r="M96" s="77"/>
      <c r="N96" s="72"/>
      <c r="O96" s="79" t="s">
        <v>285</v>
      </c>
      <c r="P96" s="81">
        <v>43576.319131944445</v>
      </c>
      <c r="Q96" s="79" t="s">
        <v>369</v>
      </c>
      <c r="R96" s="79"/>
      <c r="S96" s="79"/>
      <c r="T96" s="79" t="s">
        <v>396</v>
      </c>
      <c r="U96" s="79"/>
      <c r="V96" s="82" t="s">
        <v>488</v>
      </c>
      <c r="W96" s="81">
        <v>43576.319131944445</v>
      </c>
      <c r="X96" s="82" t="s">
        <v>583</v>
      </c>
      <c r="Y96" s="79"/>
      <c r="Z96" s="79"/>
      <c r="AA96" s="85" t="s">
        <v>682</v>
      </c>
      <c r="AB96" s="79"/>
      <c r="AC96" s="79" t="b">
        <v>0</v>
      </c>
      <c r="AD96" s="79">
        <v>0</v>
      </c>
      <c r="AE96" s="85" t="s">
        <v>689</v>
      </c>
      <c r="AF96" s="79" t="b">
        <v>0</v>
      </c>
      <c r="AG96" s="79" t="s">
        <v>691</v>
      </c>
      <c r="AH96" s="79"/>
      <c r="AI96" s="85" t="s">
        <v>689</v>
      </c>
      <c r="AJ96" s="79" t="b">
        <v>0</v>
      </c>
      <c r="AK96" s="79">
        <v>4</v>
      </c>
      <c r="AL96" s="85" t="s">
        <v>681</v>
      </c>
      <c r="AM96" s="79" t="s">
        <v>703</v>
      </c>
      <c r="AN96" s="79" t="b">
        <v>0</v>
      </c>
      <c r="AO96" s="85" t="s">
        <v>681</v>
      </c>
      <c r="AP96" s="79" t="s">
        <v>176</v>
      </c>
      <c r="AQ96" s="79">
        <v>0</v>
      </c>
      <c r="AR96" s="79">
        <v>0</v>
      </c>
      <c r="AS96" s="79"/>
      <c r="AT96" s="79"/>
      <c r="AU96" s="79"/>
      <c r="AV96" s="79"/>
      <c r="AW96" s="79"/>
      <c r="AX96" s="79"/>
      <c r="AY96" s="79"/>
      <c r="AZ96" s="79"/>
      <c r="BA96">
        <v>1</v>
      </c>
      <c r="BB96" s="78" t="str">
        <f>REPLACE(INDEX(GroupVertices[Group],MATCH(Edges24[[#This Row],[Vertex 1]],GroupVertices[Vertex],0)),1,1,"")</f>
        <v>3</v>
      </c>
      <c r="BC96" s="78" t="str">
        <f>REPLACE(INDEX(GroupVertices[Group],MATCH(Edges24[[#This Row],[Vertex 2]],GroupVertices[Vertex],0)),1,1,"")</f>
        <v>3</v>
      </c>
      <c r="BD96" s="48">
        <v>0</v>
      </c>
      <c r="BE96" s="49">
        <v>0</v>
      </c>
      <c r="BF96" s="48">
        <v>0</v>
      </c>
      <c r="BG96" s="49">
        <v>0</v>
      </c>
      <c r="BH96" s="48">
        <v>0</v>
      </c>
      <c r="BI96" s="49">
        <v>0</v>
      </c>
      <c r="BJ96" s="48">
        <v>12</v>
      </c>
      <c r="BK96" s="49">
        <v>100</v>
      </c>
      <c r="BL96" s="48">
        <v>12</v>
      </c>
    </row>
    <row r="97" spans="1:64" ht="15">
      <c r="A97" s="64" t="s">
        <v>281</v>
      </c>
      <c r="B97" s="64" t="s">
        <v>281</v>
      </c>
      <c r="C97" s="65"/>
      <c r="D97" s="66"/>
      <c r="E97" s="67"/>
      <c r="F97" s="68"/>
      <c r="G97" s="65"/>
      <c r="H97" s="69"/>
      <c r="I97" s="70"/>
      <c r="J97" s="70"/>
      <c r="K97" s="34" t="s">
        <v>65</v>
      </c>
      <c r="L97" s="77">
        <v>99</v>
      </c>
      <c r="M97" s="77"/>
      <c r="N97" s="72"/>
      <c r="O97" s="79" t="s">
        <v>176</v>
      </c>
      <c r="P97" s="81">
        <v>43581.628530092596</v>
      </c>
      <c r="Q97" s="79" t="s">
        <v>370</v>
      </c>
      <c r="R97" s="82" t="s">
        <v>382</v>
      </c>
      <c r="S97" s="79" t="s">
        <v>390</v>
      </c>
      <c r="T97" s="79" t="s">
        <v>396</v>
      </c>
      <c r="U97" s="82" t="s">
        <v>434</v>
      </c>
      <c r="V97" s="82" t="s">
        <v>434</v>
      </c>
      <c r="W97" s="81">
        <v>43581.628530092596</v>
      </c>
      <c r="X97" s="82" t="s">
        <v>584</v>
      </c>
      <c r="Y97" s="79"/>
      <c r="Z97" s="79"/>
      <c r="AA97" s="85" t="s">
        <v>683</v>
      </c>
      <c r="AB97" s="79"/>
      <c r="AC97" s="79" t="b">
        <v>0</v>
      </c>
      <c r="AD97" s="79">
        <v>17</v>
      </c>
      <c r="AE97" s="85" t="s">
        <v>689</v>
      </c>
      <c r="AF97" s="79" t="b">
        <v>0</v>
      </c>
      <c r="AG97" s="79" t="s">
        <v>691</v>
      </c>
      <c r="AH97" s="79"/>
      <c r="AI97" s="85" t="s">
        <v>689</v>
      </c>
      <c r="AJ97" s="79" t="b">
        <v>0</v>
      </c>
      <c r="AK97" s="79">
        <v>10</v>
      </c>
      <c r="AL97" s="85" t="s">
        <v>689</v>
      </c>
      <c r="AM97" s="79" t="s">
        <v>703</v>
      </c>
      <c r="AN97" s="79" t="b">
        <v>0</v>
      </c>
      <c r="AO97" s="85" t="s">
        <v>683</v>
      </c>
      <c r="AP97" s="79" t="s">
        <v>176</v>
      </c>
      <c r="AQ97" s="79">
        <v>0</v>
      </c>
      <c r="AR97" s="79">
        <v>0</v>
      </c>
      <c r="AS97" s="79"/>
      <c r="AT97" s="79"/>
      <c r="AU97" s="79"/>
      <c r="AV97" s="79"/>
      <c r="AW97" s="79"/>
      <c r="AX97" s="79"/>
      <c r="AY97" s="79"/>
      <c r="AZ97" s="79"/>
      <c r="BA97">
        <v>3</v>
      </c>
      <c r="BB97" s="78" t="str">
        <f>REPLACE(INDEX(GroupVertices[Group],MATCH(Edges24[[#This Row],[Vertex 1]],GroupVertices[Vertex],0)),1,1,"")</f>
        <v>3</v>
      </c>
      <c r="BC97" s="78" t="str">
        <f>REPLACE(INDEX(GroupVertices[Group],MATCH(Edges24[[#This Row],[Vertex 2]],GroupVertices[Vertex],0)),1,1,"")</f>
        <v>3</v>
      </c>
      <c r="BD97" s="48">
        <v>0</v>
      </c>
      <c r="BE97" s="49">
        <v>0</v>
      </c>
      <c r="BF97" s="48">
        <v>0</v>
      </c>
      <c r="BG97" s="49">
        <v>0</v>
      </c>
      <c r="BH97" s="48">
        <v>0</v>
      </c>
      <c r="BI97" s="49">
        <v>0</v>
      </c>
      <c r="BJ97" s="48">
        <v>26</v>
      </c>
      <c r="BK97" s="49">
        <v>100</v>
      </c>
      <c r="BL97" s="48">
        <v>26</v>
      </c>
    </row>
    <row r="98" spans="1:64" ht="15">
      <c r="A98" s="64" t="s">
        <v>281</v>
      </c>
      <c r="B98" s="64" t="s">
        <v>281</v>
      </c>
      <c r="C98" s="65"/>
      <c r="D98" s="66"/>
      <c r="E98" s="67"/>
      <c r="F98" s="68"/>
      <c r="G98" s="65"/>
      <c r="H98" s="69"/>
      <c r="I98" s="70"/>
      <c r="J98" s="70"/>
      <c r="K98" s="34" t="s">
        <v>65</v>
      </c>
      <c r="L98" s="77">
        <v>100</v>
      </c>
      <c r="M98" s="77"/>
      <c r="N98" s="72"/>
      <c r="O98" s="79" t="s">
        <v>176</v>
      </c>
      <c r="P98" s="81">
        <v>43583.61666666667</v>
      </c>
      <c r="Q98" s="79" t="s">
        <v>367</v>
      </c>
      <c r="R98" s="79"/>
      <c r="S98" s="79"/>
      <c r="T98" s="79"/>
      <c r="U98" s="79"/>
      <c r="V98" s="82" t="s">
        <v>488</v>
      </c>
      <c r="W98" s="81">
        <v>43583.61666666667</v>
      </c>
      <c r="X98" s="82" t="s">
        <v>585</v>
      </c>
      <c r="Y98" s="79"/>
      <c r="Z98" s="79"/>
      <c r="AA98" s="85" t="s">
        <v>684</v>
      </c>
      <c r="AB98" s="79"/>
      <c r="AC98" s="79" t="b">
        <v>0</v>
      </c>
      <c r="AD98" s="79">
        <v>0</v>
      </c>
      <c r="AE98" s="85" t="s">
        <v>689</v>
      </c>
      <c r="AF98" s="79" t="b">
        <v>0</v>
      </c>
      <c r="AG98" s="79" t="s">
        <v>691</v>
      </c>
      <c r="AH98" s="79"/>
      <c r="AI98" s="85" t="s">
        <v>689</v>
      </c>
      <c r="AJ98" s="79" t="b">
        <v>0</v>
      </c>
      <c r="AK98" s="79">
        <v>9</v>
      </c>
      <c r="AL98" s="85" t="s">
        <v>683</v>
      </c>
      <c r="AM98" s="79" t="s">
        <v>703</v>
      </c>
      <c r="AN98" s="79" t="b">
        <v>0</v>
      </c>
      <c r="AO98" s="85" t="s">
        <v>683</v>
      </c>
      <c r="AP98" s="79" t="s">
        <v>176</v>
      </c>
      <c r="AQ98" s="79">
        <v>0</v>
      </c>
      <c r="AR98" s="79">
        <v>0</v>
      </c>
      <c r="AS98" s="79"/>
      <c r="AT98" s="79"/>
      <c r="AU98" s="79"/>
      <c r="AV98" s="79"/>
      <c r="AW98" s="79"/>
      <c r="AX98" s="79"/>
      <c r="AY98" s="79"/>
      <c r="AZ98" s="79"/>
      <c r="BA98">
        <v>3</v>
      </c>
      <c r="BB98" s="78" t="str">
        <f>REPLACE(INDEX(GroupVertices[Group],MATCH(Edges24[[#This Row],[Vertex 1]],GroupVertices[Vertex],0)),1,1,"")</f>
        <v>3</v>
      </c>
      <c r="BC98" s="78" t="str">
        <f>REPLACE(INDEX(GroupVertices[Group],MATCH(Edges24[[#This Row],[Vertex 2]],GroupVertices[Vertex],0)),1,1,"")</f>
        <v>3</v>
      </c>
      <c r="BD98" s="48">
        <v>0</v>
      </c>
      <c r="BE98" s="49">
        <v>0</v>
      </c>
      <c r="BF98" s="48">
        <v>0</v>
      </c>
      <c r="BG98" s="49">
        <v>0</v>
      </c>
      <c r="BH98" s="48">
        <v>0</v>
      </c>
      <c r="BI98" s="49">
        <v>0</v>
      </c>
      <c r="BJ98" s="48">
        <v>27</v>
      </c>
      <c r="BK98" s="49">
        <v>100</v>
      </c>
      <c r="BL98" s="48">
        <v>27</v>
      </c>
    </row>
    <row r="99" spans="1:64" ht="15">
      <c r="A99" s="64" t="s">
        <v>281</v>
      </c>
      <c r="B99" s="64" t="s">
        <v>281</v>
      </c>
      <c r="C99" s="65"/>
      <c r="D99" s="66"/>
      <c r="E99" s="67"/>
      <c r="F99" s="68"/>
      <c r="G99" s="65"/>
      <c r="H99" s="69"/>
      <c r="I99" s="70"/>
      <c r="J99" s="70"/>
      <c r="K99" s="34" t="s">
        <v>65</v>
      </c>
      <c r="L99" s="77">
        <v>101</v>
      </c>
      <c r="M99" s="77"/>
      <c r="N99" s="72"/>
      <c r="O99" s="79" t="s">
        <v>176</v>
      </c>
      <c r="P99" s="81">
        <v>43586.31466435185</v>
      </c>
      <c r="Q99" s="79" t="s">
        <v>367</v>
      </c>
      <c r="R99" s="79"/>
      <c r="S99" s="79"/>
      <c r="T99" s="79"/>
      <c r="U99" s="79"/>
      <c r="V99" s="82" t="s">
        <v>488</v>
      </c>
      <c r="W99" s="81">
        <v>43586.31466435185</v>
      </c>
      <c r="X99" s="82" t="s">
        <v>586</v>
      </c>
      <c r="Y99" s="79"/>
      <c r="Z99" s="79"/>
      <c r="AA99" s="85" t="s">
        <v>685</v>
      </c>
      <c r="AB99" s="79"/>
      <c r="AC99" s="79" t="b">
        <v>0</v>
      </c>
      <c r="AD99" s="79">
        <v>0</v>
      </c>
      <c r="AE99" s="85" t="s">
        <v>689</v>
      </c>
      <c r="AF99" s="79" t="b">
        <v>0</v>
      </c>
      <c r="AG99" s="79" t="s">
        <v>691</v>
      </c>
      <c r="AH99" s="79"/>
      <c r="AI99" s="85" t="s">
        <v>689</v>
      </c>
      <c r="AJ99" s="79" t="b">
        <v>0</v>
      </c>
      <c r="AK99" s="79">
        <v>10</v>
      </c>
      <c r="AL99" s="85" t="s">
        <v>683</v>
      </c>
      <c r="AM99" s="79" t="s">
        <v>703</v>
      </c>
      <c r="AN99" s="79" t="b">
        <v>0</v>
      </c>
      <c r="AO99" s="85" t="s">
        <v>683</v>
      </c>
      <c r="AP99" s="79" t="s">
        <v>176</v>
      </c>
      <c r="AQ99" s="79">
        <v>0</v>
      </c>
      <c r="AR99" s="79">
        <v>0</v>
      </c>
      <c r="AS99" s="79"/>
      <c r="AT99" s="79"/>
      <c r="AU99" s="79"/>
      <c r="AV99" s="79"/>
      <c r="AW99" s="79"/>
      <c r="AX99" s="79"/>
      <c r="AY99" s="79"/>
      <c r="AZ99" s="79"/>
      <c r="BA99">
        <v>3</v>
      </c>
      <c r="BB99" s="78" t="str">
        <f>REPLACE(INDEX(GroupVertices[Group],MATCH(Edges24[[#This Row],[Vertex 1]],GroupVertices[Vertex],0)),1,1,"")</f>
        <v>3</v>
      </c>
      <c r="BC99" s="78" t="str">
        <f>REPLACE(INDEX(GroupVertices[Group],MATCH(Edges24[[#This Row],[Vertex 2]],GroupVertices[Vertex],0)),1,1,"")</f>
        <v>3</v>
      </c>
      <c r="BD99" s="48">
        <v>0</v>
      </c>
      <c r="BE99" s="49">
        <v>0</v>
      </c>
      <c r="BF99" s="48">
        <v>0</v>
      </c>
      <c r="BG99" s="49">
        <v>0</v>
      </c>
      <c r="BH99" s="48">
        <v>0</v>
      </c>
      <c r="BI99" s="49">
        <v>0</v>
      </c>
      <c r="BJ99" s="48">
        <v>27</v>
      </c>
      <c r="BK99" s="49">
        <v>100</v>
      </c>
      <c r="BL99" s="48">
        <v>27</v>
      </c>
    </row>
    <row r="100" spans="1:64" ht="15">
      <c r="A100" s="64" t="s">
        <v>282</v>
      </c>
      <c r="B100" s="64" t="s">
        <v>282</v>
      </c>
      <c r="C100" s="65"/>
      <c r="D100" s="66"/>
      <c r="E100" s="67"/>
      <c r="F100" s="68"/>
      <c r="G100" s="65"/>
      <c r="H100" s="69"/>
      <c r="I100" s="70"/>
      <c r="J100" s="70"/>
      <c r="K100" s="34" t="s">
        <v>65</v>
      </c>
      <c r="L100" s="77">
        <v>102</v>
      </c>
      <c r="M100" s="77"/>
      <c r="N100" s="72"/>
      <c r="O100" s="79" t="s">
        <v>176</v>
      </c>
      <c r="P100" s="81">
        <v>43586.573541666665</v>
      </c>
      <c r="Q100" s="79" t="s">
        <v>371</v>
      </c>
      <c r="R100" s="82" t="s">
        <v>386</v>
      </c>
      <c r="S100" s="79" t="s">
        <v>395</v>
      </c>
      <c r="T100" s="79" t="s">
        <v>414</v>
      </c>
      <c r="U100" s="82" t="s">
        <v>435</v>
      </c>
      <c r="V100" s="82" t="s">
        <v>435</v>
      </c>
      <c r="W100" s="81">
        <v>43586.573541666665</v>
      </c>
      <c r="X100" s="82" t="s">
        <v>587</v>
      </c>
      <c r="Y100" s="79"/>
      <c r="Z100" s="79"/>
      <c r="AA100" s="85" t="s">
        <v>686</v>
      </c>
      <c r="AB100" s="79"/>
      <c r="AC100" s="79" t="b">
        <v>0</v>
      </c>
      <c r="AD100" s="79">
        <v>0</v>
      </c>
      <c r="AE100" s="85" t="s">
        <v>689</v>
      </c>
      <c r="AF100" s="79" t="b">
        <v>0</v>
      </c>
      <c r="AG100" s="79" t="s">
        <v>696</v>
      </c>
      <c r="AH100" s="79"/>
      <c r="AI100" s="85" t="s">
        <v>689</v>
      </c>
      <c r="AJ100" s="79" t="b">
        <v>0</v>
      </c>
      <c r="AK100" s="79">
        <v>0</v>
      </c>
      <c r="AL100" s="85" t="s">
        <v>689</v>
      </c>
      <c r="AM100" s="79" t="s">
        <v>699</v>
      </c>
      <c r="AN100" s="79" t="b">
        <v>0</v>
      </c>
      <c r="AO100" s="85" t="s">
        <v>686</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v>0</v>
      </c>
      <c r="BE100" s="49">
        <v>0</v>
      </c>
      <c r="BF100" s="48">
        <v>0</v>
      </c>
      <c r="BG100" s="49">
        <v>0</v>
      </c>
      <c r="BH100" s="48">
        <v>0</v>
      </c>
      <c r="BI100" s="49">
        <v>0</v>
      </c>
      <c r="BJ100" s="48">
        <v>10</v>
      </c>
      <c r="BK100" s="49">
        <v>100</v>
      </c>
      <c r="BL100" s="48">
        <v>10</v>
      </c>
    </row>
    <row r="101" spans="1:64" ht="15">
      <c r="A101" s="64" t="s">
        <v>283</v>
      </c>
      <c r="B101" s="64" t="s">
        <v>283</v>
      </c>
      <c r="C101" s="65"/>
      <c r="D101" s="66"/>
      <c r="E101" s="67"/>
      <c r="F101" s="68"/>
      <c r="G101" s="65"/>
      <c r="H101" s="69"/>
      <c r="I101" s="70"/>
      <c r="J101" s="70"/>
      <c r="K101" s="34" t="s">
        <v>65</v>
      </c>
      <c r="L101" s="77">
        <v>103</v>
      </c>
      <c r="M101" s="77"/>
      <c r="N101" s="72"/>
      <c r="O101" s="79" t="s">
        <v>176</v>
      </c>
      <c r="P101" s="81">
        <v>43586.982256944444</v>
      </c>
      <c r="Q101" s="79" t="s">
        <v>372</v>
      </c>
      <c r="R101" s="82" t="s">
        <v>387</v>
      </c>
      <c r="S101" s="79" t="s">
        <v>393</v>
      </c>
      <c r="T101" s="79" t="s">
        <v>415</v>
      </c>
      <c r="U101" s="79"/>
      <c r="V101" s="82" t="s">
        <v>489</v>
      </c>
      <c r="W101" s="81">
        <v>43586.982256944444</v>
      </c>
      <c r="X101" s="82" t="s">
        <v>588</v>
      </c>
      <c r="Y101" s="79"/>
      <c r="Z101" s="79"/>
      <c r="AA101" s="85" t="s">
        <v>687</v>
      </c>
      <c r="AB101" s="79"/>
      <c r="AC101" s="79" t="b">
        <v>0</v>
      </c>
      <c r="AD101" s="79">
        <v>0</v>
      </c>
      <c r="AE101" s="85" t="s">
        <v>689</v>
      </c>
      <c r="AF101" s="79" t="b">
        <v>0</v>
      </c>
      <c r="AG101" s="79" t="s">
        <v>697</v>
      </c>
      <c r="AH101" s="79"/>
      <c r="AI101" s="85" t="s">
        <v>689</v>
      </c>
      <c r="AJ101" s="79" t="b">
        <v>0</v>
      </c>
      <c r="AK101" s="79">
        <v>0</v>
      </c>
      <c r="AL101" s="85" t="s">
        <v>689</v>
      </c>
      <c r="AM101" s="79" t="s">
        <v>699</v>
      </c>
      <c r="AN101" s="79" t="b">
        <v>0</v>
      </c>
      <c r="AO101" s="85" t="s">
        <v>687</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17</v>
      </c>
      <c r="BK101" s="49">
        <v>100</v>
      </c>
      <c r="BL101" s="48">
        <v>17</v>
      </c>
    </row>
    <row r="102" spans="1:11" ht="15">
      <c r="A102"/>
      <c r="B102"/>
      <c r="C102"/>
      <c r="D102"/>
      <c r="E102"/>
      <c r="F102"/>
      <c r="G102"/>
      <c r="H102"/>
      <c r="I102"/>
      <c r="J102"/>
      <c r="K102"/>
    </row>
    <row r="103" spans="1:11" ht="15">
      <c r="A103"/>
      <c r="B103"/>
      <c r="C103"/>
      <c r="D103"/>
      <c r="E103"/>
      <c r="F103"/>
      <c r="G103"/>
      <c r="H103"/>
      <c r="I103"/>
      <c r="J103"/>
      <c r="K1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allowBlank="1" showInputMessage="1" showErrorMessage="1" promptTitle="Vertex 2 Name" prompt="Enter the name of the edge's second vertex." sqref="B3:B101"/>
    <dataValidation allowBlank="1" showInputMessage="1" showErrorMessage="1" promptTitle="Vertex 1 Name" prompt="Enter the name of the edge's first vertex." sqref="A3:A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Color" prompt="To select an optional edge color, right-click and select Select Color on the right-click menu." sqref="C3:C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ErrorMessage="1" sqref="N2:N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s>
  <hyperlinks>
    <hyperlink ref="R4" r:id="rId1" display="https://oc-media.org/teen-attacked-in-baku-for-commemorating-bullied-schoolgirl/"/>
    <hyperlink ref="R8" r:id="rId2" display="http://qafqazinfo.az/news/detail/mehkeme-direktorla-bagli-qerar-verdi-249666"/>
    <hyperlink ref="R18" r:id="rId3" display="https://www.facebook.com/raskolnikovrodion/posts/2311965922194475"/>
    <hyperlink ref="R19" r:id="rId4" display="https://www.youtube.com/watch?v=dTzVTwolM58"/>
    <hyperlink ref="R21" r:id="rId5" display="https://oc-media.org/teen-attacked-in-baku-for-commemorating-bullied-schoolgirl/"/>
    <hyperlink ref="R37" r:id="rId6" display="https://www.facebook.com/lgbti.org/photos/a.292121070995378/1087064648167679/"/>
    <hyperlink ref="R45" r:id="rId7" display="https://twitter.com/currenttimetv/status/1120356839626104837"/>
    <hyperlink ref="R46" r:id="rId8" display="https://twitter.com/CurrentTimeTv/status/1120356839626104837"/>
    <hyperlink ref="R47" r:id="rId9" display="https://twitter.com/CurrentTimeTv/status/1120356839626104837"/>
    <hyperlink ref="R48" r:id="rId10" display="https://www.facebook.com/rahim.y.wali/posts/2020350061396634"/>
    <hyperlink ref="R49" r:id="rId11" display="https://ru.globalvoices.org/2019/04/22/82813/"/>
    <hyperlink ref="R80" r:id="rId12" display="https://www.facebook.com/events/607418313066451/"/>
    <hyperlink ref="R86" r:id="rId13" display="https://www.change.org/p/Ð¿ÐµÑ€Ð²Ð¾Ð¹-Ð»ÐµÐ´Ð¸-Ð°Ð·ÐµÑ€Ð±Ð°Ð¹Ð´Ð¶Ð°Ð½ÑÐºÐ¾Ð¹-Ñ€ÐµÑÐ¿ÑƒÐ±Ð»Ð¸ÐºÐ¸-Ð¼ÐµÑ…Ñ€Ð¸Ð±Ð°Ð½-Ð°Ð»Ð¸ÐµÐ²Ð¾Ð¹-justice-for-elina-hajiyeva?recruiter=288082513&amp;utm_source=share_petition&amp;utm_campaign=petition_show&amp;utm_medium=whatsapp&amp;utm_content=washarecopy_14792367_ru-RU%3Av2&amp;recruited_by_id=11c65f28-a0dc-45c9-9ec7-58f9cabc3ea5"/>
    <hyperlink ref="R88" r:id="rId14" display="https://it.globalvoices.org/2019/04/la-tragica-morte-di-una-adolescente-alla-scuola-di-baku-dirige-la-rabbia-verso-il-sistema-scolastico-dellazerbaigian/"/>
    <hyperlink ref="R90" r:id="rId15" display="https://www.youtube.com/watch?v=yMxuvtm2czM&amp;feature=youtu.be"/>
    <hyperlink ref="R97" r:id="rId16" display="https://www.facebook.com/events/607418313066451/"/>
    <hyperlink ref="R100" r:id="rId17" display="https://issuu.com/minoritymagazine/docs/minority_jurnal__n10"/>
    <hyperlink ref="R101" r:id="rId18" display="https://es.globalvoices.org/2019/05/01/tragica-muerte-de-adolescente-en-escuela-de-baku-provoca-ira-contra-fallido-sistema-del-azerbaiyan/"/>
    <hyperlink ref="U3" r:id="rId19" display="https://pbs.twimg.com/media/D4kiS-8WkAAyEYN.jpg"/>
    <hyperlink ref="U7" r:id="rId20" display="https://pbs.twimg.com/media/D4IaS7-W4AIs2OZ.jpg"/>
    <hyperlink ref="U16" r:id="rId21" display="https://pbs.twimg.com/media/D4oJEVEWkAEgJrg.jpg"/>
    <hyperlink ref="U23" r:id="rId22" display="https://pbs.twimg.com/ext_tw_video_thumb/1116339756336545792/pu/img/2v0vJ8QVapkhZdE2.jpg"/>
    <hyperlink ref="U24" r:id="rId23" display="https://pbs.twimg.com/ext_tw_video_thumb/1116339756336545792/pu/img/2v0vJ8QVapkhZdE2.jpg"/>
    <hyperlink ref="U35" r:id="rId24" display="https://pbs.twimg.com/media/D39D4JuWAAIZPLT.jpg"/>
    <hyperlink ref="U37" r:id="rId25" display="https://pbs.twimg.com/media/D355uo2WsAExcK9.jpg"/>
    <hyperlink ref="U39" r:id="rId26" display="https://pbs.twimg.com/media/D376LWPU8AUb3-b.jpg"/>
    <hyperlink ref="U40" r:id="rId27" display="https://pbs.twimg.com/media/D376LWPU8AUb3-b.jpg"/>
    <hyperlink ref="U53" r:id="rId28" display="https://pbs.twimg.com/media/D4EAaGqX4AENo4D.jpg"/>
    <hyperlink ref="U54" r:id="rId29" display="https://pbs.twimg.com/ext_tw_video_thumb/1116339756336545792/pu/img/2v0vJ8QVapkhZdE2.jpg"/>
    <hyperlink ref="U58" r:id="rId30" display="https://pbs.twimg.com/media/D3wanx3WkAM58Pw.jpg"/>
    <hyperlink ref="U59" r:id="rId31" display="https://pbs.twimg.com/media/D30LDeoU8AAqgzD.jpg"/>
    <hyperlink ref="U60" r:id="rId32" display="https://pbs.twimg.com/media/D30LDeoU8AAqgzD.jpg"/>
    <hyperlink ref="U61" r:id="rId33" display="https://pbs.twimg.com/media/D39fgRKWAAAk4I2.jpg"/>
    <hyperlink ref="U62" r:id="rId34" display="https://pbs.twimg.com/media/D39fgRKWAAAk4I2.jpg"/>
    <hyperlink ref="U63" r:id="rId35" display="https://pbs.twimg.com/media/D462AYzW0AEadck.jpg"/>
    <hyperlink ref="U77" r:id="rId36" display="https://pbs.twimg.com/media/D4IaS7-W4AIs2OZ.jpg"/>
    <hyperlink ref="U78" r:id="rId37" display="https://pbs.twimg.com/media/D33-SpwXkAEyF-d.jpg"/>
    <hyperlink ref="U79" r:id="rId38" display="https://pbs.twimg.com/media/D38wARJXsAArrs_.jpg"/>
    <hyperlink ref="U80" r:id="rId39" display="https://pbs.twimg.com/media/D5KDkhZWAAAu_Ek.jpg"/>
    <hyperlink ref="U81" r:id="rId40" display="https://pbs.twimg.com/ext_tw_video_thumb/1118072127683538946/pu/img/0aihytd3Rpvb9XnW.jpg"/>
    <hyperlink ref="U90" r:id="rId41" display="https://pbs.twimg.com/ext_tw_video_thumb/1117486688052367362/pu/img/ygdPZc1UkGpJlIHc.jpg"/>
    <hyperlink ref="U93" r:id="rId42" display="https://pbs.twimg.com/media/D5a2FI6WwAYoRjI.jpg"/>
    <hyperlink ref="U97" r:id="rId43" display="https://pbs.twimg.com/media/D5FoIlAUEAAFezv.jpg"/>
    <hyperlink ref="U100" r:id="rId44" display="https://pbs.twimg.com/media/D5fF_ZyWsAE7GOf.jpg"/>
    <hyperlink ref="V3" r:id="rId45" display="https://pbs.twimg.com/media/D4kiS-8WkAAyEYN.jpg"/>
    <hyperlink ref="V4" r:id="rId46" display="http://pbs.twimg.com/profile_images/829366459688218624/tY58dXPd_normal.jpg"/>
    <hyperlink ref="V5" r:id="rId47" display="http://pbs.twimg.com/profile_images/1119138646177660931/Gj26zsyM_normal.jpg"/>
    <hyperlink ref="V6" r:id="rId48" display="http://pbs.twimg.com/profile_images/1119575803073835008/Vj1_Dtkj_normal.jpg"/>
    <hyperlink ref="V7" r:id="rId49" display="https://pbs.twimg.com/media/D4IaS7-W4AIs2OZ.jpg"/>
    <hyperlink ref="V8" r:id="rId50" display="http://pbs.twimg.com/profile_images/721614179799535616/DuDR0NdU_normal.jpg"/>
    <hyperlink ref="V9" r:id="rId51" display="http://pbs.twimg.com/profile_images/977879836298444800/wxdWTi-1_normal.jpg"/>
    <hyperlink ref="V10" r:id="rId52" display="http://pbs.twimg.com/profile_images/1119873703259537408/R9qjBkuD_normal.jpg"/>
    <hyperlink ref="V11" r:id="rId53" display="http://pbs.twimg.com/profile_images/595109740356599809/b1x50qms_normal.jpg"/>
    <hyperlink ref="V12" r:id="rId54" display="http://pbs.twimg.com/profile_images/1117082190137962496/mPs7wLN0_normal.jpg"/>
    <hyperlink ref="V13" r:id="rId55" display="http://pbs.twimg.com/profile_images/1117082190137962496/mPs7wLN0_normal.jpg"/>
    <hyperlink ref="V14" r:id="rId56" display="http://pbs.twimg.com/profile_images/1117082190137962496/mPs7wLN0_normal.jpg"/>
    <hyperlink ref="V15" r:id="rId57" display="http://pbs.twimg.com/profile_images/1109904102924926976/sKNYWwq0_normal.jpg"/>
    <hyperlink ref="V16" r:id="rId58" display="https://pbs.twimg.com/media/D4oJEVEWkAEgJrg.jpg"/>
    <hyperlink ref="V17" r:id="rId59" display="http://pbs.twimg.com/profile_images/1117703972477861889/ddUX2e1l_normal.jpg"/>
    <hyperlink ref="V18" r:id="rId60" display="http://pbs.twimg.com/profile_images/979136462271733760/KVr7Ev_N_normal.jpg"/>
    <hyperlink ref="V19" r:id="rId61" display="http://pbs.twimg.com/profile_images/1108660613734125569/WXl1_cq7_normal.png"/>
    <hyperlink ref="V20" r:id="rId62" display="http://pbs.twimg.com/profile_images/1090752684892786691/_8IPlNbi_normal.jpg"/>
    <hyperlink ref="V21" r:id="rId63" display="http://pbs.twimg.com/profile_images/819529362416533504/iAGFfzZr_normal.jpg"/>
    <hyperlink ref="V22" r:id="rId64" display="http://pbs.twimg.com/profile_images/1120011399978053632/s7Why-ms_normal.jpg"/>
    <hyperlink ref="V23" r:id="rId65" display="https://pbs.twimg.com/ext_tw_video_thumb/1116339756336545792/pu/img/2v0vJ8QVapkhZdE2.jpg"/>
    <hyperlink ref="V24" r:id="rId66" display="https://pbs.twimg.com/ext_tw_video_thumb/1116339756336545792/pu/img/2v0vJ8QVapkhZdE2.jpg"/>
    <hyperlink ref="V25" r:id="rId67" display="http://pbs.twimg.com/profile_images/1113195176900616192/tzFfEC4g_normal.jpg"/>
    <hyperlink ref="V26" r:id="rId68" display="http://pbs.twimg.com/profile_images/1120011399978053632/s7Why-ms_normal.jpg"/>
    <hyperlink ref="V27" r:id="rId69" display="http://pbs.twimg.com/profile_images/1082698618568626181/urQtOzxp_normal.jpg"/>
    <hyperlink ref="V28" r:id="rId70" display="http://pbs.twimg.com/profile_images/1120011399978053632/s7Why-ms_normal.jpg"/>
    <hyperlink ref="V29" r:id="rId71" display="http://abs.twimg.com/sticky/default_profile_images/default_profile_normal.png"/>
    <hyperlink ref="V30" r:id="rId72" display="http://abs.twimg.com/sticky/default_profile_images/default_profile_normal.png"/>
    <hyperlink ref="V31" r:id="rId73" display="http://abs.twimg.com/sticky/default_profile_images/default_profile_normal.png"/>
    <hyperlink ref="V32" r:id="rId74" display="http://abs.twimg.com/sticky/default_profile_images/default_profile_normal.png"/>
    <hyperlink ref="V33" r:id="rId75" display="http://abs.twimg.com/sticky/default_profile_images/default_profile_normal.png"/>
    <hyperlink ref="V34" r:id="rId76" display="http://pbs.twimg.com/profile_images/1120011399978053632/s7Why-ms_normal.jpg"/>
    <hyperlink ref="V35" r:id="rId77" display="https://pbs.twimg.com/media/D39D4JuWAAIZPLT.jpg"/>
    <hyperlink ref="V36" r:id="rId78" display="http://pbs.twimg.com/profile_images/1120011399978053632/s7Why-ms_normal.jpg"/>
    <hyperlink ref="V37" r:id="rId79" display="https://pbs.twimg.com/media/D355uo2WsAExcK9.jpg"/>
    <hyperlink ref="V38" r:id="rId80" display="http://pbs.twimg.com/profile_images/1120011399978053632/s7Why-ms_normal.jpg"/>
    <hyperlink ref="V39" r:id="rId81" display="https://pbs.twimg.com/media/D376LWPU8AUb3-b.jpg"/>
    <hyperlink ref="V40" r:id="rId82" display="https://pbs.twimg.com/media/D376LWPU8AUb3-b.jpg"/>
    <hyperlink ref="V41" r:id="rId83" display="http://pbs.twimg.com/profile_images/1120011399978053632/s7Why-ms_normal.jpg"/>
    <hyperlink ref="V42" r:id="rId84" display="http://pbs.twimg.com/profile_images/1120011399978053632/s7Why-ms_normal.jpg"/>
    <hyperlink ref="V43" r:id="rId85" display="http://pbs.twimg.com/profile_images/1120011399978053632/s7Why-ms_normal.jpg"/>
    <hyperlink ref="V44" r:id="rId86" display="http://pbs.twimg.com/profile_images/1120011399978053632/s7Why-ms_normal.jpg"/>
    <hyperlink ref="V45" r:id="rId87" display="http://pbs.twimg.com/profile_images/850478178988699650/k5IYmvuI_normal.jpg"/>
    <hyperlink ref="V46" r:id="rId88" display="http://pbs.twimg.com/profile_images/1045421986049134592/1GMC4oIB_normal.jpg"/>
    <hyperlink ref="V47" r:id="rId89" display="http://pbs.twimg.com/profile_images/1103731976723419136/8UnyJu2d_normal.jpg"/>
    <hyperlink ref="V48" r:id="rId90" display="http://pbs.twimg.com/profile_images/1011003872222031875/DLbu6YSO_normal.jpg"/>
    <hyperlink ref="V49" r:id="rId91" display="http://pbs.twimg.com/profile_images/1011003872222031875/DLbu6YSO_normal.jpg"/>
    <hyperlink ref="V50" r:id="rId92" display="http://pbs.twimg.com/profile_images/1092157019937755136/CkQi6_w7_normal.jpg"/>
    <hyperlink ref="V51" r:id="rId93" display="http://pbs.twimg.com/profile_images/1074300056491180032/-CDMhbgV_normal.jpg"/>
    <hyperlink ref="V52" r:id="rId94" display="http://pbs.twimg.com/profile_images/1113364340474810368/rCMYp3n9_normal.jpg"/>
    <hyperlink ref="V53" r:id="rId95" display="https://pbs.twimg.com/media/D4EAaGqX4AENo4D.jpg"/>
    <hyperlink ref="V54" r:id="rId96" display="https://pbs.twimg.com/ext_tw_video_thumb/1116339756336545792/pu/img/2v0vJ8QVapkhZdE2.jpg"/>
    <hyperlink ref="V55" r:id="rId97" display="http://pbs.twimg.com/profile_images/1113364340474810368/rCMYp3n9_normal.jpg"/>
    <hyperlink ref="V56" r:id="rId98" display="http://pbs.twimg.com/profile_images/917502091081502720/qkdjs0p3_normal.jpg"/>
    <hyperlink ref="V57" r:id="rId99" display="http://pbs.twimg.com/profile_images/968144844613922816/FVU3HUzG_normal.jpg"/>
    <hyperlink ref="V58" r:id="rId100" display="https://pbs.twimg.com/media/D3wanx3WkAM58Pw.jpg"/>
    <hyperlink ref="V59" r:id="rId101" display="https://pbs.twimg.com/media/D30LDeoU8AAqgzD.jpg"/>
    <hyperlink ref="V60" r:id="rId102" display="https://pbs.twimg.com/media/D30LDeoU8AAqgzD.jpg"/>
    <hyperlink ref="V61" r:id="rId103" display="https://pbs.twimg.com/media/D39fgRKWAAAk4I2.jpg"/>
    <hyperlink ref="V62" r:id="rId104" display="https://pbs.twimg.com/media/D39fgRKWAAAk4I2.jpg"/>
    <hyperlink ref="V63" r:id="rId105" display="https://pbs.twimg.com/media/D462AYzW0AEadck.jpg"/>
    <hyperlink ref="V64" r:id="rId106" display="http://pbs.twimg.com/profile_images/1114517442179600385/6MPq3BVl_normal.jpg"/>
    <hyperlink ref="V65" r:id="rId107" display="http://pbs.twimg.com/profile_images/1116707283814309888/9j0vIYRj_normal.jpg"/>
    <hyperlink ref="V66" r:id="rId108" display="http://pbs.twimg.com/profile_images/663771181095526400/d_PWViPW_normal.jpg"/>
    <hyperlink ref="V67" r:id="rId109" display="http://pbs.twimg.com/profile_images/908796379597819904/S0kUdV8W_normal.jpg"/>
    <hyperlink ref="V68" r:id="rId110" display="http://pbs.twimg.com/profile_images/787368145644290048/WyarqhJh_normal.jpg"/>
    <hyperlink ref="V69" r:id="rId111" display="http://pbs.twimg.com/profile_images/1117817952211021826/Y-kR_ImM_normal.jpg"/>
    <hyperlink ref="V70" r:id="rId112" display="http://pbs.twimg.com/profile_images/1119856155948400640/7sVbNEJe_normal.jpg"/>
    <hyperlink ref="V71" r:id="rId113" display="http://pbs.twimg.com/profile_images/1124157818968395776/bbQPCga3_normal.jpg"/>
    <hyperlink ref="V72" r:id="rId114" display="http://pbs.twimg.com/profile_images/1122695416347279366/gq7FUafZ_normal.jpg"/>
    <hyperlink ref="V73" r:id="rId115" display="http://pbs.twimg.com/profile_images/1123661688560070662/UjqFE85x_normal.jpg"/>
    <hyperlink ref="V74" r:id="rId116" display="http://pbs.twimg.com/profile_images/1061401457117794304/basvMnNR_normal.jpg"/>
    <hyperlink ref="V75" r:id="rId117" display="http://pbs.twimg.com/profile_images/1111813995827286016/SkCdM6h6_normal.jpg"/>
    <hyperlink ref="V76" r:id="rId118" display="http://pbs.twimg.com/profile_images/1028941462350778369/CstKdjbe_normal.jpg"/>
    <hyperlink ref="V77" r:id="rId119" display="https://pbs.twimg.com/media/D4IaS7-W4AIs2OZ.jpg"/>
    <hyperlink ref="V78" r:id="rId120" display="https://pbs.twimg.com/media/D33-SpwXkAEyF-d.jpg"/>
    <hyperlink ref="V79" r:id="rId121" display="https://pbs.twimg.com/media/D38wARJXsAArrs_.jpg"/>
    <hyperlink ref="V80" r:id="rId122" display="https://pbs.twimg.com/media/D5KDkhZWAAAu_Ek.jpg"/>
    <hyperlink ref="V81" r:id="rId123" display="https://pbs.twimg.com/ext_tw_video_thumb/1118072127683538946/pu/img/0aihytd3Rpvb9XnW.jpg"/>
    <hyperlink ref="V82" r:id="rId124" display="http://pbs.twimg.com/profile_images/1123123419107733504/QNaVI-UC_normal.jpg"/>
    <hyperlink ref="V83" r:id="rId125" display="http://pbs.twimg.com/profile_images/1114976286022275072/_MdKP3wy_normal.jpg"/>
    <hyperlink ref="V84" r:id="rId126" display="http://pbs.twimg.com/profile_images/1120400544294756353/clb5P0TZ_normal.jpg"/>
    <hyperlink ref="V85" r:id="rId127" display="http://pbs.twimg.com/profile_images/1120410871228960769/_uFy4D3e_normal.jpg"/>
    <hyperlink ref="V86" r:id="rId128" display="http://pbs.twimg.com/profile_images/1119533746166947840/D5kHFNQ__normal.jpg"/>
    <hyperlink ref="V87" r:id="rId129" display="http://pbs.twimg.com/profile_images/1110035001297403909/-qCrRozd_normal.jpg"/>
    <hyperlink ref="V88" r:id="rId130" display="http://pbs.twimg.com/profile_images/937012770440077313/WZVHBjQT_normal.jpg"/>
    <hyperlink ref="V89" r:id="rId131" display="http://pbs.twimg.com/profile_images/968888882891812864/bVhCP9-S_normal.jpg"/>
    <hyperlink ref="V90" r:id="rId132" display="https://pbs.twimg.com/ext_tw_video_thumb/1117486688052367362/pu/img/ygdPZc1UkGpJlIHc.jpg"/>
    <hyperlink ref="V91" r:id="rId133" display="http://pbs.twimg.com/profile_images/1116300086022234112/JA4agYKe_normal.jpg"/>
    <hyperlink ref="V92" r:id="rId134" display="http://pbs.twimg.com/profile_images/1121367570815254528/ldT1ulut_normal.jpg"/>
    <hyperlink ref="V93" r:id="rId135" display="https://pbs.twimg.com/media/D5a2FI6WwAYoRjI.jpg"/>
    <hyperlink ref="V94" r:id="rId136" display="http://pbs.twimg.com/profile_images/1077276173024006152/34qkoBRL_normal.jpg"/>
    <hyperlink ref="V95" r:id="rId137" display="http://pbs.twimg.com/profile_images/783111795502383105/3Lg8W7S3_normal.jpg"/>
    <hyperlink ref="V96" r:id="rId138" display="http://pbs.twimg.com/profile_images/1095381419713544193/wlXcY-73_normal.jpg"/>
    <hyperlink ref="V97" r:id="rId139" display="https://pbs.twimg.com/media/D5FoIlAUEAAFezv.jpg"/>
    <hyperlink ref="V98" r:id="rId140" display="http://pbs.twimg.com/profile_images/1095381419713544193/wlXcY-73_normal.jpg"/>
    <hyperlink ref="V99" r:id="rId141" display="http://pbs.twimg.com/profile_images/1095381419713544193/wlXcY-73_normal.jpg"/>
    <hyperlink ref="V100" r:id="rId142" display="https://pbs.twimg.com/media/D5fF_ZyWsAE7GOf.jpg"/>
    <hyperlink ref="V101" r:id="rId143" display="http://pbs.twimg.com/profile_images/15633482/Picture_1_normal.png"/>
    <hyperlink ref="X3" r:id="rId144" display="https://twitter.com/#!/huseynzade22/status/1119463735972827136"/>
    <hyperlink ref="X4" r:id="rId145" display="https://twitter.com/#!/azerbaijaninfos/status/1119262416083345411"/>
    <hyperlink ref="X5" r:id="rId146" display="https://twitter.com/#!/1_sirun/status/1119507740735475712"/>
    <hyperlink ref="X6" r:id="rId147" display="https://twitter.com/#!/kindforsell/status/1119556548752236555"/>
    <hyperlink ref="X7" r:id="rId148" display="https://twitter.com/#!/samirkazimli/status/1119582915145412609"/>
    <hyperlink ref="X8" r:id="rId149" display="https://twitter.com/#!/ayshanhajiyeva/status/1119588656287711232"/>
    <hyperlink ref="X9" r:id="rId150" display="https://twitter.com/#!/elmanquliyev6/status/1116375615031128064"/>
    <hyperlink ref="X10" r:id="rId151" display="https://twitter.com/#!/dogukanerrtas/status/1119650863650410496"/>
    <hyperlink ref="X11" r:id="rId152" display="https://twitter.com/#!/dwatchnews_mena/status/1119660066485858304"/>
    <hyperlink ref="X12" r:id="rId153" display="https://twitter.com/#!/evanjelina7/status/1118976015026524160"/>
    <hyperlink ref="X13" r:id="rId154" display="https://twitter.com/#!/evanjelina7/status/1119665871310458885"/>
    <hyperlink ref="X14" r:id="rId155" display="https://twitter.com/#!/evanjelina7/status/1119670808954195968"/>
    <hyperlink ref="X15" r:id="rId156" display="https://twitter.com/#!/unuslu/status/1119694225447301120"/>
    <hyperlink ref="X16" r:id="rId157" display="https://twitter.com/#!/di1an3/status/1119717438604611585"/>
    <hyperlink ref="X17" r:id="rId158" display="https://twitter.com/#!/ssudenazunal/status/1119846133633822722"/>
    <hyperlink ref="X18" r:id="rId159" display="https://twitter.com/#!/zaurs/status/1120077181013692416"/>
    <hyperlink ref="X19" r:id="rId160" display="https://twitter.com/#!/ganbarovruslan/status/1120319746937954304"/>
    <hyperlink ref="X20" r:id="rId161" display="https://twitter.com/#!/eyinsananla/status/1120334822415720449"/>
    <hyperlink ref="X21" r:id="rId162" display="https://twitter.com/#!/ocmediaorg/status/1119241201683783682"/>
    <hyperlink ref="X22" r:id="rId163" display="https://twitter.com/#!/dilarabrowns/status/1120012955221991426"/>
    <hyperlink ref="X23" r:id="rId164" display="https://twitter.com/#!/xeyale9898/status/1116340387852038145"/>
    <hyperlink ref="X24" r:id="rId165" display="https://twitter.com/#!/dilarabrowns/status/1120013132812947456"/>
    <hyperlink ref="X25" r:id="rId166" display="https://twitter.com/#!/qumqum_s/status/1116357907279503360"/>
    <hyperlink ref="X26" r:id="rId167" display="https://twitter.com/#!/dilarabrowns/status/1120015627262025728"/>
    <hyperlink ref="X27" r:id="rId168" display="https://twitter.com/#!/nazname_/status/1116221406604296193"/>
    <hyperlink ref="X28" r:id="rId169" display="https://twitter.com/#!/dilarabrowns/status/1120016416114130950"/>
    <hyperlink ref="X29" r:id="rId170" display="https://twitter.com/#!/tagiyevragil/status/1119609735735644160"/>
    <hyperlink ref="X30" r:id="rId171" display="https://twitter.com/#!/tagiyevragil/status/1119609893642752008"/>
    <hyperlink ref="X31" r:id="rId172" display="https://twitter.com/#!/tagiyevragil/status/1119610591600050177"/>
    <hyperlink ref="X32" r:id="rId173" display="https://twitter.com/#!/tagiyevragil/status/1119610626635116544"/>
    <hyperlink ref="X33" r:id="rId174" display="https://twitter.com/#!/tagiyevragil/status/1119610808198148102"/>
    <hyperlink ref="X34" r:id="rId175" display="https://twitter.com/#!/dilarabrowns/status/1120350760036970496"/>
    <hyperlink ref="X35" r:id="rId176" display="https://twitter.com/#!/ismayilov_tunar/status/1116685880645824513"/>
    <hyperlink ref="X36" r:id="rId177" display="https://twitter.com/#!/dilarabrowns/status/1120352627143905282"/>
    <hyperlink ref="X37" r:id="rId178" display="https://twitter.com/#!/lgbtiorg/status/1116463720887140352"/>
    <hyperlink ref="X38" r:id="rId179" display="https://twitter.com/#!/dilarabrowns/status/1120352808551833600"/>
    <hyperlink ref="X39" r:id="rId180" display="https://twitter.com/#!/ayseliyeva_/status/1116604845434163201"/>
    <hyperlink ref="X40" r:id="rId181" display="https://twitter.com/#!/dilarabrowns/status/1120352858719830016"/>
    <hyperlink ref="X41" r:id="rId182" display="https://twitter.com/#!/dilarabrowns/status/1120350651832307712"/>
    <hyperlink ref="X42" r:id="rId183" display="https://twitter.com/#!/dilarabrowns/status/1120351417833873408"/>
    <hyperlink ref="X43" r:id="rId184" display="https://twitter.com/#!/dilarabrowns/status/1120352537167659008"/>
    <hyperlink ref="X44" r:id="rId185" display="https://twitter.com/#!/dilarabrowns/status/1120352932325679104"/>
    <hyperlink ref="X45" r:id="rId186" display="https://twitter.com/#!/anarm2013/status/1120361430501482497"/>
    <hyperlink ref="X46" r:id="rId187" display="https://twitter.com/#!/sayka_aslanova/status/1120369268653215749"/>
    <hyperlink ref="X47" r:id="rId188" display="https://twitter.com/#!/lamiya_bluefox/status/1120409721859641344"/>
    <hyperlink ref="X48" r:id="rId189" display="https://twitter.com/#!/rahimsaliyev/status/1120432868193439744"/>
    <hyperlink ref="X49" r:id="rId190" display="https://twitter.com/#!/rahimsaliyev/status/1120433257261170689"/>
    <hyperlink ref="X50" r:id="rId191" display="https://twitter.com/#!/bahruz_samad/status/1120435066973446144"/>
    <hyperlink ref="X51" r:id="rId192" display="https://twitter.com/#!/poyrazturq/status/1116742752526577665"/>
    <hyperlink ref="X52" r:id="rId193" display="https://twitter.com/#!/sserenayss/status/1120648009451106304"/>
    <hyperlink ref="X53" r:id="rId194" display="https://twitter.com/#!/alonedied/status/1117174637664854016"/>
    <hyperlink ref="X54" r:id="rId195" display="https://twitter.com/#!/alonedied/status/1117176887938375686"/>
    <hyperlink ref="X55" r:id="rId196" display="https://twitter.com/#!/sserenayss/status/1120648048357584904"/>
    <hyperlink ref="X56" r:id="rId197" display="https://twitter.com/#!/aygungarayeva/status/1120664193592627200"/>
    <hyperlink ref="X57" r:id="rId198" display="https://twitter.com/#!/gma028/status/1120671634401255425"/>
    <hyperlink ref="X58" r:id="rId199" display="https://twitter.com/#!/sismailzadeh/status/1115796083089846273"/>
    <hyperlink ref="X59" r:id="rId200" display="https://twitter.com/#!/sismailzadeh/status/1116060441715679233"/>
    <hyperlink ref="X60" r:id="rId201" display="https://twitter.com/#!/therealorkhan/status/1120699355374202880"/>
    <hyperlink ref="X61" r:id="rId202" display="https://twitter.com/#!/arifsoy_/status/1116716245276135424"/>
    <hyperlink ref="X62" r:id="rId203" display="https://twitter.com/#!/repovidu/status/1121030568265900033"/>
    <hyperlink ref="X63" r:id="rId204" display="https://twitter.com/#!/greendystopia/status/1121033484464742400"/>
    <hyperlink ref="X64" r:id="rId205" display="https://twitter.com/#!/ramalmammadovsk/status/1118195599197782016"/>
    <hyperlink ref="X65" r:id="rId206" display="https://twitter.com/#!/malriomenes/status/1121036820719050752"/>
    <hyperlink ref="X66" r:id="rId207" display="https://twitter.com/#!/tamilla_qulami/status/1121443717146136577"/>
    <hyperlink ref="X67" r:id="rId208" display="https://twitter.com/#!/nicat_pasa/status/1121466715362209793"/>
    <hyperlink ref="X68" r:id="rId209" display="https://twitter.com/#!/safaraslanov/status/1121636507092000768"/>
    <hyperlink ref="X69" r:id="rId210" display="https://twitter.com/#!/gular_abbasli/status/1121796790292865027"/>
    <hyperlink ref="X70" r:id="rId211" display="https://twitter.com/#!/orujova_arzu/status/1121797824264278016"/>
    <hyperlink ref="X71" r:id="rId212" display="https://twitter.com/#!/sadako_sasaki/status/1121798604736192516"/>
    <hyperlink ref="X72" r:id="rId213" display="https://twitter.com/#!/arzufahrad/status/1121800527514415104"/>
    <hyperlink ref="X73" r:id="rId214" display="https://twitter.com/#!/bobmeddin/status/1121834443579297793"/>
    <hyperlink ref="X74" r:id="rId215" display="https://twitter.com/#!/mammadhajili/status/1121870409094320130"/>
    <hyperlink ref="X75" r:id="rId216" display="https://twitter.com/#!/antonkuntin/status/1116403508033597440"/>
    <hyperlink ref="X76" r:id="rId217" display="https://twitter.com/#!/gulnar_salman/status/1121872714346708992"/>
    <hyperlink ref="X77" r:id="rId218" display="https://twitter.com/#!/ulviyyaali/status/1117484577730252800"/>
    <hyperlink ref="X78" r:id="rId219" display="https://twitter.com/#!/ulviyyaali/status/1116327891401355264"/>
    <hyperlink ref="X79" r:id="rId220" display="https://twitter.com/#!/ulviyyaali/status/1116664598655053830"/>
    <hyperlink ref="X80" r:id="rId221" display="https://twitter.com/#!/ulviyyaali/status/1122104672393879553"/>
    <hyperlink ref="X81" r:id="rId222" display="https://twitter.com/#!/arzugeybulla/status/1118072977793462272"/>
    <hyperlink ref="X82" r:id="rId223" display="https://twitter.com/#!/mreynullabeyli/status/1122493781071343616"/>
    <hyperlink ref="X83" r:id="rId224" display="https://twitter.com/#!/jabiyevm/status/1117134088295669760"/>
    <hyperlink ref="X84" r:id="rId225" display="https://twitter.com/#!/beyonce_aze/status/1122591899372728325"/>
    <hyperlink ref="X85" r:id="rId226" display="https://twitter.com/#!/belovedjinki/status/1122713608268414976"/>
    <hyperlink ref="X86" r:id="rId227" display="https://twitter.com/#!/yoonkookologist/status/1116220895255781376"/>
    <hyperlink ref="X87" r:id="rId228" display="https://twitter.com/#!/taeilzens/status/1122724841218400258"/>
    <hyperlink ref="X88" r:id="rId229" display="https://twitter.com/#!/globalvoices_it/status/1122795157479469056"/>
    <hyperlink ref="X89" r:id="rId230" display="https://twitter.com/#!/soothe888/status/1122797584957964288"/>
    <hyperlink ref="X90" r:id="rId231" display="https://twitter.com/#!/azizli_kenan/status/1117487385502203905"/>
    <hyperlink ref="X91" r:id="rId232" display="https://twitter.com/#!/thelivaa/status/1122940012226654212"/>
    <hyperlink ref="X92" r:id="rId233" display="https://twitter.com/#!/fakebitchesx/status/1123200195422978055"/>
    <hyperlink ref="X93" r:id="rId234" display="https://twitter.com/#!/filmaccc/status/1123285368764346369"/>
    <hyperlink ref="X94" r:id="rId235" display="https://twitter.com/#!/nihadhuseynn/status/1123331196639952897"/>
    <hyperlink ref="X95" r:id="rId236" display="https://twitter.com/#!/eminmilli/status/1118924211853123586"/>
    <hyperlink ref="X96" r:id="rId237" display="https://twitter.com/#!/huseynli_ilkin/status/1119868257719193600"/>
    <hyperlink ref="X97" r:id="rId238" display="https://twitter.com/#!/huseynli_ilkin/status/1121792321014468609"/>
    <hyperlink ref="X98" r:id="rId239" display="https://twitter.com/#!/huseynli_ilkin/status/1122512797898891264"/>
    <hyperlink ref="X99" r:id="rId240" display="https://twitter.com/#!/huseynli_ilkin/status/1123490518888058880"/>
    <hyperlink ref="X100" r:id="rId241" display="https://twitter.com/#!/minorityaze/status/1123584329857294337"/>
    <hyperlink ref="X101" r:id="rId242" display="https://twitter.com/#!/gvenespanol/status/1123732444522459146"/>
    <hyperlink ref="AZ9" r:id="rId243" display="https://api.twitter.com/1.1/geo/id/efc23cd34689b068.json"/>
    <hyperlink ref="AZ46" r:id="rId244" display="https://api.twitter.com/1.1/geo/id/efc23cd34689b068.json"/>
    <hyperlink ref="AZ83" r:id="rId245" display="https://api.twitter.com/1.1/geo/id/efc23cd34689b068.json"/>
  </hyperlinks>
  <printOptions/>
  <pageMargins left="0.7" right="0.7" top="0.75" bottom="0.75" header="0.3" footer="0.3"/>
  <pageSetup horizontalDpi="600" verticalDpi="600" orientation="portrait" r:id="rId249"/>
  <legacyDrawing r:id="rId247"/>
  <tableParts>
    <tablePart r:id="rId24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2076</v>
      </c>
      <c r="B1" s="13" t="s">
        <v>34</v>
      </c>
    </row>
    <row r="2" spans="1:2" ht="15">
      <c r="A2" s="114" t="s">
        <v>229</v>
      </c>
      <c r="B2" s="78">
        <v>280</v>
      </c>
    </row>
    <row r="3" spans="1:2" ht="15">
      <c r="A3" s="114" t="s">
        <v>244</v>
      </c>
      <c r="B3" s="78">
        <v>90</v>
      </c>
    </row>
    <row r="4" spans="1:2" ht="15">
      <c r="A4" s="114" t="s">
        <v>228</v>
      </c>
      <c r="B4" s="78">
        <v>66</v>
      </c>
    </row>
    <row r="5" spans="1:2" ht="15">
      <c r="A5" s="114" t="s">
        <v>243</v>
      </c>
      <c r="B5" s="78">
        <v>64</v>
      </c>
    </row>
    <row r="6" spans="1:2" ht="15">
      <c r="A6" s="114" t="s">
        <v>281</v>
      </c>
      <c r="B6" s="78">
        <v>56</v>
      </c>
    </row>
    <row r="7" spans="1:2" ht="15">
      <c r="A7" s="114" t="s">
        <v>242</v>
      </c>
      <c r="B7" s="78">
        <v>34</v>
      </c>
    </row>
    <row r="8" spans="1:2" ht="15">
      <c r="A8" s="114" t="s">
        <v>247</v>
      </c>
      <c r="B8" s="78">
        <v>34</v>
      </c>
    </row>
    <row r="9" spans="1:2" ht="15">
      <c r="A9" s="114" t="s">
        <v>265</v>
      </c>
      <c r="B9" s="78">
        <v>34</v>
      </c>
    </row>
    <row r="10" spans="1:2" ht="15">
      <c r="A10" s="114" t="s">
        <v>271</v>
      </c>
      <c r="B10" s="78">
        <v>2</v>
      </c>
    </row>
    <row r="11" spans="1:2" ht="15">
      <c r="A11" s="114" t="s">
        <v>268</v>
      </c>
      <c r="B11" s="78">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2078</v>
      </c>
      <c r="B25" t="s">
        <v>2077</v>
      </c>
    </row>
    <row r="26" spans="1:2" ht="15">
      <c r="A26" s="125" t="s">
        <v>2080</v>
      </c>
      <c r="B26" s="3"/>
    </row>
    <row r="27" spans="1:2" ht="15">
      <c r="A27" s="126" t="s">
        <v>2081</v>
      </c>
      <c r="B27" s="3"/>
    </row>
    <row r="28" spans="1:2" ht="15">
      <c r="A28" s="127" t="s">
        <v>2082</v>
      </c>
      <c r="B28" s="3"/>
    </row>
    <row r="29" spans="1:2" ht="15">
      <c r="A29" s="128" t="s">
        <v>2083</v>
      </c>
      <c r="B29" s="3">
        <v>1</v>
      </c>
    </row>
    <row r="30" spans="1:2" ht="15">
      <c r="A30" s="128" t="s">
        <v>2084</v>
      </c>
      <c r="B30" s="3">
        <v>1</v>
      </c>
    </row>
    <row r="31" spans="1:2" ht="15">
      <c r="A31" s="127" t="s">
        <v>2085</v>
      </c>
      <c r="B31" s="3"/>
    </row>
    <row r="32" spans="1:2" ht="15">
      <c r="A32" s="128" t="s">
        <v>2086</v>
      </c>
      <c r="B32" s="3">
        <v>2</v>
      </c>
    </row>
    <row r="33" spans="1:2" ht="15">
      <c r="A33" s="128" t="s">
        <v>2087</v>
      </c>
      <c r="B33" s="3">
        <v>1</v>
      </c>
    </row>
    <row r="34" spans="1:2" ht="15">
      <c r="A34" s="128" t="s">
        <v>2088</v>
      </c>
      <c r="B34" s="3">
        <v>1</v>
      </c>
    </row>
    <row r="35" spans="1:2" ht="15">
      <c r="A35" s="128" t="s">
        <v>2089</v>
      </c>
      <c r="B35" s="3">
        <v>1</v>
      </c>
    </row>
    <row r="36" spans="1:2" ht="15">
      <c r="A36" s="128" t="s">
        <v>2090</v>
      </c>
      <c r="B36" s="3">
        <v>1</v>
      </c>
    </row>
    <row r="37" spans="1:2" ht="15">
      <c r="A37" s="128" t="s">
        <v>2091</v>
      </c>
      <c r="B37" s="3">
        <v>1</v>
      </c>
    </row>
    <row r="38" spans="1:2" ht="15">
      <c r="A38" s="128" t="s">
        <v>2092</v>
      </c>
      <c r="B38" s="3">
        <v>1</v>
      </c>
    </row>
    <row r="39" spans="1:2" ht="15">
      <c r="A39" s="127" t="s">
        <v>2093</v>
      </c>
      <c r="B39" s="3"/>
    </row>
    <row r="40" spans="1:2" ht="15">
      <c r="A40" s="128" t="s">
        <v>2094</v>
      </c>
      <c r="B40" s="3">
        <v>1</v>
      </c>
    </row>
    <row r="41" spans="1:2" ht="15">
      <c r="A41" s="128" t="s">
        <v>2095</v>
      </c>
      <c r="B41" s="3">
        <v>1</v>
      </c>
    </row>
    <row r="42" spans="1:2" ht="15">
      <c r="A42" s="128" t="s">
        <v>2096</v>
      </c>
      <c r="B42" s="3">
        <v>1</v>
      </c>
    </row>
    <row r="43" spans="1:2" ht="15">
      <c r="A43" s="128" t="s">
        <v>2088</v>
      </c>
      <c r="B43" s="3">
        <v>1</v>
      </c>
    </row>
    <row r="44" spans="1:2" ht="15">
      <c r="A44" s="128" t="s">
        <v>2090</v>
      </c>
      <c r="B44" s="3">
        <v>1</v>
      </c>
    </row>
    <row r="45" spans="1:2" ht="15">
      <c r="A45" s="127" t="s">
        <v>2097</v>
      </c>
      <c r="B45" s="3"/>
    </row>
    <row r="46" spans="1:2" ht="15">
      <c r="A46" s="128" t="s">
        <v>2091</v>
      </c>
      <c r="B46" s="3">
        <v>1</v>
      </c>
    </row>
    <row r="47" spans="1:2" ht="15">
      <c r="A47" s="128" t="s">
        <v>2098</v>
      </c>
      <c r="B47" s="3">
        <v>2</v>
      </c>
    </row>
    <row r="48" spans="1:2" ht="15">
      <c r="A48" s="127" t="s">
        <v>2099</v>
      </c>
      <c r="B48" s="3"/>
    </row>
    <row r="49" spans="1:2" ht="15">
      <c r="A49" s="128" t="s">
        <v>2100</v>
      </c>
      <c r="B49" s="3">
        <v>2</v>
      </c>
    </row>
    <row r="50" spans="1:2" ht="15">
      <c r="A50" s="127" t="s">
        <v>2101</v>
      </c>
      <c r="B50" s="3"/>
    </row>
    <row r="51" spans="1:2" ht="15">
      <c r="A51" s="128" t="s">
        <v>2102</v>
      </c>
      <c r="B51" s="3">
        <v>1</v>
      </c>
    </row>
    <row r="52" spans="1:2" ht="15">
      <c r="A52" s="128" t="s">
        <v>2090</v>
      </c>
      <c r="B52" s="3">
        <v>1</v>
      </c>
    </row>
    <row r="53" spans="1:2" ht="15">
      <c r="A53" s="127" t="s">
        <v>2103</v>
      </c>
      <c r="B53" s="3"/>
    </row>
    <row r="54" spans="1:2" ht="15">
      <c r="A54" s="128" t="s">
        <v>2100</v>
      </c>
      <c r="B54" s="3">
        <v>1</v>
      </c>
    </row>
    <row r="55" spans="1:2" ht="15">
      <c r="A55" s="128" t="s">
        <v>2104</v>
      </c>
      <c r="B55" s="3">
        <v>1</v>
      </c>
    </row>
    <row r="56" spans="1:2" ht="15">
      <c r="A56" s="127" t="s">
        <v>2105</v>
      </c>
      <c r="B56" s="3"/>
    </row>
    <row r="57" spans="1:2" ht="15">
      <c r="A57" s="128" t="s">
        <v>2088</v>
      </c>
      <c r="B57" s="3">
        <v>1</v>
      </c>
    </row>
    <row r="58" spans="1:2" ht="15">
      <c r="A58" s="128" t="s">
        <v>2089</v>
      </c>
      <c r="B58" s="3">
        <v>1</v>
      </c>
    </row>
    <row r="59" spans="1:2" ht="15">
      <c r="A59" s="127" t="s">
        <v>2106</v>
      </c>
      <c r="B59" s="3"/>
    </row>
    <row r="60" spans="1:2" ht="15">
      <c r="A60" s="128" t="s">
        <v>2107</v>
      </c>
      <c r="B60" s="3">
        <v>1</v>
      </c>
    </row>
    <row r="61" spans="1:2" ht="15">
      <c r="A61" s="128" t="s">
        <v>2094</v>
      </c>
      <c r="B61" s="3">
        <v>1</v>
      </c>
    </row>
    <row r="62" spans="1:2" ht="15">
      <c r="A62" s="128" t="s">
        <v>2095</v>
      </c>
      <c r="B62" s="3">
        <v>1</v>
      </c>
    </row>
    <row r="63" spans="1:2" ht="15">
      <c r="A63" s="128" t="s">
        <v>2096</v>
      </c>
      <c r="B63" s="3">
        <v>1</v>
      </c>
    </row>
    <row r="64" spans="1:2" ht="15">
      <c r="A64" s="128" t="s">
        <v>2087</v>
      </c>
      <c r="B64" s="3">
        <v>1</v>
      </c>
    </row>
    <row r="65" spans="1:2" ht="15">
      <c r="A65" s="128" t="s">
        <v>2088</v>
      </c>
      <c r="B65" s="3">
        <v>5</v>
      </c>
    </row>
    <row r="66" spans="1:2" ht="15">
      <c r="A66" s="128" t="s">
        <v>2100</v>
      </c>
      <c r="B66" s="3">
        <v>2</v>
      </c>
    </row>
    <row r="67" spans="1:2" ht="15">
      <c r="A67" s="128" t="s">
        <v>2091</v>
      </c>
      <c r="B67" s="3">
        <v>2</v>
      </c>
    </row>
    <row r="68" spans="1:2" ht="15">
      <c r="A68" s="128" t="s">
        <v>2104</v>
      </c>
      <c r="B68" s="3">
        <v>1</v>
      </c>
    </row>
    <row r="69" spans="1:2" ht="15">
      <c r="A69" s="128" t="s">
        <v>2098</v>
      </c>
      <c r="B69" s="3">
        <v>1</v>
      </c>
    </row>
    <row r="70" spans="1:2" ht="15">
      <c r="A70" s="127" t="s">
        <v>2108</v>
      </c>
      <c r="B70" s="3"/>
    </row>
    <row r="71" spans="1:2" ht="15">
      <c r="A71" s="128" t="s">
        <v>2086</v>
      </c>
      <c r="B71" s="3">
        <v>1</v>
      </c>
    </row>
    <row r="72" spans="1:2" ht="15">
      <c r="A72" s="128" t="s">
        <v>2094</v>
      </c>
      <c r="B72" s="3">
        <v>1</v>
      </c>
    </row>
    <row r="73" spans="1:2" ht="15">
      <c r="A73" s="128" t="s">
        <v>2100</v>
      </c>
      <c r="B73" s="3">
        <v>4</v>
      </c>
    </row>
    <row r="74" spans="1:2" ht="15">
      <c r="A74" s="128" t="s">
        <v>2098</v>
      </c>
      <c r="B74" s="3">
        <v>1</v>
      </c>
    </row>
    <row r="75" spans="1:2" ht="15">
      <c r="A75" s="127" t="s">
        <v>2109</v>
      </c>
      <c r="B75" s="3"/>
    </row>
    <row r="76" spans="1:2" ht="15">
      <c r="A76" s="128" t="s">
        <v>2087</v>
      </c>
      <c r="B76" s="3">
        <v>1</v>
      </c>
    </row>
    <row r="77" spans="1:2" ht="15">
      <c r="A77" s="128" t="s">
        <v>2088</v>
      </c>
      <c r="B77" s="3">
        <v>1</v>
      </c>
    </row>
    <row r="78" spans="1:2" ht="15">
      <c r="A78" s="128" t="s">
        <v>2089</v>
      </c>
      <c r="B78" s="3">
        <v>8</v>
      </c>
    </row>
    <row r="79" spans="1:2" ht="15">
      <c r="A79" s="128" t="s">
        <v>2090</v>
      </c>
      <c r="B79" s="3">
        <v>2</v>
      </c>
    </row>
    <row r="80" spans="1:2" ht="15">
      <c r="A80" s="128" t="s">
        <v>2084</v>
      </c>
      <c r="B80" s="3">
        <v>1</v>
      </c>
    </row>
    <row r="81" spans="1:2" ht="15">
      <c r="A81" s="128" t="s">
        <v>2098</v>
      </c>
      <c r="B81" s="3">
        <v>3</v>
      </c>
    </row>
    <row r="82" spans="1:2" ht="15">
      <c r="A82" s="127" t="s">
        <v>2110</v>
      </c>
      <c r="B82" s="3"/>
    </row>
    <row r="83" spans="1:2" ht="15">
      <c r="A83" s="128" t="s">
        <v>2095</v>
      </c>
      <c r="B83" s="3">
        <v>2</v>
      </c>
    </row>
    <row r="84" spans="1:2" ht="15">
      <c r="A84" s="128" t="s">
        <v>2096</v>
      </c>
      <c r="B84" s="3">
        <v>2</v>
      </c>
    </row>
    <row r="85" spans="1:2" ht="15">
      <c r="A85" s="128" t="s">
        <v>2088</v>
      </c>
      <c r="B85" s="3">
        <v>1</v>
      </c>
    </row>
    <row r="86" spans="1:2" ht="15">
      <c r="A86" s="127" t="s">
        <v>2111</v>
      </c>
      <c r="B86" s="3"/>
    </row>
    <row r="87" spans="1:2" ht="15">
      <c r="A87" s="128" t="s">
        <v>2096</v>
      </c>
      <c r="B87" s="3">
        <v>2</v>
      </c>
    </row>
    <row r="88" spans="1:2" ht="15">
      <c r="A88" s="128" t="s">
        <v>2087</v>
      </c>
      <c r="B88" s="3">
        <v>1</v>
      </c>
    </row>
    <row r="89" spans="1:2" ht="15">
      <c r="A89" s="127" t="s">
        <v>2112</v>
      </c>
      <c r="B89" s="3"/>
    </row>
    <row r="90" spans="1:2" ht="15">
      <c r="A90" s="128" t="s">
        <v>2089</v>
      </c>
      <c r="B90" s="3">
        <v>1</v>
      </c>
    </row>
    <row r="91" spans="1:2" ht="15">
      <c r="A91" s="128" t="s">
        <v>2100</v>
      </c>
      <c r="B91" s="3">
        <v>1</v>
      </c>
    </row>
    <row r="92" spans="1:2" ht="15">
      <c r="A92" s="127" t="s">
        <v>2113</v>
      </c>
      <c r="B92" s="3"/>
    </row>
    <row r="93" spans="1:2" ht="15">
      <c r="A93" s="128" t="s">
        <v>2107</v>
      </c>
      <c r="B93" s="3">
        <v>1</v>
      </c>
    </row>
    <row r="94" spans="1:2" ht="15">
      <c r="A94" s="128" t="s">
        <v>2089</v>
      </c>
      <c r="B94" s="3">
        <v>5</v>
      </c>
    </row>
    <row r="95" spans="1:2" ht="15">
      <c r="A95" s="128" t="s">
        <v>2100</v>
      </c>
      <c r="B95" s="3">
        <v>1</v>
      </c>
    </row>
    <row r="96" spans="1:2" ht="15">
      <c r="A96" s="128" t="s">
        <v>2104</v>
      </c>
      <c r="B96" s="3">
        <v>2</v>
      </c>
    </row>
    <row r="97" spans="1:2" ht="15">
      <c r="A97" s="127" t="s">
        <v>2114</v>
      </c>
      <c r="B97" s="3"/>
    </row>
    <row r="98" spans="1:2" ht="15">
      <c r="A98" s="128" t="s">
        <v>2095</v>
      </c>
      <c r="B98" s="3">
        <v>1</v>
      </c>
    </row>
    <row r="99" spans="1:2" ht="15">
      <c r="A99" s="127" t="s">
        <v>2115</v>
      </c>
      <c r="B99" s="3"/>
    </row>
    <row r="100" spans="1:2" ht="15">
      <c r="A100" s="128" t="s">
        <v>2087</v>
      </c>
      <c r="B100" s="3">
        <v>1</v>
      </c>
    </row>
    <row r="101" spans="1:2" ht="15">
      <c r="A101" s="128" t="s">
        <v>2088</v>
      </c>
      <c r="B101" s="3">
        <v>1</v>
      </c>
    </row>
    <row r="102" spans="1:2" ht="15">
      <c r="A102" s="128" t="s">
        <v>2104</v>
      </c>
      <c r="B102" s="3">
        <v>1</v>
      </c>
    </row>
    <row r="103" spans="1:2" ht="15">
      <c r="A103" s="127" t="s">
        <v>2116</v>
      </c>
      <c r="B103" s="3"/>
    </row>
    <row r="104" spans="1:2" ht="15">
      <c r="A104" s="128" t="s">
        <v>2107</v>
      </c>
      <c r="B104" s="3">
        <v>2</v>
      </c>
    </row>
    <row r="105" spans="1:2" ht="15">
      <c r="A105" s="128" t="s">
        <v>2117</v>
      </c>
      <c r="B105" s="3">
        <v>2</v>
      </c>
    </row>
    <row r="106" spans="1:2" ht="15">
      <c r="A106" s="128" t="s">
        <v>2084</v>
      </c>
      <c r="B106" s="3">
        <v>1</v>
      </c>
    </row>
    <row r="107" spans="1:2" ht="15">
      <c r="A107" s="127" t="s">
        <v>2118</v>
      </c>
      <c r="B107" s="3"/>
    </row>
    <row r="108" spans="1:2" ht="15">
      <c r="A108" s="128" t="s">
        <v>2096</v>
      </c>
      <c r="B108" s="3">
        <v>1</v>
      </c>
    </row>
    <row r="109" spans="1:2" ht="15">
      <c r="A109" s="128" t="s">
        <v>2100</v>
      </c>
      <c r="B109" s="3">
        <v>1</v>
      </c>
    </row>
    <row r="110" spans="1:2" ht="15">
      <c r="A110" s="128" t="s">
        <v>2098</v>
      </c>
      <c r="B110" s="3">
        <v>1</v>
      </c>
    </row>
    <row r="111" spans="1:2" ht="15">
      <c r="A111" s="126" t="s">
        <v>2119</v>
      </c>
      <c r="B111" s="3"/>
    </row>
    <row r="112" spans="1:2" ht="15">
      <c r="A112" s="127" t="s">
        <v>2120</v>
      </c>
      <c r="B112" s="3"/>
    </row>
    <row r="113" spans="1:2" ht="15">
      <c r="A113" s="128" t="s">
        <v>2094</v>
      </c>
      <c r="B113" s="3">
        <v>1</v>
      </c>
    </row>
    <row r="114" spans="1:2" ht="15">
      <c r="A114" s="128" t="s">
        <v>2087</v>
      </c>
      <c r="B114" s="3">
        <v>1</v>
      </c>
    </row>
    <row r="115" spans="1:2" ht="15">
      <c r="A115" s="128" t="s">
        <v>2121</v>
      </c>
      <c r="B115" s="3">
        <v>1</v>
      </c>
    </row>
    <row r="116" spans="1:2" ht="15">
      <c r="A116" s="125" t="s">
        <v>2079</v>
      </c>
      <c r="B116" s="3">
        <v>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712</v>
      </c>
      <c r="AE2" s="13" t="s">
        <v>713</v>
      </c>
      <c r="AF2" s="13" t="s">
        <v>714</v>
      </c>
      <c r="AG2" s="13" t="s">
        <v>715</v>
      </c>
      <c r="AH2" s="13" t="s">
        <v>716</v>
      </c>
      <c r="AI2" s="13" t="s">
        <v>717</v>
      </c>
      <c r="AJ2" s="13" t="s">
        <v>718</v>
      </c>
      <c r="AK2" s="13" t="s">
        <v>719</v>
      </c>
      <c r="AL2" s="13" t="s">
        <v>720</v>
      </c>
      <c r="AM2" s="13" t="s">
        <v>721</v>
      </c>
      <c r="AN2" s="13" t="s">
        <v>722</v>
      </c>
      <c r="AO2" s="13" t="s">
        <v>723</v>
      </c>
      <c r="AP2" s="13" t="s">
        <v>724</v>
      </c>
      <c r="AQ2" s="13" t="s">
        <v>725</v>
      </c>
      <c r="AR2" s="13" t="s">
        <v>726</v>
      </c>
      <c r="AS2" s="13" t="s">
        <v>192</v>
      </c>
      <c r="AT2" s="13" t="s">
        <v>727</v>
      </c>
      <c r="AU2" s="13" t="s">
        <v>728</v>
      </c>
      <c r="AV2" s="13" t="s">
        <v>729</v>
      </c>
      <c r="AW2" s="13" t="s">
        <v>730</v>
      </c>
      <c r="AX2" s="13" t="s">
        <v>731</v>
      </c>
      <c r="AY2" s="13" t="s">
        <v>732</v>
      </c>
      <c r="AZ2" s="13" t="s">
        <v>1246</v>
      </c>
      <c r="BA2" s="119" t="s">
        <v>1619</v>
      </c>
      <c r="BB2" s="119" t="s">
        <v>1620</v>
      </c>
      <c r="BC2" s="119" t="s">
        <v>1621</v>
      </c>
      <c r="BD2" s="119" t="s">
        <v>1622</v>
      </c>
      <c r="BE2" s="119" t="s">
        <v>1623</v>
      </c>
      <c r="BF2" s="119" t="s">
        <v>1627</v>
      </c>
      <c r="BG2" s="119" t="s">
        <v>1632</v>
      </c>
      <c r="BH2" s="119" t="s">
        <v>1686</v>
      </c>
      <c r="BI2" s="119" t="s">
        <v>1694</v>
      </c>
      <c r="BJ2" s="119" t="s">
        <v>1749</v>
      </c>
      <c r="BK2" s="119" t="s">
        <v>2064</v>
      </c>
      <c r="BL2" s="119" t="s">
        <v>2065</v>
      </c>
      <c r="BM2" s="119" t="s">
        <v>2066</v>
      </c>
      <c r="BN2" s="119" t="s">
        <v>2067</v>
      </c>
      <c r="BO2" s="119" t="s">
        <v>2068</v>
      </c>
      <c r="BP2" s="119" t="s">
        <v>2069</v>
      </c>
      <c r="BQ2" s="119" t="s">
        <v>2070</v>
      </c>
      <c r="BR2" s="119" t="s">
        <v>2071</v>
      </c>
      <c r="BS2" s="119" t="s">
        <v>2073</v>
      </c>
      <c r="BT2" s="3"/>
      <c r="BU2" s="3"/>
    </row>
    <row r="3" spans="1:73" ht="15" customHeight="1">
      <c r="A3" s="64" t="s">
        <v>212</v>
      </c>
      <c r="B3" s="65"/>
      <c r="C3" s="65" t="s">
        <v>64</v>
      </c>
      <c r="D3" s="66">
        <v>164.1630731855451</v>
      </c>
      <c r="E3" s="68"/>
      <c r="F3" s="100" t="s">
        <v>1012</v>
      </c>
      <c r="G3" s="65"/>
      <c r="H3" s="69" t="s">
        <v>212</v>
      </c>
      <c r="I3" s="70"/>
      <c r="J3" s="70"/>
      <c r="K3" s="69" t="s">
        <v>1105</v>
      </c>
      <c r="L3" s="73">
        <v>1</v>
      </c>
      <c r="M3" s="74">
        <v>1303.963134765625</v>
      </c>
      <c r="N3" s="74">
        <v>6330.24951171875</v>
      </c>
      <c r="O3" s="75"/>
      <c r="P3" s="76"/>
      <c r="Q3" s="76"/>
      <c r="R3" s="48"/>
      <c r="S3" s="48">
        <v>1</v>
      </c>
      <c r="T3" s="48">
        <v>1</v>
      </c>
      <c r="U3" s="49">
        <v>0</v>
      </c>
      <c r="V3" s="49">
        <v>0</v>
      </c>
      <c r="W3" s="49">
        <v>0</v>
      </c>
      <c r="X3" s="49">
        <v>0.999993</v>
      </c>
      <c r="Y3" s="49">
        <v>0</v>
      </c>
      <c r="Z3" s="49" t="s">
        <v>2075</v>
      </c>
      <c r="AA3" s="71">
        <v>3</v>
      </c>
      <c r="AB3" s="71"/>
      <c r="AC3" s="72"/>
      <c r="AD3" s="78" t="s">
        <v>733</v>
      </c>
      <c r="AE3" s="78">
        <v>89</v>
      </c>
      <c r="AF3" s="78">
        <v>17</v>
      </c>
      <c r="AG3" s="78">
        <v>23</v>
      </c>
      <c r="AH3" s="78">
        <v>78</v>
      </c>
      <c r="AI3" s="78"/>
      <c r="AJ3" s="78" t="s">
        <v>805</v>
      </c>
      <c r="AK3" s="78" t="s">
        <v>866</v>
      </c>
      <c r="AL3" s="78"/>
      <c r="AM3" s="78"/>
      <c r="AN3" s="80">
        <v>40594.74619212963</v>
      </c>
      <c r="AO3" s="83" t="s">
        <v>934</v>
      </c>
      <c r="AP3" s="78" t="b">
        <v>1</v>
      </c>
      <c r="AQ3" s="78" t="b">
        <v>0</v>
      </c>
      <c r="AR3" s="78" t="b">
        <v>1</v>
      </c>
      <c r="AS3" s="78" t="s">
        <v>692</v>
      </c>
      <c r="AT3" s="78">
        <v>0</v>
      </c>
      <c r="AU3" s="83" t="s">
        <v>1001</v>
      </c>
      <c r="AV3" s="78" t="b">
        <v>0</v>
      </c>
      <c r="AW3" s="78" t="s">
        <v>1031</v>
      </c>
      <c r="AX3" s="83" t="s">
        <v>1032</v>
      </c>
      <c r="AY3" s="78" t="s">
        <v>66</v>
      </c>
      <c r="AZ3" s="78" t="str">
        <f>REPLACE(INDEX(GroupVertices[Group],MATCH(Vertices[[#This Row],[Vertex]],GroupVertices[Vertex],0)),1,1,"")</f>
        <v>1</v>
      </c>
      <c r="BA3" s="48"/>
      <c r="BB3" s="48"/>
      <c r="BC3" s="48"/>
      <c r="BD3" s="48"/>
      <c r="BE3" s="48" t="s">
        <v>396</v>
      </c>
      <c r="BF3" s="48" t="s">
        <v>396</v>
      </c>
      <c r="BG3" s="120" t="s">
        <v>1633</v>
      </c>
      <c r="BH3" s="120" t="s">
        <v>1633</v>
      </c>
      <c r="BI3" s="120" t="s">
        <v>1695</v>
      </c>
      <c r="BJ3" s="120" t="s">
        <v>1695</v>
      </c>
      <c r="BK3" s="120">
        <v>0</v>
      </c>
      <c r="BL3" s="123">
        <v>0</v>
      </c>
      <c r="BM3" s="120">
        <v>0</v>
      </c>
      <c r="BN3" s="123">
        <v>0</v>
      </c>
      <c r="BO3" s="120">
        <v>0</v>
      </c>
      <c r="BP3" s="123">
        <v>0</v>
      </c>
      <c r="BQ3" s="120">
        <v>21</v>
      </c>
      <c r="BR3" s="123">
        <v>100</v>
      </c>
      <c r="BS3" s="120">
        <v>21</v>
      </c>
      <c r="BT3" s="3"/>
      <c r="BU3" s="3"/>
    </row>
    <row r="4" spans="1:76" ht="15">
      <c r="A4" s="64" t="s">
        <v>213</v>
      </c>
      <c r="B4" s="65"/>
      <c r="C4" s="65" t="s">
        <v>64</v>
      </c>
      <c r="D4" s="66">
        <v>297.63741269359247</v>
      </c>
      <c r="E4" s="68"/>
      <c r="F4" s="100" t="s">
        <v>436</v>
      </c>
      <c r="G4" s="65"/>
      <c r="H4" s="69" t="s">
        <v>213</v>
      </c>
      <c r="I4" s="70"/>
      <c r="J4" s="70"/>
      <c r="K4" s="69" t="s">
        <v>1106</v>
      </c>
      <c r="L4" s="73">
        <v>1</v>
      </c>
      <c r="M4" s="74">
        <v>7819.23046875</v>
      </c>
      <c r="N4" s="74">
        <v>6152.32568359375</v>
      </c>
      <c r="O4" s="75"/>
      <c r="P4" s="76"/>
      <c r="Q4" s="76"/>
      <c r="R4" s="86"/>
      <c r="S4" s="48">
        <v>2</v>
      </c>
      <c r="T4" s="48">
        <v>1</v>
      </c>
      <c r="U4" s="49">
        <v>0</v>
      </c>
      <c r="V4" s="49">
        <v>1</v>
      </c>
      <c r="W4" s="49">
        <v>0</v>
      </c>
      <c r="X4" s="49">
        <v>1.298236</v>
      </c>
      <c r="Y4" s="49">
        <v>0</v>
      </c>
      <c r="Z4" s="49">
        <v>0</v>
      </c>
      <c r="AA4" s="71">
        <v>4</v>
      </c>
      <c r="AB4" s="71"/>
      <c r="AC4" s="72"/>
      <c r="AD4" s="78" t="s">
        <v>734</v>
      </c>
      <c r="AE4" s="78">
        <v>853</v>
      </c>
      <c r="AF4" s="78">
        <v>1066</v>
      </c>
      <c r="AG4" s="78">
        <v>3867</v>
      </c>
      <c r="AH4" s="78">
        <v>2743</v>
      </c>
      <c r="AI4" s="78"/>
      <c r="AJ4" s="78" t="s">
        <v>806</v>
      </c>
      <c r="AK4" s="78"/>
      <c r="AL4" s="78"/>
      <c r="AM4" s="78"/>
      <c r="AN4" s="80">
        <v>42360.055</v>
      </c>
      <c r="AO4" s="83" t="s">
        <v>935</v>
      </c>
      <c r="AP4" s="78" t="b">
        <v>1</v>
      </c>
      <c r="AQ4" s="78" t="b">
        <v>0</v>
      </c>
      <c r="AR4" s="78" t="b">
        <v>0</v>
      </c>
      <c r="AS4" s="78" t="s">
        <v>692</v>
      </c>
      <c r="AT4" s="78">
        <v>22</v>
      </c>
      <c r="AU4" s="78"/>
      <c r="AV4" s="78" t="b">
        <v>0</v>
      </c>
      <c r="AW4" s="78" t="s">
        <v>1031</v>
      </c>
      <c r="AX4" s="83" t="s">
        <v>1033</v>
      </c>
      <c r="AY4" s="78" t="s">
        <v>66</v>
      </c>
      <c r="AZ4" s="78" t="str">
        <f>REPLACE(INDEX(GroupVertices[Group],MATCH(Vertices[[#This Row],[Vertex]],GroupVertices[Vertex],0)),1,1,"")</f>
        <v>17</v>
      </c>
      <c r="BA4" s="48" t="s">
        <v>373</v>
      </c>
      <c r="BB4" s="48" t="s">
        <v>373</v>
      </c>
      <c r="BC4" s="48" t="s">
        <v>388</v>
      </c>
      <c r="BD4" s="48" t="s">
        <v>388</v>
      </c>
      <c r="BE4" s="48" t="s">
        <v>397</v>
      </c>
      <c r="BF4" s="48" t="s">
        <v>397</v>
      </c>
      <c r="BG4" s="120" t="s">
        <v>1433</v>
      </c>
      <c r="BH4" s="120" t="s">
        <v>1433</v>
      </c>
      <c r="BI4" s="120" t="s">
        <v>1553</v>
      </c>
      <c r="BJ4" s="120" t="s">
        <v>1553</v>
      </c>
      <c r="BK4" s="120">
        <v>0</v>
      </c>
      <c r="BL4" s="123">
        <v>0</v>
      </c>
      <c r="BM4" s="120">
        <v>1</v>
      </c>
      <c r="BN4" s="123">
        <v>3.0303030303030303</v>
      </c>
      <c r="BO4" s="120">
        <v>0</v>
      </c>
      <c r="BP4" s="123">
        <v>0</v>
      </c>
      <c r="BQ4" s="120">
        <v>32</v>
      </c>
      <c r="BR4" s="123">
        <v>96.96969696969697</v>
      </c>
      <c r="BS4" s="120">
        <v>33</v>
      </c>
      <c r="BT4" s="2"/>
      <c r="BU4" s="3"/>
      <c r="BV4" s="3"/>
      <c r="BW4" s="3"/>
      <c r="BX4" s="3"/>
    </row>
    <row r="5" spans="1:76" ht="15">
      <c r="A5" s="64" t="s">
        <v>214</v>
      </c>
      <c r="B5" s="65"/>
      <c r="C5" s="65" t="s">
        <v>64</v>
      </c>
      <c r="D5" s="66">
        <v>162.38171879744914</v>
      </c>
      <c r="E5" s="68"/>
      <c r="F5" s="100" t="s">
        <v>437</v>
      </c>
      <c r="G5" s="65"/>
      <c r="H5" s="69" t="s">
        <v>214</v>
      </c>
      <c r="I5" s="70"/>
      <c r="J5" s="70"/>
      <c r="K5" s="69" t="s">
        <v>1107</v>
      </c>
      <c r="L5" s="73">
        <v>1</v>
      </c>
      <c r="M5" s="74">
        <v>7819.23046875</v>
      </c>
      <c r="N5" s="74">
        <v>5399.4599609375</v>
      </c>
      <c r="O5" s="75"/>
      <c r="P5" s="76"/>
      <c r="Q5" s="76"/>
      <c r="R5" s="86"/>
      <c r="S5" s="48">
        <v>0</v>
      </c>
      <c r="T5" s="48">
        <v>1</v>
      </c>
      <c r="U5" s="49">
        <v>0</v>
      </c>
      <c r="V5" s="49">
        <v>1</v>
      </c>
      <c r="W5" s="49">
        <v>0</v>
      </c>
      <c r="X5" s="49">
        <v>0.70175</v>
      </c>
      <c r="Y5" s="49">
        <v>0</v>
      </c>
      <c r="Z5" s="49">
        <v>0</v>
      </c>
      <c r="AA5" s="71">
        <v>5</v>
      </c>
      <c r="AB5" s="71"/>
      <c r="AC5" s="72"/>
      <c r="AD5" s="78" t="s">
        <v>735</v>
      </c>
      <c r="AE5" s="78">
        <v>36</v>
      </c>
      <c r="AF5" s="78">
        <v>3</v>
      </c>
      <c r="AG5" s="78">
        <v>15</v>
      </c>
      <c r="AH5" s="78">
        <v>30</v>
      </c>
      <c r="AI5" s="78"/>
      <c r="AJ5" s="78"/>
      <c r="AK5" s="78"/>
      <c r="AL5" s="78"/>
      <c r="AM5" s="78"/>
      <c r="AN5" s="80">
        <v>43574.30409722222</v>
      </c>
      <c r="AO5" s="78"/>
      <c r="AP5" s="78" t="b">
        <v>1</v>
      </c>
      <c r="AQ5" s="78" t="b">
        <v>0</v>
      </c>
      <c r="AR5" s="78" t="b">
        <v>0</v>
      </c>
      <c r="AS5" s="78" t="s">
        <v>692</v>
      </c>
      <c r="AT5" s="78">
        <v>0</v>
      </c>
      <c r="AU5" s="78"/>
      <c r="AV5" s="78" t="b">
        <v>0</v>
      </c>
      <c r="AW5" s="78" t="s">
        <v>1031</v>
      </c>
      <c r="AX5" s="83" t="s">
        <v>1034</v>
      </c>
      <c r="AY5" s="78" t="s">
        <v>66</v>
      </c>
      <c r="AZ5" s="78" t="str">
        <f>REPLACE(INDEX(GroupVertices[Group],MATCH(Vertices[[#This Row],[Vertex]],GroupVertices[Vertex],0)),1,1,"")</f>
        <v>17</v>
      </c>
      <c r="BA5" s="48"/>
      <c r="BB5" s="48"/>
      <c r="BC5" s="48"/>
      <c r="BD5" s="48"/>
      <c r="BE5" s="48" t="s">
        <v>398</v>
      </c>
      <c r="BF5" s="48" t="s">
        <v>398</v>
      </c>
      <c r="BG5" s="120" t="s">
        <v>1634</v>
      </c>
      <c r="BH5" s="120" t="s">
        <v>1634</v>
      </c>
      <c r="BI5" s="120" t="s">
        <v>1696</v>
      </c>
      <c r="BJ5" s="120" t="s">
        <v>1696</v>
      </c>
      <c r="BK5" s="120">
        <v>0</v>
      </c>
      <c r="BL5" s="123">
        <v>0</v>
      </c>
      <c r="BM5" s="120">
        <v>0</v>
      </c>
      <c r="BN5" s="123">
        <v>0</v>
      </c>
      <c r="BO5" s="120">
        <v>0</v>
      </c>
      <c r="BP5" s="123">
        <v>0</v>
      </c>
      <c r="BQ5" s="120">
        <v>21</v>
      </c>
      <c r="BR5" s="123">
        <v>100</v>
      </c>
      <c r="BS5" s="120">
        <v>21</v>
      </c>
      <c r="BT5" s="2"/>
      <c r="BU5" s="3"/>
      <c r="BV5" s="3"/>
      <c r="BW5" s="3"/>
      <c r="BX5" s="3"/>
    </row>
    <row r="6" spans="1:76" ht="15">
      <c r="A6" s="64" t="s">
        <v>215</v>
      </c>
      <c r="B6" s="65"/>
      <c r="C6" s="65" t="s">
        <v>64</v>
      </c>
      <c r="D6" s="66">
        <v>219.3850592165199</v>
      </c>
      <c r="E6" s="68"/>
      <c r="F6" s="100" t="s">
        <v>438</v>
      </c>
      <c r="G6" s="65"/>
      <c r="H6" s="69" t="s">
        <v>215</v>
      </c>
      <c r="I6" s="70"/>
      <c r="J6" s="70"/>
      <c r="K6" s="69" t="s">
        <v>1108</v>
      </c>
      <c r="L6" s="73">
        <v>1</v>
      </c>
      <c r="M6" s="74">
        <v>2043.3304443359375</v>
      </c>
      <c r="N6" s="74">
        <v>6330.24951171875</v>
      </c>
      <c r="O6" s="75"/>
      <c r="P6" s="76"/>
      <c r="Q6" s="76"/>
      <c r="R6" s="86"/>
      <c r="S6" s="48">
        <v>1</v>
      </c>
      <c r="T6" s="48">
        <v>1</v>
      </c>
      <c r="U6" s="49">
        <v>0</v>
      </c>
      <c r="V6" s="49">
        <v>0</v>
      </c>
      <c r="W6" s="49">
        <v>0</v>
      </c>
      <c r="X6" s="49">
        <v>0.999993</v>
      </c>
      <c r="Y6" s="49">
        <v>0</v>
      </c>
      <c r="Z6" s="49" t="s">
        <v>2075</v>
      </c>
      <c r="AA6" s="71">
        <v>6</v>
      </c>
      <c r="AB6" s="71"/>
      <c r="AC6" s="72"/>
      <c r="AD6" s="78" t="s">
        <v>736</v>
      </c>
      <c r="AE6" s="78">
        <v>391</v>
      </c>
      <c r="AF6" s="78">
        <v>451</v>
      </c>
      <c r="AG6" s="78">
        <v>1187</v>
      </c>
      <c r="AH6" s="78">
        <v>3362</v>
      </c>
      <c r="AI6" s="78"/>
      <c r="AJ6" s="78" t="s">
        <v>807</v>
      </c>
      <c r="AK6" s="78" t="s">
        <v>867</v>
      </c>
      <c r="AL6" s="78"/>
      <c r="AM6" s="78"/>
      <c r="AN6" s="80">
        <v>43478.41725694444</v>
      </c>
      <c r="AO6" s="83" t="s">
        <v>936</v>
      </c>
      <c r="AP6" s="78" t="b">
        <v>1</v>
      </c>
      <c r="AQ6" s="78" t="b">
        <v>0</v>
      </c>
      <c r="AR6" s="78" t="b">
        <v>0</v>
      </c>
      <c r="AS6" s="78" t="s">
        <v>692</v>
      </c>
      <c r="AT6" s="78">
        <v>4</v>
      </c>
      <c r="AU6" s="78"/>
      <c r="AV6" s="78" t="b">
        <v>0</v>
      </c>
      <c r="AW6" s="78" t="s">
        <v>1031</v>
      </c>
      <c r="AX6" s="83" t="s">
        <v>1035</v>
      </c>
      <c r="AY6" s="78" t="s">
        <v>66</v>
      </c>
      <c r="AZ6" s="78" t="str">
        <f>REPLACE(INDEX(GroupVertices[Group],MATCH(Vertices[[#This Row],[Vertex]],GroupVertices[Vertex],0)),1,1,"")</f>
        <v>1</v>
      </c>
      <c r="BA6" s="48"/>
      <c r="BB6" s="48"/>
      <c r="BC6" s="48"/>
      <c r="BD6" s="48"/>
      <c r="BE6" s="48" t="s">
        <v>396</v>
      </c>
      <c r="BF6" s="48" t="s">
        <v>396</v>
      </c>
      <c r="BG6" s="120" t="s">
        <v>1635</v>
      </c>
      <c r="BH6" s="120" t="s">
        <v>1635</v>
      </c>
      <c r="BI6" s="120" t="s">
        <v>1697</v>
      </c>
      <c r="BJ6" s="120" t="s">
        <v>1697</v>
      </c>
      <c r="BK6" s="120">
        <v>0</v>
      </c>
      <c r="BL6" s="123">
        <v>0</v>
      </c>
      <c r="BM6" s="120">
        <v>0</v>
      </c>
      <c r="BN6" s="123">
        <v>0</v>
      </c>
      <c r="BO6" s="120">
        <v>0</v>
      </c>
      <c r="BP6" s="123">
        <v>0</v>
      </c>
      <c r="BQ6" s="120">
        <v>38</v>
      </c>
      <c r="BR6" s="123">
        <v>100</v>
      </c>
      <c r="BS6" s="120">
        <v>38</v>
      </c>
      <c r="BT6" s="2"/>
      <c r="BU6" s="3"/>
      <c r="BV6" s="3"/>
      <c r="BW6" s="3"/>
      <c r="BX6" s="3"/>
    </row>
    <row r="7" spans="1:76" ht="15">
      <c r="A7" s="64" t="s">
        <v>216</v>
      </c>
      <c r="B7" s="65"/>
      <c r="C7" s="65" t="s">
        <v>64</v>
      </c>
      <c r="D7" s="66">
        <v>357.18554509565746</v>
      </c>
      <c r="E7" s="68"/>
      <c r="F7" s="100" t="s">
        <v>1013</v>
      </c>
      <c r="G7" s="65"/>
      <c r="H7" s="69" t="s">
        <v>216</v>
      </c>
      <c r="I7" s="70"/>
      <c r="J7" s="70"/>
      <c r="K7" s="69" t="s">
        <v>1109</v>
      </c>
      <c r="L7" s="73">
        <v>1</v>
      </c>
      <c r="M7" s="74">
        <v>770.595947265625</v>
      </c>
      <c r="N7" s="74">
        <v>3987.83642578125</v>
      </c>
      <c r="O7" s="75"/>
      <c r="P7" s="76"/>
      <c r="Q7" s="76"/>
      <c r="R7" s="86"/>
      <c r="S7" s="48">
        <v>0</v>
      </c>
      <c r="T7" s="48">
        <v>1</v>
      </c>
      <c r="U7" s="49">
        <v>0</v>
      </c>
      <c r="V7" s="49">
        <v>0.016949</v>
      </c>
      <c r="W7" s="49">
        <v>0.023113</v>
      </c>
      <c r="X7" s="49">
        <v>0.445693</v>
      </c>
      <c r="Y7" s="49">
        <v>0</v>
      </c>
      <c r="Z7" s="49">
        <v>0</v>
      </c>
      <c r="AA7" s="71">
        <v>7</v>
      </c>
      <c r="AB7" s="71"/>
      <c r="AC7" s="72"/>
      <c r="AD7" s="78" t="s">
        <v>737</v>
      </c>
      <c r="AE7" s="78">
        <v>838</v>
      </c>
      <c r="AF7" s="78">
        <v>1534</v>
      </c>
      <c r="AG7" s="78">
        <v>4552</v>
      </c>
      <c r="AH7" s="78">
        <v>1008</v>
      </c>
      <c r="AI7" s="78"/>
      <c r="AJ7" s="78" t="s">
        <v>808</v>
      </c>
      <c r="AK7" s="78" t="s">
        <v>868</v>
      </c>
      <c r="AL7" s="78"/>
      <c r="AM7" s="78"/>
      <c r="AN7" s="80">
        <v>41114.278715277775</v>
      </c>
      <c r="AO7" s="83" t="s">
        <v>937</v>
      </c>
      <c r="AP7" s="78" t="b">
        <v>1</v>
      </c>
      <c r="AQ7" s="78" t="b">
        <v>0</v>
      </c>
      <c r="AR7" s="78" t="b">
        <v>1</v>
      </c>
      <c r="AS7" s="78" t="s">
        <v>692</v>
      </c>
      <c r="AT7" s="78">
        <v>20</v>
      </c>
      <c r="AU7" s="83" t="s">
        <v>1001</v>
      </c>
      <c r="AV7" s="78" t="b">
        <v>0</v>
      </c>
      <c r="AW7" s="78" t="s">
        <v>1031</v>
      </c>
      <c r="AX7" s="83" t="s">
        <v>1036</v>
      </c>
      <c r="AY7" s="78" t="s">
        <v>66</v>
      </c>
      <c r="AZ7" s="78" t="str">
        <f>REPLACE(INDEX(GroupVertices[Group],MATCH(Vertices[[#This Row],[Vertex]],GroupVertices[Vertex],0)),1,1,"")</f>
        <v>2</v>
      </c>
      <c r="BA7" s="48"/>
      <c r="BB7" s="48"/>
      <c r="BC7" s="48"/>
      <c r="BD7" s="48"/>
      <c r="BE7" s="48" t="s">
        <v>396</v>
      </c>
      <c r="BF7" s="48" t="s">
        <v>396</v>
      </c>
      <c r="BG7" s="120" t="s">
        <v>1636</v>
      </c>
      <c r="BH7" s="120" t="s">
        <v>1636</v>
      </c>
      <c r="BI7" s="120" t="s">
        <v>1698</v>
      </c>
      <c r="BJ7" s="120" t="s">
        <v>1698</v>
      </c>
      <c r="BK7" s="120">
        <v>0</v>
      </c>
      <c r="BL7" s="123">
        <v>0</v>
      </c>
      <c r="BM7" s="120">
        <v>0</v>
      </c>
      <c r="BN7" s="123">
        <v>0</v>
      </c>
      <c r="BO7" s="120">
        <v>0</v>
      </c>
      <c r="BP7" s="123">
        <v>0</v>
      </c>
      <c r="BQ7" s="120">
        <v>6</v>
      </c>
      <c r="BR7" s="123">
        <v>100</v>
      </c>
      <c r="BS7" s="120">
        <v>6</v>
      </c>
      <c r="BT7" s="2"/>
      <c r="BU7" s="3"/>
      <c r="BV7" s="3"/>
      <c r="BW7" s="3"/>
      <c r="BX7" s="3"/>
    </row>
    <row r="8" spans="1:76" ht="15">
      <c r="A8" s="64" t="s">
        <v>265</v>
      </c>
      <c r="B8" s="65"/>
      <c r="C8" s="65" t="s">
        <v>64</v>
      </c>
      <c r="D8" s="66">
        <v>1000</v>
      </c>
      <c r="E8" s="68"/>
      <c r="F8" s="100" t="s">
        <v>1014</v>
      </c>
      <c r="G8" s="65"/>
      <c r="H8" s="69" t="s">
        <v>265</v>
      </c>
      <c r="I8" s="70"/>
      <c r="J8" s="70"/>
      <c r="K8" s="69" t="s">
        <v>1110</v>
      </c>
      <c r="L8" s="73">
        <v>1215.0428571428572</v>
      </c>
      <c r="M8" s="74">
        <v>1569.4798583984375</v>
      </c>
      <c r="N8" s="74">
        <v>3026.5146484375</v>
      </c>
      <c r="O8" s="75"/>
      <c r="P8" s="76"/>
      <c r="Q8" s="76"/>
      <c r="R8" s="86"/>
      <c r="S8" s="48">
        <v>4</v>
      </c>
      <c r="T8" s="48">
        <v>1</v>
      </c>
      <c r="U8" s="49">
        <v>34</v>
      </c>
      <c r="V8" s="49">
        <v>0.02381</v>
      </c>
      <c r="W8" s="49">
        <v>0.094179</v>
      </c>
      <c r="X8" s="49">
        <v>1.391496</v>
      </c>
      <c r="Y8" s="49">
        <v>0.16666666666666666</v>
      </c>
      <c r="Z8" s="49">
        <v>0</v>
      </c>
      <c r="AA8" s="71">
        <v>8</v>
      </c>
      <c r="AB8" s="71"/>
      <c r="AC8" s="72"/>
      <c r="AD8" s="78" t="s">
        <v>738</v>
      </c>
      <c r="AE8" s="78">
        <v>324</v>
      </c>
      <c r="AF8" s="78">
        <v>6586</v>
      </c>
      <c r="AG8" s="78">
        <v>12917</v>
      </c>
      <c r="AH8" s="78">
        <v>5645</v>
      </c>
      <c r="AI8" s="78"/>
      <c r="AJ8" s="78" t="s">
        <v>809</v>
      </c>
      <c r="AK8" s="78" t="s">
        <v>869</v>
      </c>
      <c r="AL8" s="83" t="s">
        <v>904</v>
      </c>
      <c r="AM8" s="78"/>
      <c r="AN8" s="80">
        <v>41162.42569444444</v>
      </c>
      <c r="AO8" s="83" t="s">
        <v>938</v>
      </c>
      <c r="AP8" s="78" t="b">
        <v>0</v>
      </c>
      <c r="AQ8" s="78" t="b">
        <v>0</v>
      </c>
      <c r="AR8" s="78" t="b">
        <v>0</v>
      </c>
      <c r="AS8" s="78" t="s">
        <v>694</v>
      </c>
      <c r="AT8" s="78">
        <v>54</v>
      </c>
      <c r="AU8" s="83" t="s">
        <v>1002</v>
      </c>
      <c r="AV8" s="78" t="b">
        <v>0</v>
      </c>
      <c r="AW8" s="78" t="s">
        <v>1031</v>
      </c>
      <c r="AX8" s="83" t="s">
        <v>1037</v>
      </c>
      <c r="AY8" s="78" t="s">
        <v>66</v>
      </c>
      <c r="AZ8" s="78" t="str">
        <f>REPLACE(INDEX(GroupVertices[Group],MATCH(Vertices[[#This Row],[Vertex]],GroupVertices[Vertex],0)),1,1,"")</f>
        <v>2</v>
      </c>
      <c r="BA8" s="48" t="s">
        <v>382</v>
      </c>
      <c r="BB8" s="48" t="s">
        <v>382</v>
      </c>
      <c r="BC8" s="48" t="s">
        <v>390</v>
      </c>
      <c r="BD8" s="48" t="s">
        <v>390</v>
      </c>
      <c r="BE8" s="48" t="s">
        <v>1624</v>
      </c>
      <c r="BF8" s="48" t="s">
        <v>1628</v>
      </c>
      <c r="BG8" s="120" t="s">
        <v>1637</v>
      </c>
      <c r="BH8" s="120" t="s">
        <v>1687</v>
      </c>
      <c r="BI8" s="120" t="s">
        <v>1699</v>
      </c>
      <c r="BJ8" s="120" t="s">
        <v>1699</v>
      </c>
      <c r="BK8" s="120">
        <v>0</v>
      </c>
      <c r="BL8" s="123">
        <v>0</v>
      </c>
      <c r="BM8" s="120">
        <v>0</v>
      </c>
      <c r="BN8" s="123">
        <v>0</v>
      </c>
      <c r="BO8" s="120">
        <v>0</v>
      </c>
      <c r="BP8" s="123">
        <v>0</v>
      </c>
      <c r="BQ8" s="120">
        <v>93</v>
      </c>
      <c r="BR8" s="123">
        <v>100</v>
      </c>
      <c r="BS8" s="120">
        <v>93</v>
      </c>
      <c r="BT8" s="2"/>
      <c r="BU8" s="3"/>
      <c r="BV8" s="3"/>
      <c r="BW8" s="3"/>
      <c r="BX8" s="3"/>
    </row>
    <row r="9" spans="1:76" ht="15">
      <c r="A9" s="64" t="s">
        <v>217</v>
      </c>
      <c r="B9" s="65"/>
      <c r="C9" s="65" t="s">
        <v>64</v>
      </c>
      <c r="D9" s="66">
        <v>263.28272092317036</v>
      </c>
      <c r="E9" s="68"/>
      <c r="F9" s="100" t="s">
        <v>439</v>
      </c>
      <c r="G9" s="65"/>
      <c r="H9" s="69" t="s">
        <v>217</v>
      </c>
      <c r="I9" s="70"/>
      <c r="J9" s="70"/>
      <c r="K9" s="69" t="s">
        <v>1111</v>
      </c>
      <c r="L9" s="73">
        <v>1</v>
      </c>
      <c r="M9" s="74">
        <v>3522.064697265625</v>
      </c>
      <c r="N9" s="74">
        <v>7656.5869140625</v>
      </c>
      <c r="O9" s="75"/>
      <c r="P9" s="76"/>
      <c r="Q9" s="76"/>
      <c r="R9" s="86"/>
      <c r="S9" s="48">
        <v>1</v>
      </c>
      <c r="T9" s="48">
        <v>1</v>
      </c>
      <c r="U9" s="49">
        <v>0</v>
      </c>
      <c r="V9" s="49">
        <v>0</v>
      </c>
      <c r="W9" s="49">
        <v>0</v>
      </c>
      <c r="X9" s="49">
        <v>0.999993</v>
      </c>
      <c r="Y9" s="49">
        <v>0</v>
      </c>
      <c r="Z9" s="49" t="s">
        <v>2075</v>
      </c>
      <c r="AA9" s="71">
        <v>9</v>
      </c>
      <c r="AB9" s="71"/>
      <c r="AC9" s="72"/>
      <c r="AD9" s="78" t="s">
        <v>217</v>
      </c>
      <c r="AE9" s="78">
        <v>101</v>
      </c>
      <c r="AF9" s="78">
        <v>796</v>
      </c>
      <c r="AG9" s="78">
        <v>3436</v>
      </c>
      <c r="AH9" s="78">
        <v>1480</v>
      </c>
      <c r="AI9" s="78"/>
      <c r="AJ9" s="78"/>
      <c r="AK9" s="78" t="s">
        <v>866</v>
      </c>
      <c r="AL9" s="78"/>
      <c r="AM9" s="78"/>
      <c r="AN9" s="80">
        <v>41181.71263888889</v>
      </c>
      <c r="AO9" s="83" t="s">
        <v>939</v>
      </c>
      <c r="AP9" s="78" t="b">
        <v>0</v>
      </c>
      <c r="AQ9" s="78" t="b">
        <v>0</v>
      </c>
      <c r="AR9" s="78" t="b">
        <v>1</v>
      </c>
      <c r="AS9" s="78" t="s">
        <v>692</v>
      </c>
      <c r="AT9" s="78">
        <v>4</v>
      </c>
      <c r="AU9" s="83" t="s">
        <v>1003</v>
      </c>
      <c r="AV9" s="78" t="b">
        <v>0</v>
      </c>
      <c r="AW9" s="78" t="s">
        <v>1031</v>
      </c>
      <c r="AX9" s="83" t="s">
        <v>1038</v>
      </c>
      <c r="AY9" s="78" t="s">
        <v>66</v>
      </c>
      <c r="AZ9" s="78" t="str">
        <f>REPLACE(INDEX(GroupVertices[Group],MATCH(Vertices[[#This Row],[Vertex]],GroupVertices[Vertex],0)),1,1,"")</f>
        <v>1</v>
      </c>
      <c r="BA9" s="48" t="s">
        <v>374</v>
      </c>
      <c r="BB9" s="48" t="s">
        <v>374</v>
      </c>
      <c r="BC9" s="48" t="s">
        <v>389</v>
      </c>
      <c r="BD9" s="48" t="s">
        <v>389</v>
      </c>
      <c r="BE9" s="48" t="s">
        <v>396</v>
      </c>
      <c r="BF9" s="48" t="s">
        <v>396</v>
      </c>
      <c r="BG9" s="120" t="s">
        <v>1638</v>
      </c>
      <c r="BH9" s="120" t="s">
        <v>1638</v>
      </c>
      <c r="BI9" s="120" t="s">
        <v>1700</v>
      </c>
      <c r="BJ9" s="120" t="s">
        <v>1700</v>
      </c>
      <c r="BK9" s="120">
        <v>0</v>
      </c>
      <c r="BL9" s="123">
        <v>0</v>
      </c>
      <c r="BM9" s="120">
        <v>0</v>
      </c>
      <c r="BN9" s="123">
        <v>0</v>
      </c>
      <c r="BO9" s="120">
        <v>0</v>
      </c>
      <c r="BP9" s="123">
        <v>0</v>
      </c>
      <c r="BQ9" s="120">
        <v>24</v>
      </c>
      <c r="BR9" s="123">
        <v>100</v>
      </c>
      <c r="BS9" s="120">
        <v>24</v>
      </c>
      <c r="BT9" s="2"/>
      <c r="BU9" s="3"/>
      <c r="BV9" s="3"/>
      <c r="BW9" s="3"/>
      <c r="BX9" s="3"/>
    </row>
    <row r="10" spans="1:76" ht="15">
      <c r="A10" s="64" t="s">
        <v>218</v>
      </c>
      <c r="B10" s="65"/>
      <c r="C10" s="65" t="s">
        <v>64</v>
      </c>
      <c r="D10" s="66">
        <v>163.78135438809596</v>
      </c>
      <c r="E10" s="68"/>
      <c r="F10" s="100" t="s">
        <v>440</v>
      </c>
      <c r="G10" s="65"/>
      <c r="H10" s="69" t="s">
        <v>218</v>
      </c>
      <c r="I10" s="70"/>
      <c r="J10" s="70"/>
      <c r="K10" s="69" t="s">
        <v>1112</v>
      </c>
      <c r="L10" s="73">
        <v>1</v>
      </c>
      <c r="M10" s="74">
        <v>9206.3564453125</v>
      </c>
      <c r="N10" s="74">
        <v>6152.32568359375</v>
      </c>
      <c r="O10" s="75"/>
      <c r="P10" s="76"/>
      <c r="Q10" s="76"/>
      <c r="R10" s="86"/>
      <c r="S10" s="48">
        <v>2</v>
      </c>
      <c r="T10" s="48">
        <v>1</v>
      </c>
      <c r="U10" s="49">
        <v>0</v>
      </c>
      <c r="V10" s="49">
        <v>1</v>
      </c>
      <c r="W10" s="49">
        <v>0</v>
      </c>
      <c r="X10" s="49">
        <v>1.298236</v>
      </c>
      <c r="Y10" s="49">
        <v>0</v>
      </c>
      <c r="Z10" s="49">
        <v>0</v>
      </c>
      <c r="AA10" s="71">
        <v>10</v>
      </c>
      <c r="AB10" s="71"/>
      <c r="AC10" s="72"/>
      <c r="AD10" s="78" t="s">
        <v>739</v>
      </c>
      <c r="AE10" s="78">
        <v>17</v>
      </c>
      <c r="AF10" s="78">
        <v>14</v>
      </c>
      <c r="AG10" s="78">
        <v>114</v>
      </c>
      <c r="AH10" s="78">
        <v>537</v>
      </c>
      <c r="AI10" s="78"/>
      <c r="AJ10" s="78" t="s">
        <v>810</v>
      </c>
      <c r="AK10" s="78" t="s">
        <v>707</v>
      </c>
      <c r="AL10" s="78"/>
      <c r="AM10" s="78"/>
      <c r="AN10" s="80">
        <v>43180.50027777778</v>
      </c>
      <c r="AO10" s="83" t="s">
        <v>940</v>
      </c>
      <c r="AP10" s="78" t="b">
        <v>1</v>
      </c>
      <c r="AQ10" s="78" t="b">
        <v>0</v>
      </c>
      <c r="AR10" s="78" t="b">
        <v>1</v>
      </c>
      <c r="AS10" s="78" t="s">
        <v>691</v>
      </c>
      <c r="AT10" s="78">
        <v>0</v>
      </c>
      <c r="AU10" s="78"/>
      <c r="AV10" s="78" t="b">
        <v>0</v>
      </c>
      <c r="AW10" s="78" t="s">
        <v>1031</v>
      </c>
      <c r="AX10" s="83" t="s">
        <v>1039</v>
      </c>
      <c r="AY10" s="78" t="s">
        <v>66</v>
      </c>
      <c r="AZ10" s="78" t="str">
        <f>REPLACE(INDEX(GroupVertices[Group],MATCH(Vertices[[#This Row],[Vertex]],GroupVertices[Vertex],0)),1,1,"")</f>
        <v>16</v>
      </c>
      <c r="BA10" s="48"/>
      <c r="BB10" s="48"/>
      <c r="BC10" s="48"/>
      <c r="BD10" s="48"/>
      <c r="BE10" s="48" t="s">
        <v>396</v>
      </c>
      <c r="BF10" s="48" t="s">
        <v>396</v>
      </c>
      <c r="BG10" s="120" t="s">
        <v>1639</v>
      </c>
      <c r="BH10" s="120" t="s">
        <v>1639</v>
      </c>
      <c r="BI10" s="120" t="s">
        <v>1701</v>
      </c>
      <c r="BJ10" s="120" t="s">
        <v>1701</v>
      </c>
      <c r="BK10" s="120">
        <v>0</v>
      </c>
      <c r="BL10" s="123">
        <v>0</v>
      </c>
      <c r="BM10" s="120">
        <v>0</v>
      </c>
      <c r="BN10" s="123">
        <v>0</v>
      </c>
      <c r="BO10" s="120">
        <v>0</v>
      </c>
      <c r="BP10" s="123">
        <v>0</v>
      </c>
      <c r="BQ10" s="120">
        <v>33</v>
      </c>
      <c r="BR10" s="123">
        <v>100</v>
      </c>
      <c r="BS10" s="120">
        <v>33</v>
      </c>
      <c r="BT10" s="2"/>
      <c r="BU10" s="3"/>
      <c r="BV10" s="3"/>
      <c r="BW10" s="3"/>
      <c r="BX10" s="3"/>
    </row>
    <row r="11" spans="1:76" ht="15">
      <c r="A11" s="64" t="s">
        <v>219</v>
      </c>
      <c r="B11" s="65"/>
      <c r="C11" s="65" t="s">
        <v>64</v>
      </c>
      <c r="D11" s="66">
        <v>172.30640753112664</v>
      </c>
      <c r="E11" s="68"/>
      <c r="F11" s="100" t="s">
        <v>441</v>
      </c>
      <c r="G11" s="65"/>
      <c r="H11" s="69" t="s">
        <v>219</v>
      </c>
      <c r="I11" s="70"/>
      <c r="J11" s="70"/>
      <c r="K11" s="69" t="s">
        <v>1113</v>
      </c>
      <c r="L11" s="73">
        <v>1</v>
      </c>
      <c r="M11" s="74">
        <v>9206.3564453125</v>
      </c>
      <c r="N11" s="74">
        <v>5399.4599609375</v>
      </c>
      <c r="O11" s="75"/>
      <c r="P11" s="76"/>
      <c r="Q11" s="76"/>
      <c r="R11" s="86"/>
      <c r="S11" s="48">
        <v>0</v>
      </c>
      <c r="T11" s="48">
        <v>1</v>
      </c>
      <c r="U11" s="49">
        <v>0</v>
      </c>
      <c r="V11" s="49">
        <v>1</v>
      </c>
      <c r="W11" s="49">
        <v>0</v>
      </c>
      <c r="X11" s="49">
        <v>0.70175</v>
      </c>
      <c r="Y11" s="49">
        <v>0</v>
      </c>
      <c r="Z11" s="49">
        <v>0</v>
      </c>
      <c r="AA11" s="71">
        <v>11</v>
      </c>
      <c r="AB11" s="71"/>
      <c r="AC11" s="72"/>
      <c r="AD11" s="78" t="s">
        <v>740</v>
      </c>
      <c r="AE11" s="78">
        <v>80</v>
      </c>
      <c r="AF11" s="78">
        <v>81</v>
      </c>
      <c r="AG11" s="78">
        <v>119</v>
      </c>
      <c r="AH11" s="78">
        <v>612</v>
      </c>
      <c r="AI11" s="78"/>
      <c r="AJ11" s="78"/>
      <c r="AK11" s="78"/>
      <c r="AL11" s="78"/>
      <c r="AM11" s="78"/>
      <c r="AN11" s="80">
        <v>43227.749444444446</v>
      </c>
      <c r="AO11" s="83" t="s">
        <v>941</v>
      </c>
      <c r="AP11" s="78" t="b">
        <v>0</v>
      </c>
      <c r="AQ11" s="78" t="b">
        <v>0</v>
      </c>
      <c r="AR11" s="78" t="b">
        <v>0</v>
      </c>
      <c r="AS11" s="78" t="s">
        <v>691</v>
      </c>
      <c r="AT11" s="78">
        <v>0</v>
      </c>
      <c r="AU11" s="83" t="s">
        <v>1001</v>
      </c>
      <c r="AV11" s="78" t="b">
        <v>0</v>
      </c>
      <c r="AW11" s="78" t="s">
        <v>1031</v>
      </c>
      <c r="AX11" s="83" t="s">
        <v>1040</v>
      </c>
      <c r="AY11" s="78" t="s">
        <v>66</v>
      </c>
      <c r="AZ11" s="78" t="str">
        <f>REPLACE(INDEX(GroupVertices[Group],MATCH(Vertices[[#This Row],[Vertex]],GroupVertices[Vertex],0)),1,1,"")</f>
        <v>16</v>
      </c>
      <c r="BA11" s="48"/>
      <c r="BB11" s="48"/>
      <c r="BC11" s="48"/>
      <c r="BD11" s="48"/>
      <c r="BE11" s="48"/>
      <c r="BF11" s="48"/>
      <c r="BG11" s="120" t="s">
        <v>1640</v>
      </c>
      <c r="BH11" s="120" t="s">
        <v>1640</v>
      </c>
      <c r="BI11" s="120" t="s">
        <v>1702</v>
      </c>
      <c r="BJ11" s="120" t="s">
        <v>1702</v>
      </c>
      <c r="BK11" s="120">
        <v>0</v>
      </c>
      <c r="BL11" s="123">
        <v>0</v>
      </c>
      <c r="BM11" s="120">
        <v>0</v>
      </c>
      <c r="BN11" s="123">
        <v>0</v>
      </c>
      <c r="BO11" s="120">
        <v>0</v>
      </c>
      <c r="BP11" s="123">
        <v>0</v>
      </c>
      <c r="BQ11" s="120">
        <v>18</v>
      </c>
      <c r="BR11" s="123">
        <v>100</v>
      </c>
      <c r="BS11" s="120">
        <v>18</v>
      </c>
      <c r="BT11" s="2"/>
      <c r="BU11" s="3"/>
      <c r="BV11" s="3"/>
      <c r="BW11" s="3"/>
      <c r="BX11" s="3"/>
    </row>
    <row r="12" spans="1:76" ht="15">
      <c r="A12" s="64" t="s">
        <v>220</v>
      </c>
      <c r="B12" s="65"/>
      <c r="C12" s="65" t="s">
        <v>64</v>
      </c>
      <c r="D12" s="66">
        <v>236.3079259034315</v>
      </c>
      <c r="E12" s="68"/>
      <c r="F12" s="100" t="s">
        <v>442</v>
      </c>
      <c r="G12" s="65"/>
      <c r="H12" s="69" t="s">
        <v>220</v>
      </c>
      <c r="I12" s="70"/>
      <c r="J12" s="70"/>
      <c r="K12" s="69" t="s">
        <v>1114</v>
      </c>
      <c r="L12" s="73">
        <v>1</v>
      </c>
      <c r="M12" s="74">
        <v>8030.3857421875</v>
      </c>
      <c r="N12" s="74">
        <v>9185.35546875</v>
      </c>
      <c r="O12" s="75"/>
      <c r="P12" s="76"/>
      <c r="Q12" s="76"/>
      <c r="R12" s="86"/>
      <c r="S12" s="48">
        <v>0</v>
      </c>
      <c r="T12" s="48">
        <v>1</v>
      </c>
      <c r="U12" s="49">
        <v>0</v>
      </c>
      <c r="V12" s="49">
        <v>0.017241</v>
      </c>
      <c r="W12" s="49">
        <v>0.016902</v>
      </c>
      <c r="X12" s="49">
        <v>0.491517</v>
      </c>
      <c r="Y12" s="49">
        <v>0</v>
      </c>
      <c r="Z12" s="49">
        <v>0</v>
      </c>
      <c r="AA12" s="71">
        <v>12</v>
      </c>
      <c r="AB12" s="71"/>
      <c r="AC12" s="72"/>
      <c r="AD12" s="78" t="s">
        <v>741</v>
      </c>
      <c r="AE12" s="78">
        <v>2430</v>
      </c>
      <c r="AF12" s="78">
        <v>584</v>
      </c>
      <c r="AG12" s="78">
        <v>29668</v>
      </c>
      <c r="AH12" s="78">
        <v>11709</v>
      </c>
      <c r="AI12" s="78"/>
      <c r="AJ12" s="78" t="s">
        <v>811</v>
      </c>
      <c r="AK12" s="78" t="s">
        <v>870</v>
      </c>
      <c r="AL12" s="78"/>
      <c r="AM12" s="78"/>
      <c r="AN12" s="80">
        <v>42118.33174768519</v>
      </c>
      <c r="AO12" s="83" t="s">
        <v>942</v>
      </c>
      <c r="AP12" s="78" t="b">
        <v>0</v>
      </c>
      <c r="AQ12" s="78" t="b">
        <v>0</v>
      </c>
      <c r="AR12" s="78" t="b">
        <v>1</v>
      </c>
      <c r="AS12" s="78" t="s">
        <v>692</v>
      </c>
      <c r="AT12" s="78">
        <v>67</v>
      </c>
      <c r="AU12" s="83" t="s">
        <v>1001</v>
      </c>
      <c r="AV12" s="78" t="b">
        <v>0</v>
      </c>
      <c r="AW12" s="78" t="s">
        <v>1031</v>
      </c>
      <c r="AX12" s="83" t="s">
        <v>1041</v>
      </c>
      <c r="AY12" s="78" t="s">
        <v>66</v>
      </c>
      <c r="AZ12" s="78" t="str">
        <f>REPLACE(INDEX(GroupVertices[Group],MATCH(Vertices[[#This Row],[Vertex]],GroupVertices[Vertex],0)),1,1,"")</f>
        <v>8</v>
      </c>
      <c r="BA12" s="48"/>
      <c r="BB12" s="48"/>
      <c r="BC12" s="48"/>
      <c r="BD12" s="48"/>
      <c r="BE12" s="48" t="s">
        <v>398</v>
      </c>
      <c r="BF12" s="48" t="s">
        <v>398</v>
      </c>
      <c r="BG12" s="120" t="s">
        <v>1641</v>
      </c>
      <c r="BH12" s="120" t="s">
        <v>1641</v>
      </c>
      <c r="BI12" s="120" t="s">
        <v>1703</v>
      </c>
      <c r="BJ12" s="120" t="s">
        <v>1703</v>
      </c>
      <c r="BK12" s="120">
        <v>0</v>
      </c>
      <c r="BL12" s="123">
        <v>0</v>
      </c>
      <c r="BM12" s="120">
        <v>0</v>
      </c>
      <c r="BN12" s="123">
        <v>0</v>
      </c>
      <c r="BO12" s="120">
        <v>0</v>
      </c>
      <c r="BP12" s="123">
        <v>0</v>
      </c>
      <c r="BQ12" s="120">
        <v>23</v>
      </c>
      <c r="BR12" s="123">
        <v>100</v>
      </c>
      <c r="BS12" s="120">
        <v>23</v>
      </c>
      <c r="BT12" s="2"/>
      <c r="BU12" s="3"/>
      <c r="BV12" s="3"/>
      <c r="BW12" s="3"/>
      <c r="BX12" s="3"/>
    </row>
    <row r="13" spans="1:76" ht="15">
      <c r="A13" s="64" t="s">
        <v>228</v>
      </c>
      <c r="B13" s="65"/>
      <c r="C13" s="65" t="s">
        <v>64</v>
      </c>
      <c r="D13" s="66">
        <v>508.8551472821136</v>
      </c>
      <c r="E13" s="68"/>
      <c r="F13" s="100" t="s">
        <v>449</v>
      </c>
      <c r="G13" s="65"/>
      <c r="H13" s="69" t="s">
        <v>228</v>
      </c>
      <c r="I13" s="70"/>
      <c r="J13" s="70"/>
      <c r="K13" s="69" t="s">
        <v>1115</v>
      </c>
      <c r="L13" s="73">
        <v>2357.6714285714284</v>
      </c>
      <c r="M13" s="74">
        <v>8030.3857421875</v>
      </c>
      <c r="N13" s="74">
        <v>7342.40283203125</v>
      </c>
      <c r="O13" s="75"/>
      <c r="P13" s="76"/>
      <c r="Q13" s="76"/>
      <c r="R13" s="86"/>
      <c r="S13" s="48">
        <v>4</v>
      </c>
      <c r="T13" s="48">
        <v>1</v>
      </c>
      <c r="U13" s="49">
        <v>66</v>
      </c>
      <c r="V13" s="49">
        <v>0.02439</v>
      </c>
      <c r="W13" s="49">
        <v>0.068871</v>
      </c>
      <c r="X13" s="49">
        <v>1.607142</v>
      </c>
      <c r="Y13" s="49">
        <v>0</v>
      </c>
      <c r="Z13" s="49">
        <v>0</v>
      </c>
      <c r="AA13" s="71">
        <v>13</v>
      </c>
      <c r="AB13" s="71"/>
      <c r="AC13" s="72"/>
      <c r="AD13" s="78" t="s">
        <v>742</v>
      </c>
      <c r="AE13" s="78">
        <v>776</v>
      </c>
      <c r="AF13" s="78">
        <v>2726</v>
      </c>
      <c r="AG13" s="78">
        <v>3760</v>
      </c>
      <c r="AH13" s="78">
        <v>265</v>
      </c>
      <c r="AI13" s="78"/>
      <c r="AJ13" s="78" t="s">
        <v>812</v>
      </c>
      <c r="AK13" s="78" t="s">
        <v>871</v>
      </c>
      <c r="AL13" s="83" t="s">
        <v>905</v>
      </c>
      <c r="AM13" s="78"/>
      <c r="AN13" s="80">
        <v>42747.53885416667</v>
      </c>
      <c r="AO13" s="83" t="s">
        <v>943</v>
      </c>
      <c r="AP13" s="78" t="b">
        <v>0</v>
      </c>
      <c r="AQ13" s="78" t="b">
        <v>0</v>
      </c>
      <c r="AR13" s="78" t="b">
        <v>1</v>
      </c>
      <c r="AS13" s="78" t="s">
        <v>692</v>
      </c>
      <c r="AT13" s="78">
        <v>59</v>
      </c>
      <c r="AU13" s="83" t="s">
        <v>1001</v>
      </c>
      <c r="AV13" s="78" t="b">
        <v>0</v>
      </c>
      <c r="AW13" s="78" t="s">
        <v>1031</v>
      </c>
      <c r="AX13" s="83" t="s">
        <v>1042</v>
      </c>
      <c r="AY13" s="78" t="s">
        <v>66</v>
      </c>
      <c r="AZ13" s="78" t="str">
        <f>REPLACE(INDEX(GroupVertices[Group],MATCH(Vertices[[#This Row],[Vertex]],GroupVertices[Vertex],0)),1,1,"")</f>
        <v>8</v>
      </c>
      <c r="BA13" s="48" t="s">
        <v>373</v>
      </c>
      <c r="BB13" s="48" t="s">
        <v>373</v>
      </c>
      <c r="BC13" s="48" t="s">
        <v>388</v>
      </c>
      <c r="BD13" s="48" t="s">
        <v>388</v>
      </c>
      <c r="BE13" s="48" t="s">
        <v>397</v>
      </c>
      <c r="BF13" s="48" t="s">
        <v>397</v>
      </c>
      <c r="BG13" s="120" t="s">
        <v>1433</v>
      </c>
      <c r="BH13" s="120" t="s">
        <v>1433</v>
      </c>
      <c r="BI13" s="120" t="s">
        <v>1553</v>
      </c>
      <c r="BJ13" s="120" t="s">
        <v>1553</v>
      </c>
      <c r="BK13" s="120">
        <v>0</v>
      </c>
      <c r="BL13" s="123">
        <v>0</v>
      </c>
      <c r="BM13" s="120">
        <v>1</v>
      </c>
      <c r="BN13" s="123">
        <v>3.0303030303030303</v>
      </c>
      <c r="BO13" s="120">
        <v>0</v>
      </c>
      <c r="BP13" s="123">
        <v>0</v>
      </c>
      <c r="BQ13" s="120">
        <v>32</v>
      </c>
      <c r="BR13" s="123">
        <v>96.96969696969697</v>
      </c>
      <c r="BS13" s="120">
        <v>33</v>
      </c>
      <c r="BT13" s="2"/>
      <c r="BU13" s="3"/>
      <c r="BV13" s="3"/>
      <c r="BW13" s="3"/>
      <c r="BX13" s="3"/>
    </row>
    <row r="14" spans="1:76" ht="15">
      <c r="A14" s="64" t="s">
        <v>221</v>
      </c>
      <c r="B14" s="65"/>
      <c r="C14" s="65" t="s">
        <v>64</v>
      </c>
      <c r="D14" s="66">
        <v>226.51047676890374</v>
      </c>
      <c r="E14" s="68"/>
      <c r="F14" s="100" t="s">
        <v>443</v>
      </c>
      <c r="G14" s="65"/>
      <c r="H14" s="69" t="s">
        <v>221</v>
      </c>
      <c r="I14" s="70"/>
      <c r="J14" s="70"/>
      <c r="K14" s="69" t="s">
        <v>1116</v>
      </c>
      <c r="L14" s="73">
        <v>1</v>
      </c>
      <c r="M14" s="74">
        <v>564.595947265625</v>
      </c>
      <c r="N14" s="74">
        <v>6330.24951171875</v>
      </c>
      <c r="O14" s="75"/>
      <c r="P14" s="76"/>
      <c r="Q14" s="76"/>
      <c r="R14" s="86"/>
      <c r="S14" s="48">
        <v>1</v>
      </c>
      <c r="T14" s="48">
        <v>1</v>
      </c>
      <c r="U14" s="49">
        <v>0</v>
      </c>
      <c r="V14" s="49">
        <v>0</v>
      </c>
      <c r="W14" s="49">
        <v>0</v>
      </c>
      <c r="X14" s="49">
        <v>0.999993</v>
      </c>
      <c r="Y14" s="49">
        <v>0</v>
      </c>
      <c r="Z14" s="49" t="s">
        <v>2075</v>
      </c>
      <c r="AA14" s="71">
        <v>14</v>
      </c>
      <c r="AB14" s="71"/>
      <c r="AC14" s="72"/>
      <c r="AD14" s="78" t="s">
        <v>743</v>
      </c>
      <c r="AE14" s="78">
        <v>523</v>
      </c>
      <c r="AF14" s="78">
        <v>507</v>
      </c>
      <c r="AG14" s="78">
        <v>272</v>
      </c>
      <c r="AH14" s="78">
        <v>430</v>
      </c>
      <c r="AI14" s="78"/>
      <c r="AJ14" s="78" t="s">
        <v>813</v>
      </c>
      <c r="AK14" s="78"/>
      <c r="AL14" s="78"/>
      <c r="AM14" s="78"/>
      <c r="AN14" s="80">
        <v>41883.58284722222</v>
      </c>
      <c r="AO14" s="83" t="s">
        <v>944</v>
      </c>
      <c r="AP14" s="78" t="b">
        <v>0</v>
      </c>
      <c r="AQ14" s="78" t="b">
        <v>0</v>
      </c>
      <c r="AR14" s="78" t="b">
        <v>0</v>
      </c>
      <c r="AS14" s="78" t="s">
        <v>691</v>
      </c>
      <c r="AT14" s="78">
        <v>0</v>
      </c>
      <c r="AU14" s="83" t="s">
        <v>1004</v>
      </c>
      <c r="AV14" s="78" t="b">
        <v>0</v>
      </c>
      <c r="AW14" s="78" t="s">
        <v>1031</v>
      </c>
      <c r="AX14" s="83" t="s">
        <v>1043</v>
      </c>
      <c r="AY14" s="78" t="s">
        <v>66</v>
      </c>
      <c r="AZ14" s="78" t="str">
        <f>REPLACE(INDEX(GroupVertices[Group],MATCH(Vertices[[#This Row],[Vertex]],GroupVertices[Vertex],0)),1,1,"")</f>
        <v>1</v>
      </c>
      <c r="BA14" s="48"/>
      <c r="BB14" s="48"/>
      <c r="BC14" s="48"/>
      <c r="BD14" s="48"/>
      <c r="BE14" s="48" t="s">
        <v>396</v>
      </c>
      <c r="BF14" s="48" t="s">
        <v>396</v>
      </c>
      <c r="BG14" s="120" t="s">
        <v>1642</v>
      </c>
      <c r="BH14" s="120" t="s">
        <v>1688</v>
      </c>
      <c r="BI14" s="120" t="s">
        <v>1704</v>
      </c>
      <c r="BJ14" s="120" t="s">
        <v>1750</v>
      </c>
      <c r="BK14" s="120">
        <v>0</v>
      </c>
      <c r="BL14" s="123">
        <v>0</v>
      </c>
      <c r="BM14" s="120">
        <v>0</v>
      </c>
      <c r="BN14" s="123">
        <v>0</v>
      </c>
      <c r="BO14" s="120">
        <v>0</v>
      </c>
      <c r="BP14" s="123">
        <v>0</v>
      </c>
      <c r="BQ14" s="120">
        <v>53</v>
      </c>
      <c r="BR14" s="123">
        <v>100</v>
      </c>
      <c r="BS14" s="120">
        <v>53</v>
      </c>
      <c r="BT14" s="2"/>
      <c r="BU14" s="3"/>
      <c r="BV14" s="3"/>
      <c r="BW14" s="3"/>
      <c r="BX14" s="3"/>
    </row>
    <row r="15" spans="1:76" ht="15">
      <c r="A15" s="64" t="s">
        <v>222</v>
      </c>
      <c r="B15" s="65"/>
      <c r="C15" s="65" t="s">
        <v>64</v>
      </c>
      <c r="D15" s="66">
        <v>516.9984816276951</v>
      </c>
      <c r="E15" s="68"/>
      <c r="F15" s="100" t="s">
        <v>444</v>
      </c>
      <c r="G15" s="65"/>
      <c r="H15" s="69" t="s">
        <v>222</v>
      </c>
      <c r="I15" s="70"/>
      <c r="J15" s="70"/>
      <c r="K15" s="69" t="s">
        <v>1117</v>
      </c>
      <c r="L15" s="73">
        <v>1</v>
      </c>
      <c r="M15" s="74">
        <v>8030.3857421875</v>
      </c>
      <c r="N15" s="74">
        <v>8263.8798828125</v>
      </c>
      <c r="O15" s="75"/>
      <c r="P15" s="76"/>
      <c r="Q15" s="76"/>
      <c r="R15" s="86"/>
      <c r="S15" s="48">
        <v>0</v>
      </c>
      <c r="T15" s="48">
        <v>1</v>
      </c>
      <c r="U15" s="49">
        <v>0</v>
      </c>
      <c r="V15" s="49">
        <v>0.017241</v>
      </c>
      <c r="W15" s="49">
        <v>0.016902</v>
      </c>
      <c r="X15" s="49">
        <v>0.491517</v>
      </c>
      <c r="Y15" s="49">
        <v>0</v>
      </c>
      <c r="Z15" s="49">
        <v>0</v>
      </c>
      <c r="AA15" s="71">
        <v>15</v>
      </c>
      <c r="AB15" s="71"/>
      <c r="AC15" s="72"/>
      <c r="AD15" s="78" t="s">
        <v>744</v>
      </c>
      <c r="AE15" s="78">
        <v>873</v>
      </c>
      <c r="AF15" s="78">
        <v>2790</v>
      </c>
      <c r="AG15" s="78">
        <v>34131</v>
      </c>
      <c r="AH15" s="78">
        <v>6696</v>
      </c>
      <c r="AI15" s="78"/>
      <c r="AJ15" s="78" t="s">
        <v>814</v>
      </c>
      <c r="AK15" s="78" t="s">
        <v>872</v>
      </c>
      <c r="AL15" s="83" t="s">
        <v>906</v>
      </c>
      <c r="AM15" s="78"/>
      <c r="AN15" s="80">
        <v>40790.824594907404</v>
      </c>
      <c r="AO15" s="83" t="s">
        <v>945</v>
      </c>
      <c r="AP15" s="78" t="b">
        <v>0</v>
      </c>
      <c r="AQ15" s="78" t="b">
        <v>0</v>
      </c>
      <c r="AR15" s="78" t="b">
        <v>1</v>
      </c>
      <c r="AS15" s="78" t="s">
        <v>999</v>
      </c>
      <c r="AT15" s="78">
        <v>6</v>
      </c>
      <c r="AU15" s="83" t="s">
        <v>1005</v>
      </c>
      <c r="AV15" s="78" t="b">
        <v>0</v>
      </c>
      <c r="AW15" s="78" t="s">
        <v>1031</v>
      </c>
      <c r="AX15" s="83" t="s">
        <v>1044</v>
      </c>
      <c r="AY15" s="78" t="s">
        <v>66</v>
      </c>
      <c r="AZ15" s="78" t="str">
        <f>REPLACE(INDEX(GroupVertices[Group],MATCH(Vertices[[#This Row],[Vertex]],GroupVertices[Vertex],0)),1,1,"")</f>
        <v>8</v>
      </c>
      <c r="BA15" s="48"/>
      <c r="BB15" s="48"/>
      <c r="BC15" s="48"/>
      <c r="BD15" s="48"/>
      <c r="BE15" s="48" t="s">
        <v>398</v>
      </c>
      <c r="BF15" s="48" t="s">
        <v>398</v>
      </c>
      <c r="BG15" s="120" t="s">
        <v>1641</v>
      </c>
      <c r="BH15" s="120" t="s">
        <v>1641</v>
      </c>
      <c r="BI15" s="120" t="s">
        <v>1703</v>
      </c>
      <c r="BJ15" s="120" t="s">
        <v>1703</v>
      </c>
      <c r="BK15" s="120">
        <v>0</v>
      </c>
      <c r="BL15" s="123">
        <v>0</v>
      </c>
      <c r="BM15" s="120">
        <v>0</v>
      </c>
      <c r="BN15" s="123">
        <v>0</v>
      </c>
      <c r="BO15" s="120">
        <v>0</v>
      </c>
      <c r="BP15" s="123">
        <v>0</v>
      </c>
      <c r="BQ15" s="120">
        <v>23</v>
      </c>
      <c r="BR15" s="123">
        <v>100</v>
      </c>
      <c r="BS15" s="120">
        <v>23</v>
      </c>
      <c r="BT15" s="2"/>
      <c r="BU15" s="3"/>
      <c r="BV15" s="3"/>
      <c r="BW15" s="3"/>
      <c r="BX15" s="3"/>
    </row>
    <row r="16" spans="1:76" ht="15">
      <c r="A16" s="64" t="s">
        <v>223</v>
      </c>
      <c r="B16" s="65"/>
      <c r="C16" s="65" t="s">
        <v>64</v>
      </c>
      <c r="D16" s="66">
        <v>181.08593987245672</v>
      </c>
      <c r="E16" s="68"/>
      <c r="F16" s="100" t="s">
        <v>1015</v>
      </c>
      <c r="G16" s="65"/>
      <c r="H16" s="69" t="s">
        <v>223</v>
      </c>
      <c r="I16" s="70"/>
      <c r="J16" s="70"/>
      <c r="K16" s="69" t="s">
        <v>1118</v>
      </c>
      <c r="L16" s="73">
        <v>1</v>
      </c>
      <c r="M16" s="74">
        <v>564.595947265625</v>
      </c>
      <c r="N16" s="74">
        <v>5003.9111328125</v>
      </c>
      <c r="O16" s="75"/>
      <c r="P16" s="76"/>
      <c r="Q16" s="76"/>
      <c r="R16" s="86"/>
      <c r="S16" s="48">
        <v>1</v>
      </c>
      <c r="T16" s="48">
        <v>1</v>
      </c>
      <c r="U16" s="49">
        <v>0</v>
      </c>
      <c r="V16" s="49">
        <v>0</v>
      </c>
      <c r="W16" s="49">
        <v>0</v>
      </c>
      <c r="X16" s="49">
        <v>0.999993</v>
      </c>
      <c r="Y16" s="49">
        <v>0</v>
      </c>
      <c r="Z16" s="49" t="s">
        <v>2075</v>
      </c>
      <c r="AA16" s="71">
        <v>16</v>
      </c>
      <c r="AB16" s="71"/>
      <c r="AC16" s="72"/>
      <c r="AD16" s="78" t="s">
        <v>745</v>
      </c>
      <c r="AE16" s="78">
        <v>141</v>
      </c>
      <c r="AF16" s="78">
        <v>150</v>
      </c>
      <c r="AG16" s="78">
        <v>120</v>
      </c>
      <c r="AH16" s="78">
        <v>494</v>
      </c>
      <c r="AI16" s="78"/>
      <c r="AJ16" s="78" t="s">
        <v>815</v>
      </c>
      <c r="AK16" s="78"/>
      <c r="AL16" s="78"/>
      <c r="AM16" s="78"/>
      <c r="AN16" s="80">
        <v>43559.70516203704</v>
      </c>
      <c r="AO16" s="83" t="s">
        <v>946</v>
      </c>
      <c r="AP16" s="78" t="b">
        <v>1</v>
      </c>
      <c r="AQ16" s="78" t="b">
        <v>0</v>
      </c>
      <c r="AR16" s="78" t="b">
        <v>0</v>
      </c>
      <c r="AS16" s="78" t="s">
        <v>692</v>
      </c>
      <c r="AT16" s="78">
        <v>0</v>
      </c>
      <c r="AU16" s="78"/>
      <c r="AV16" s="78" t="b">
        <v>0</v>
      </c>
      <c r="AW16" s="78" t="s">
        <v>1031</v>
      </c>
      <c r="AX16" s="83" t="s">
        <v>1045</v>
      </c>
      <c r="AY16" s="78" t="s">
        <v>66</v>
      </c>
      <c r="AZ16" s="78" t="str">
        <f>REPLACE(INDEX(GroupVertices[Group],MATCH(Vertices[[#This Row],[Vertex]],GroupVertices[Vertex],0)),1,1,"")</f>
        <v>1</v>
      </c>
      <c r="BA16" s="48"/>
      <c r="BB16" s="48"/>
      <c r="BC16" s="48"/>
      <c r="BD16" s="48"/>
      <c r="BE16" s="48" t="s">
        <v>396</v>
      </c>
      <c r="BF16" s="48" t="s">
        <v>396</v>
      </c>
      <c r="BG16" s="120" t="s">
        <v>1335</v>
      </c>
      <c r="BH16" s="120" t="s">
        <v>1335</v>
      </c>
      <c r="BI16" s="120" t="s">
        <v>689</v>
      </c>
      <c r="BJ16" s="120" t="s">
        <v>689</v>
      </c>
      <c r="BK16" s="120">
        <v>0</v>
      </c>
      <c r="BL16" s="123">
        <v>0</v>
      </c>
      <c r="BM16" s="120">
        <v>0</v>
      </c>
      <c r="BN16" s="123">
        <v>0</v>
      </c>
      <c r="BO16" s="120">
        <v>0</v>
      </c>
      <c r="BP16" s="123">
        <v>0</v>
      </c>
      <c r="BQ16" s="120">
        <v>1</v>
      </c>
      <c r="BR16" s="123">
        <v>100</v>
      </c>
      <c r="BS16" s="120">
        <v>1</v>
      </c>
      <c r="BT16" s="2"/>
      <c r="BU16" s="3"/>
      <c r="BV16" s="3"/>
      <c r="BW16" s="3"/>
      <c r="BX16" s="3"/>
    </row>
    <row r="17" spans="1:76" ht="15">
      <c r="A17" s="64" t="s">
        <v>224</v>
      </c>
      <c r="B17" s="65"/>
      <c r="C17" s="65" t="s">
        <v>64</v>
      </c>
      <c r="D17" s="66">
        <v>173.45156392347403</v>
      </c>
      <c r="E17" s="68"/>
      <c r="F17" s="100" t="s">
        <v>445</v>
      </c>
      <c r="G17" s="65"/>
      <c r="H17" s="69" t="s">
        <v>224</v>
      </c>
      <c r="I17" s="70"/>
      <c r="J17" s="70"/>
      <c r="K17" s="69" t="s">
        <v>1119</v>
      </c>
      <c r="L17" s="73">
        <v>1</v>
      </c>
      <c r="M17" s="74">
        <v>4474.86083984375</v>
      </c>
      <c r="N17" s="74">
        <v>2311.533447265625</v>
      </c>
      <c r="O17" s="75"/>
      <c r="P17" s="76"/>
      <c r="Q17" s="76"/>
      <c r="R17" s="86"/>
      <c r="S17" s="48">
        <v>0</v>
      </c>
      <c r="T17" s="48">
        <v>1</v>
      </c>
      <c r="U17" s="49">
        <v>0</v>
      </c>
      <c r="V17" s="49">
        <v>0.011905</v>
      </c>
      <c r="W17" s="49">
        <v>0.001478</v>
      </c>
      <c r="X17" s="49">
        <v>0.527358</v>
      </c>
      <c r="Y17" s="49">
        <v>0</v>
      </c>
      <c r="Z17" s="49">
        <v>0</v>
      </c>
      <c r="AA17" s="71">
        <v>17</v>
      </c>
      <c r="AB17" s="71"/>
      <c r="AC17" s="72"/>
      <c r="AD17" s="78" t="s">
        <v>746</v>
      </c>
      <c r="AE17" s="78">
        <v>109</v>
      </c>
      <c r="AF17" s="78">
        <v>90</v>
      </c>
      <c r="AG17" s="78">
        <v>20</v>
      </c>
      <c r="AH17" s="78">
        <v>378</v>
      </c>
      <c r="AI17" s="78"/>
      <c r="AJ17" s="78" t="s">
        <v>816</v>
      </c>
      <c r="AK17" s="78"/>
      <c r="AL17" s="78"/>
      <c r="AM17" s="78"/>
      <c r="AN17" s="80">
        <v>43322.57695601852</v>
      </c>
      <c r="AO17" s="83" t="s">
        <v>947</v>
      </c>
      <c r="AP17" s="78" t="b">
        <v>1</v>
      </c>
      <c r="AQ17" s="78" t="b">
        <v>0</v>
      </c>
      <c r="AR17" s="78" t="b">
        <v>0</v>
      </c>
      <c r="AS17" s="78" t="s">
        <v>691</v>
      </c>
      <c r="AT17" s="78">
        <v>0</v>
      </c>
      <c r="AU17" s="78"/>
      <c r="AV17" s="78" t="b">
        <v>0</v>
      </c>
      <c r="AW17" s="78" t="s">
        <v>1031</v>
      </c>
      <c r="AX17" s="83" t="s">
        <v>1046</v>
      </c>
      <c r="AY17" s="78" t="s">
        <v>66</v>
      </c>
      <c r="AZ17" s="78" t="str">
        <f>REPLACE(INDEX(GroupVertices[Group],MATCH(Vertices[[#This Row],[Vertex]],GroupVertices[Vertex],0)),1,1,"")</f>
        <v>5</v>
      </c>
      <c r="BA17" s="48"/>
      <c r="BB17" s="48"/>
      <c r="BC17" s="48"/>
      <c r="BD17" s="48"/>
      <c r="BE17" s="48"/>
      <c r="BF17" s="48"/>
      <c r="BG17" s="120" t="s">
        <v>1643</v>
      </c>
      <c r="BH17" s="120" t="s">
        <v>1643</v>
      </c>
      <c r="BI17" s="120" t="s">
        <v>1705</v>
      </c>
      <c r="BJ17" s="120" t="s">
        <v>1705</v>
      </c>
      <c r="BK17" s="120">
        <v>0</v>
      </c>
      <c r="BL17" s="123">
        <v>0</v>
      </c>
      <c r="BM17" s="120">
        <v>0</v>
      </c>
      <c r="BN17" s="123">
        <v>0</v>
      </c>
      <c r="BO17" s="120">
        <v>0</v>
      </c>
      <c r="BP17" s="123">
        <v>0</v>
      </c>
      <c r="BQ17" s="120">
        <v>18</v>
      </c>
      <c r="BR17" s="123">
        <v>100</v>
      </c>
      <c r="BS17" s="120">
        <v>18</v>
      </c>
      <c r="BT17" s="2"/>
      <c r="BU17" s="3"/>
      <c r="BV17" s="3"/>
      <c r="BW17" s="3"/>
      <c r="BX17" s="3"/>
    </row>
    <row r="18" spans="1:76" ht="15">
      <c r="A18" s="64" t="s">
        <v>242</v>
      </c>
      <c r="B18" s="65"/>
      <c r="C18" s="65" t="s">
        <v>64</v>
      </c>
      <c r="D18" s="66">
        <v>368.63710901913146</v>
      </c>
      <c r="E18" s="68"/>
      <c r="F18" s="100" t="s">
        <v>459</v>
      </c>
      <c r="G18" s="65"/>
      <c r="H18" s="69" t="s">
        <v>242</v>
      </c>
      <c r="I18" s="70"/>
      <c r="J18" s="70"/>
      <c r="K18" s="69" t="s">
        <v>1120</v>
      </c>
      <c r="L18" s="73">
        <v>1215.0428571428572</v>
      </c>
      <c r="M18" s="74">
        <v>5251.26171875</v>
      </c>
      <c r="N18" s="74">
        <v>2311.533447265625</v>
      </c>
      <c r="O18" s="75"/>
      <c r="P18" s="76"/>
      <c r="Q18" s="76"/>
      <c r="R18" s="86"/>
      <c r="S18" s="48">
        <v>3</v>
      </c>
      <c r="T18" s="48">
        <v>1</v>
      </c>
      <c r="U18" s="49">
        <v>34</v>
      </c>
      <c r="V18" s="49">
        <v>0.014925</v>
      </c>
      <c r="W18" s="49">
        <v>0.006023</v>
      </c>
      <c r="X18" s="49">
        <v>1.331853</v>
      </c>
      <c r="Y18" s="49">
        <v>0</v>
      </c>
      <c r="Z18" s="49">
        <v>0</v>
      </c>
      <c r="AA18" s="71">
        <v>18</v>
      </c>
      <c r="AB18" s="71"/>
      <c r="AC18" s="72"/>
      <c r="AD18" s="78" t="s">
        <v>747</v>
      </c>
      <c r="AE18" s="78">
        <v>91</v>
      </c>
      <c r="AF18" s="78">
        <v>1624</v>
      </c>
      <c r="AG18" s="78">
        <v>563</v>
      </c>
      <c r="AH18" s="78">
        <v>3862</v>
      </c>
      <c r="AI18" s="78"/>
      <c r="AJ18" s="78" t="s">
        <v>817</v>
      </c>
      <c r="AK18" s="78"/>
      <c r="AL18" s="83" t="s">
        <v>907</v>
      </c>
      <c r="AM18" s="78"/>
      <c r="AN18" s="80">
        <v>43073.291967592595</v>
      </c>
      <c r="AO18" s="83" t="s">
        <v>948</v>
      </c>
      <c r="AP18" s="78" t="b">
        <v>1</v>
      </c>
      <c r="AQ18" s="78" t="b">
        <v>0</v>
      </c>
      <c r="AR18" s="78" t="b">
        <v>0</v>
      </c>
      <c r="AS18" s="78" t="s">
        <v>691</v>
      </c>
      <c r="AT18" s="78">
        <v>0</v>
      </c>
      <c r="AU18" s="78"/>
      <c r="AV18" s="78" t="b">
        <v>0</v>
      </c>
      <c r="AW18" s="78" t="s">
        <v>1031</v>
      </c>
      <c r="AX18" s="83" t="s">
        <v>1047</v>
      </c>
      <c r="AY18" s="78" t="s">
        <v>66</v>
      </c>
      <c r="AZ18" s="78" t="str">
        <f>REPLACE(INDEX(GroupVertices[Group],MATCH(Vertices[[#This Row],[Vertex]],GroupVertices[Vertex],0)),1,1,"")</f>
        <v>5</v>
      </c>
      <c r="BA18" s="48"/>
      <c r="BB18" s="48"/>
      <c r="BC18" s="48"/>
      <c r="BD18" s="48"/>
      <c r="BE18" s="48" t="s">
        <v>396</v>
      </c>
      <c r="BF18" s="48" t="s">
        <v>396</v>
      </c>
      <c r="BG18" s="120" t="s">
        <v>1644</v>
      </c>
      <c r="BH18" s="120" t="s">
        <v>1644</v>
      </c>
      <c r="BI18" s="120" t="s">
        <v>1706</v>
      </c>
      <c r="BJ18" s="120" t="s">
        <v>1706</v>
      </c>
      <c r="BK18" s="120">
        <v>0</v>
      </c>
      <c r="BL18" s="123">
        <v>0</v>
      </c>
      <c r="BM18" s="120">
        <v>0</v>
      </c>
      <c r="BN18" s="123">
        <v>0</v>
      </c>
      <c r="BO18" s="120">
        <v>0</v>
      </c>
      <c r="BP18" s="123">
        <v>0</v>
      </c>
      <c r="BQ18" s="120">
        <v>31</v>
      </c>
      <c r="BR18" s="123">
        <v>100</v>
      </c>
      <c r="BS18" s="120">
        <v>31</v>
      </c>
      <c r="BT18" s="2"/>
      <c r="BU18" s="3"/>
      <c r="BV18" s="3"/>
      <c r="BW18" s="3"/>
      <c r="BX18" s="3"/>
    </row>
    <row r="19" spans="1:76" ht="15">
      <c r="A19" s="64" t="s">
        <v>225</v>
      </c>
      <c r="B19" s="65"/>
      <c r="C19" s="65" t="s">
        <v>64</v>
      </c>
      <c r="D19" s="66">
        <v>402.48284239295475</v>
      </c>
      <c r="E19" s="68"/>
      <c r="F19" s="100" t="s">
        <v>446</v>
      </c>
      <c r="G19" s="65"/>
      <c r="H19" s="69" t="s">
        <v>225</v>
      </c>
      <c r="I19" s="70"/>
      <c r="J19" s="70"/>
      <c r="K19" s="69" t="s">
        <v>1121</v>
      </c>
      <c r="L19" s="73">
        <v>1</v>
      </c>
      <c r="M19" s="74">
        <v>1303.963134765625</v>
      </c>
      <c r="N19" s="74">
        <v>5003.9111328125</v>
      </c>
      <c r="O19" s="75"/>
      <c r="P19" s="76"/>
      <c r="Q19" s="76"/>
      <c r="R19" s="86"/>
      <c r="S19" s="48">
        <v>1</v>
      </c>
      <c r="T19" s="48">
        <v>1</v>
      </c>
      <c r="U19" s="49">
        <v>0</v>
      </c>
      <c r="V19" s="49">
        <v>0</v>
      </c>
      <c r="W19" s="49">
        <v>0</v>
      </c>
      <c r="X19" s="49">
        <v>0.999993</v>
      </c>
      <c r="Y19" s="49">
        <v>0</v>
      </c>
      <c r="Z19" s="49" t="s">
        <v>2075</v>
      </c>
      <c r="AA19" s="71">
        <v>19</v>
      </c>
      <c r="AB19" s="71"/>
      <c r="AC19" s="72"/>
      <c r="AD19" s="78" t="s">
        <v>748</v>
      </c>
      <c r="AE19" s="78">
        <v>248</v>
      </c>
      <c r="AF19" s="78">
        <v>1890</v>
      </c>
      <c r="AG19" s="78">
        <v>20441</v>
      </c>
      <c r="AH19" s="78">
        <v>4140</v>
      </c>
      <c r="AI19" s="78"/>
      <c r="AJ19" s="78"/>
      <c r="AK19" s="78" t="s">
        <v>873</v>
      </c>
      <c r="AL19" s="83" t="s">
        <v>908</v>
      </c>
      <c r="AM19" s="78"/>
      <c r="AN19" s="80">
        <v>40087.27854166667</v>
      </c>
      <c r="AO19" s="83" t="s">
        <v>949</v>
      </c>
      <c r="AP19" s="78" t="b">
        <v>0</v>
      </c>
      <c r="AQ19" s="78" t="b">
        <v>0</v>
      </c>
      <c r="AR19" s="78" t="b">
        <v>1</v>
      </c>
      <c r="AS19" s="78" t="s">
        <v>692</v>
      </c>
      <c r="AT19" s="78">
        <v>17</v>
      </c>
      <c r="AU19" s="83" t="s">
        <v>1006</v>
      </c>
      <c r="AV19" s="78" t="b">
        <v>0</v>
      </c>
      <c r="AW19" s="78" t="s">
        <v>1031</v>
      </c>
      <c r="AX19" s="83" t="s">
        <v>1048</v>
      </c>
      <c r="AY19" s="78" t="s">
        <v>66</v>
      </c>
      <c r="AZ19" s="78" t="str">
        <f>REPLACE(INDEX(GroupVertices[Group],MATCH(Vertices[[#This Row],[Vertex]],GroupVertices[Vertex],0)),1,1,"")</f>
        <v>1</v>
      </c>
      <c r="BA19" s="48" t="s">
        <v>375</v>
      </c>
      <c r="BB19" s="48" t="s">
        <v>375</v>
      </c>
      <c r="BC19" s="48" t="s">
        <v>390</v>
      </c>
      <c r="BD19" s="48" t="s">
        <v>390</v>
      </c>
      <c r="BE19" s="48" t="s">
        <v>396</v>
      </c>
      <c r="BF19" s="48" t="s">
        <v>396</v>
      </c>
      <c r="BG19" s="120" t="s">
        <v>1335</v>
      </c>
      <c r="BH19" s="120" t="s">
        <v>1335</v>
      </c>
      <c r="BI19" s="120" t="s">
        <v>689</v>
      </c>
      <c r="BJ19" s="120" t="s">
        <v>689</v>
      </c>
      <c r="BK19" s="120">
        <v>0</v>
      </c>
      <c r="BL19" s="123">
        <v>0</v>
      </c>
      <c r="BM19" s="120">
        <v>0</v>
      </c>
      <c r="BN19" s="123">
        <v>0</v>
      </c>
      <c r="BO19" s="120">
        <v>0</v>
      </c>
      <c r="BP19" s="123">
        <v>0</v>
      </c>
      <c r="BQ19" s="120">
        <v>1</v>
      </c>
      <c r="BR19" s="123">
        <v>100</v>
      </c>
      <c r="BS19" s="120">
        <v>1</v>
      </c>
      <c r="BT19" s="2"/>
      <c r="BU19" s="3"/>
      <c r="BV19" s="3"/>
      <c r="BW19" s="3"/>
      <c r="BX19" s="3"/>
    </row>
    <row r="20" spans="1:76" ht="15">
      <c r="A20" s="64" t="s">
        <v>226</v>
      </c>
      <c r="B20" s="65"/>
      <c r="C20" s="65" t="s">
        <v>64</v>
      </c>
      <c r="D20" s="66">
        <v>163.01791679319768</v>
      </c>
      <c r="E20" s="68"/>
      <c r="F20" s="100" t="s">
        <v>447</v>
      </c>
      <c r="G20" s="65"/>
      <c r="H20" s="69" t="s">
        <v>226</v>
      </c>
      <c r="I20" s="70"/>
      <c r="J20" s="70"/>
      <c r="K20" s="69" t="s">
        <v>1122</v>
      </c>
      <c r="L20" s="73">
        <v>1</v>
      </c>
      <c r="M20" s="74">
        <v>2782.697509765625</v>
      </c>
      <c r="N20" s="74">
        <v>6330.24951171875</v>
      </c>
      <c r="O20" s="75"/>
      <c r="P20" s="76"/>
      <c r="Q20" s="76"/>
      <c r="R20" s="86"/>
      <c r="S20" s="48">
        <v>1</v>
      </c>
      <c r="T20" s="48">
        <v>1</v>
      </c>
      <c r="U20" s="49">
        <v>0</v>
      </c>
      <c r="V20" s="49">
        <v>0</v>
      </c>
      <c r="W20" s="49">
        <v>0</v>
      </c>
      <c r="X20" s="49">
        <v>0.999993</v>
      </c>
      <c r="Y20" s="49">
        <v>0</v>
      </c>
      <c r="Z20" s="49" t="s">
        <v>2075</v>
      </c>
      <c r="AA20" s="71">
        <v>20</v>
      </c>
      <c r="AB20" s="71"/>
      <c r="AC20" s="72"/>
      <c r="AD20" s="78" t="s">
        <v>749</v>
      </c>
      <c r="AE20" s="78">
        <v>1181</v>
      </c>
      <c r="AF20" s="78">
        <v>8</v>
      </c>
      <c r="AG20" s="78">
        <v>351</v>
      </c>
      <c r="AH20" s="78">
        <v>824</v>
      </c>
      <c r="AI20" s="78"/>
      <c r="AJ20" s="78" t="s">
        <v>818</v>
      </c>
      <c r="AK20" s="78"/>
      <c r="AL20" s="78"/>
      <c r="AM20" s="78"/>
      <c r="AN20" s="80">
        <v>43323.68990740741</v>
      </c>
      <c r="AO20" s="83" t="s">
        <v>950</v>
      </c>
      <c r="AP20" s="78" t="b">
        <v>0</v>
      </c>
      <c r="AQ20" s="78" t="b">
        <v>0</v>
      </c>
      <c r="AR20" s="78" t="b">
        <v>1</v>
      </c>
      <c r="AS20" s="78" t="s">
        <v>691</v>
      </c>
      <c r="AT20" s="78">
        <v>0</v>
      </c>
      <c r="AU20" s="83" t="s">
        <v>1001</v>
      </c>
      <c r="AV20" s="78" t="b">
        <v>0</v>
      </c>
      <c r="AW20" s="78" t="s">
        <v>1031</v>
      </c>
      <c r="AX20" s="83" t="s">
        <v>1049</v>
      </c>
      <c r="AY20" s="78" t="s">
        <v>66</v>
      </c>
      <c r="AZ20" s="78" t="str">
        <f>REPLACE(INDEX(GroupVertices[Group],MATCH(Vertices[[#This Row],[Vertex]],GroupVertices[Vertex],0)),1,1,"")</f>
        <v>1</v>
      </c>
      <c r="BA20" s="48" t="s">
        <v>376</v>
      </c>
      <c r="BB20" s="48" t="s">
        <v>376</v>
      </c>
      <c r="BC20" s="48" t="s">
        <v>391</v>
      </c>
      <c r="BD20" s="48" t="s">
        <v>391</v>
      </c>
      <c r="BE20" s="48" t="s">
        <v>399</v>
      </c>
      <c r="BF20" s="48" t="s">
        <v>399</v>
      </c>
      <c r="BG20" s="120" t="s">
        <v>310</v>
      </c>
      <c r="BH20" s="120" t="s">
        <v>310</v>
      </c>
      <c r="BI20" s="120" t="s">
        <v>1707</v>
      </c>
      <c r="BJ20" s="120" t="s">
        <v>1707</v>
      </c>
      <c r="BK20" s="120">
        <v>0</v>
      </c>
      <c r="BL20" s="123">
        <v>0</v>
      </c>
      <c r="BM20" s="120">
        <v>0</v>
      </c>
      <c r="BN20" s="123">
        <v>0</v>
      </c>
      <c r="BO20" s="120">
        <v>0</v>
      </c>
      <c r="BP20" s="123">
        <v>0</v>
      </c>
      <c r="BQ20" s="120">
        <v>2</v>
      </c>
      <c r="BR20" s="123">
        <v>100</v>
      </c>
      <c r="BS20" s="120">
        <v>2</v>
      </c>
      <c r="BT20" s="2"/>
      <c r="BU20" s="3"/>
      <c r="BV20" s="3"/>
      <c r="BW20" s="3"/>
      <c r="BX20" s="3"/>
    </row>
    <row r="21" spans="1:76" ht="15">
      <c r="A21" s="64" t="s">
        <v>227</v>
      </c>
      <c r="B21" s="65"/>
      <c r="C21" s="65" t="s">
        <v>64</v>
      </c>
      <c r="D21" s="66">
        <v>242.41542666261768</v>
      </c>
      <c r="E21" s="68"/>
      <c r="F21" s="100" t="s">
        <v>448</v>
      </c>
      <c r="G21" s="65"/>
      <c r="H21" s="69" t="s">
        <v>227</v>
      </c>
      <c r="I21" s="70"/>
      <c r="J21" s="70"/>
      <c r="K21" s="69" t="s">
        <v>1123</v>
      </c>
      <c r="L21" s="73">
        <v>1</v>
      </c>
      <c r="M21" s="74">
        <v>9277.82421875</v>
      </c>
      <c r="N21" s="74">
        <v>9185.35546875</v>
      </c>
      <c r="O21" s="75"/>
      <c r="P21" s="76"/>
      <c r="Q21" s="76"/>
      <c r="R21" s="86"/>
      <c r="S21" s="48">
        <v>0</v>
      </c>
      <c r="T21" s="48">
        <v>1</v>
      </c>
      <c r="U21" s="49">
        <v>0</v>
      </c>
      <c r="V21" s="49">
        <v>0.333333</v>
      </c>
      <c r="W21" s="49">
        <v>0</v>
      </c>
      <c r="X21" s="49">
        <v>0.638294</v>
      </c>
      <c r="Y21" s="49">
        <v>0</v>
      </c>
      <c r="Z21" s="49">
        <v>0</v>
      </c>
      <c r="AA21" s="71">
        <v>21</v>
      </c>
      <c r="AB21" s="71"/>
      <c r="AC21" s="72"/>
      <c r="AD21" s="78" t="s">
        <v>750</v>
      </c>
      <c r="AE21" s="78">
        <v>1089</v>
      </c>
      <c r="AF21" s="78">
        <v>632</v>
      </c>
      <c r="AG21" s="78">
        <v>14</v>
      </c>
      <c r="AH21" s="78">
        <v>144</v>
      </c>
      <c r="AI21" s="78"/>
      <c r="AJ21" s="78" t="s">
        <v>819</v>
      </c>
      <c r="AK21" s="78" t="s">
        <v>869</v>
      </c>
      <c r="AL21" s="83" t="s">
        <v>909</v>
      </c>
      <c r="AM21" s="78"/>
      <c r="AN21" s="80">
        <v>41573.69244212963</v>
      </c>
      <c r="AO21" s="83" t="s">
        <v>951</v>
      </c>
      <c r="AP21" s="78" t="b">
        <v>0</v>
      </c>
      <c r="AQ21" s="78" t="b">
        <v>0</v>
      </c>
      <c r="AR21" s="78" t="b">
        <v>1</v>
      </c>
      <c r="AS21" s="78" t="s">
        <v>691</v>
      </c>
      <c r="AT21" s="78">
        <v>0</v>
      </c>
      <c r="AU21" s="83" t="s">
        <v>1001</v>
      </c>
      <c r="AV21" s="78" t="b">
        <v>0</v>
      </c>
      <c r="AW21" s="78" t="s">
        <v>1031</v>
      </c>
      <c r="AX21" s="83" t="s">
        <v>1050</v>
      </c>
      <c r="AY21" s="78" t="s">
        <v>66</v>
      </c>
      <c r="AZ21" s="78" t="str">
        <f>REPLACE(INDEX(GroupVertices[Group],MATCH(Vertices[[#This Row],[Vertex]],GroupVertices[Vertex],0)),1,1,"")</f>
        <v>7</v>
      </c>
      <c r="BA21" s="48"/>
      <c r="BB21" s="48"/>
      <c r="BC21" s="48"/>
      <c r="BD21" s="48"/>
      <c r="BE21" s="48"/>
      <c r="BF21" s="48"/>
      <c r="BG21" s="120" t="s">
        <v>1645</v>
      </c>
      <c r="BH21" s="120" t="s">
        <v>1645</v>
      </c>
      <c r="BI21" s="120" t="s">
        <v>1708</v>
      </c>
      <c r="BJ21" s="120" t="s">
        <v>1708</v>
      </c>
      <c r="BK21" s="120">
        <v>0</v>
      </c>
      <c r="BL21" s="123">
        <v>0</v>
      </c>
      <c r="BM21" s="120">
        <v>0</v>
      </c>
      <c r="BN21" s="123">
        <v>0</v>
      </c>
      <c r="BO21" s="120">
        <v>0</v>
      </c>
      <c r="BP21" s="123">
        <v>0</v>
      </c>
      <c r="BQ21" s="120">
        <v>18</v>
      </c>
      <c r="BR21" s="123">
        <v>100</v>
      </c>
      <c r="BS21" s="120">
        <v>18</v>
      </c>
      <c r="BT21" s="2"/>
      <c r="BU21" s="3"/>
      <c r="BV21" s="3"/>
      <c r="BW21" s="3"/>
      <c r="BX21" s="3"/>
    </row>
    <row r="22" spans="1:76" ht="15">
      <c r="A22" s="64" t="s">
        <v>268</v>
      </c>
      <c r="B22" s="65"/>
      <c r="C22" s="65" t="s">
        <v>64</v>
      </c>
      <c r="D22" s="66">
        <v>1000</v>
      </c>
      <c r="E22" s="68"/>
      <c r="F22" s="100" t="s">
        <v>477</v>
      </c>
      <c r="G22" s="65"/>
      <c r="H22" s="69" t="s">
        <v>268</v>
      </c>
      <c r="I22" s="70"/>
      <c r="J22" s="70"/>
      <c r="K22" s="69" t="s">
        <v>1124</v>
      </c>
      <c r="L22" s="73">
        <v>72.41428571428571</v>
      </c>
      <c r="M22" s="74">
        <v>9277.82421875</v>
      </c>
      <c r="N22" s="74">
        <v>7342.40283203125</v>
      </c>
      <c r="O22" s="75"/>
      <c r="P22" s="76"/>
      <c r="Q22" s="76"/>
      <c r="R22" s="86"/>
      <c r="S22" s="48">
        <v>3</v>
      </c>
      <c r="T22" s="48">
        <v>1</v>
      </c>
      <c r="U22" s="49">
        <v>2</v>
      </c>
      <c r="V22" s="49">
        <v>0.5</v>
      </c>
      <c r="W22" s="49">
        <v>0</v>
      </c>
      <c r="X22" s="49">
        <v>1.723392</v>
      </c>
      <c r="Y22" s="49">
        <v>0</v>
      </c>
      <c r="Z22" s="49">
        <v>0</v>
      </c>
      <c r="AA22" s="71">
        <v>22</v>
      </c>
      <c r="AB22" s="71"/>
      <c r="AC22" s="72"/>
      <c r="AD22" s="78" t="s">
        <v>751</v>
      </c>
      <c r="AE22" s="78">
        <v>11596</v>
      </c>
      <c r="AF22" s="78">
        <v>10972</v>
      </c>
      <c r="AG22" s="78">
        <v>1219</v>
      </c>
      <c r="AH22" s="78">
        <v>24847</v>
      </c>
      <c r="AI22" s="78"/>
      <c r="AJ22" s="78" t="s">
        <v>820</v>
      </c>
      <c r="AK22" s="78" t="s">
        <v>874</v>
      </c>
      <c r="AL22" s="83" t="s">
        <v>910</v>
      </c>
      <c r="AM22" s="78"/>
      <c r="AN22" s="80">
        <v>41361.75696759259</v>
      </c>
      <c r="AO22" s="83" t="s">
        <v>952</v>
      </c>
      <c r="AP22" s="78" t="b">
        <v>0</v>
      </c>
      <c r="AQ22" s="78" t="b">
        <v>0</v>
      </c>
      <c r="AR22" s="78" t="b">
        <v>1</v>
      </c>
      <c r="AS22" s="78" t="s">
        <v>691</v>
      </c>
      <c r="AT22" s="78">
        <v>8</v>
      </c>
      <c r="AU22" s="83" t="s">
        <v>1001</v>
      </c>
      <c r="AV22" s="78" t="b">
        <v>0</v>
      </c>
      <c r="AW22" s="78" t="s">
        <v>1031</v>
      </c>
      <c r="AX22" s="83" t="s">
        <v>1051</v>
      </c>
      <c r="AY22" s="78" t="s">
        <v>66</v>
      </c>
      <c r="AZ22" s="78" t="str">
        <f>REPLACE(INDEX(GroupVertices[Group],MATCH(Vertices[[#This Row],[Vertex]],GroupVertices[Vertex],0)),1,1,"")</f>
        <v>7</v>
      </c>
      <c r="BA22" s="48"/>
      <c r="BB22" s="48"/>
      <c r="BC22" s="48"/>
      <c r="BD22" s="48"/>
      <c r="BE22" s="48" t="s">
        <v>409</v>
      </c>
      <c r="BF22" s="48" t="s">
        <v>409</v>
      </c>
      <c r="BG22" s="120" t="s">
        <v>1646</v>
      </c>
      <c r="BH22" s="120" t="s">
        <v>1646</v>
      </c>
      <c r="BI22" s="120" t="s">
        <v>1709</v>
      </c>
      <c r="BJ22" s="120" t="s">
        <v>1709</v>
      </c>
      <c r="BK22" s="120">
        <v>0</v>
      </c>
      <c r="BL22" s="123">
        <v>0</v>
      </c>
      <c r="BM22" s="120">
        <v>0</v>
      </c>
      <c r="BN22" s="123">
        <v>0</v>
      </c>
      <c r="BO22" s="120">
        <v>0</v>
      </c>
      <c r="BP22" s="123">
        <v>0</v>
      </c>
      <c r="BQ22" s="120">
        <v>37</v>
      </c>
      <c r="BR22" s="123">
        <v>100</v>
      </c>
      <c r="BS22" s="120">
        <v>37</v>
      </c>
      <c r="BT22" s="2"/>
      <c r="BU22" s="3"/>
      <c r="BV22" s="3"/>
      <c r="BW22" s="3"/>
      <c r="BX22" s="3"/>
    </row>
    <row r="23" spans="1:76" ht="15">
      <c r="A23" s="64" t="s">
        <v>229</v>
      </c>
      <c r="B23" s="65"/>
      <c r="C23" s="65" t="s">
        <v>64</v>
      </c>
      <c r="D23" s="66">
        <v>162.1272395991497</v>
      </c>
      <c r="E23" s="68"/>
      <c r="F23" s="100" t="s">
        <v>450</v>
      </c>
      <c r="G23" s="65"/>
      <c r="H23" s="69" t="s">
        <v>229</v>
      </c>
      <c r="I23" s="70"/>
      <c r="J23" s="70"/>
      <c r="K23" s="69" t="s">
        <v>1125</v>
      </c>
      <c r="L23" s="73">
        <v>9999</v>
      </c>
      <c r="M23" s="74">
        <v>2462.928466796875</v>
      </c>
      <c r="N23" s="74">
        <v>1967.7490234375</v>
      </c>
      <c r="O23" s="75"/>
      <c r="P23" s="76"/>
      <c r="Q23" s="76"/>
      <c r="R23" s="86"/>
      <c r="S23" s="48">
        <v>0</v>
      </c>
      <c r="T23" s="48">
        <v>11</v>
      </c>
      <c r="U23" s="49">
        <v>280</v>
      </c>
      <c r="V23" s="49">
        <v>0.035714</v>
      </c>
      <c r="W23" s="49">
        <v>0.177959</v>
      </c>
      <c r="X23" s="49">
        <v>3.624131</v>
      </c>
      <c r="Y23" s="49">
        <v>0.00909090909090909</v>
      </c>
      <c r="Z23" s="49">
        <v>0</v>
      </c>
      <c r="AA23" s="71">
        <v>23</v>
      </c>
      <c r="AB23" s="71"/>
      <c r="AC23" s="72"/>
      <c r="AD23" s="78" t="s">
        <v>752</v>
      </c>
      <c r="AE23" s="78">
        <v>8</v>
      </c>
      <c r="AF23" s="78">
        <v>1</v>
      </c>
      <c r="AG23" s="78">
        <v>17</v>
      </c>
      <c r="AH23" s="78">
        <v>7</v>
      </c>
      <c r="AI23" s="78"/>
      <c r="AJ23" s="78"/>
      <c r="AK23" s="78" t="s">
        <v>868</v>
      </c>
      <c r="AL23" s="78"/>
      <c r="AM23" s="78"/>
      <c r="AN23" s="80">
        <v>43576.708090277774</v>
      </c>
      <c r="AO23" s="83" t="s">
        <v>953</v>
      </c>
      <c r="AP23" s="78" t="b">
        <v>1</v>
      </c>
      <c r="AQ23" s="78" t="b">
        <v>0</v>
      </c>
      <c r="AR23" s="78" t="b">
        <v>0</v>
      </c>
      <c r="AS23" s="78" t="s">
        <v>691</v>
      </c>
      <c r="AT23" s="78">
        <v>0</v>
      </c>
      <c r="AU23" s="78"/>
      <c r="AV23" s="78" t="b">
        <v>0</v>
      </c>
      <c r="AW23" s="78" t="s">
        <v>1031</v>
      </c>
      <c r="AX23" s="83" t="s">
        <v>1052</v>
      </c>
      <c r="AY23" s="78" t="s">
        <v>66</v>
      </c>
      <c r="AZ23" s="78" t="str">
        <f>REPLACE(INDEX(GroupVertices[Group],MATCH(Vertices[[#This Row],[Vertex]],GroupVertices[Vertex],0)),1,1,"")</f>
        <v>2</v>
      </c>
      <c r="BA23" s="48"/>
      <c r="BB23" s="48"/>
      <c r="BC23" s="48"/>
      <c r="BD23" s="48"/>
      <c r="BE23" s="48" t="s">
        <v>1625</v>
      </c>
      <c r="BF23" s="48" t="s">
        <v>1629</v>
      </c>
      <c r="BG23" s="120" t="s">
        <v>1647</v>
      </c>
      <c r="BH23" s="120" t="s">
        <v>1689</v>
      </c>
      <c r="BI23" s="120" t="s">
        <v>1710</v>
      </c>
      <c r="BJ23" s="120" t="s">
        <v>1710</v>
      </c>
      <c r="BK23" s="120">
        <v>0</v>
      </c>
      <c r="BL23" s="123">
        <v>0</v>
      </c>
      <c r="BM23" s="120">
        <v>1</v>
      </c>
      <c r="BN23" s="123">
        <v>0.49261083743842365</v>
      </c>
      <c r="BO23" s="120">
        <v>0</v>
      </c>
      <c r="BP23" s="123">
        <v>0</v>
      </c>
      <c r="BQ23" s="120">
        <v>202</v>
      </c>
      <c r="BR23" s="123">
        <v>99.50738916256158</v>
      </c>
      <c r="BS23" s="120">
        <v>203</v>
      </c>
      <c r="BT23" s="2"/>
      <c r="BU23" s="3"/>
      <c r="BV23" s="3"/>
      <c r="BW23" s="3"/>
      <c r="BX23" s="3"/>
    </row>
    <row r="24" spans="1:76" ht="15">
      <c r="A24" s="64" t="s">
        <v>230</v>
      </c>
      <c r="B24" s="65"/>
      <c r="C24" s="65" t="s">
        <v>64</v>
      </c>
      <c r="D24" s="66">
        <v>235.29000911023383</v>
      </c>
      <c r="E24" s="68"/>
      <c r="F24" s="100" t="s">
        <v>1016</v>
      </c>
      <c r="G24" s="65"/>
      <c r="H24" s="69" t="s">
        <v>230</v>
      </c>
      <c r="I24" s="70"/>
      <c r="J24" s="70"/>
      <c r="K24" s="69" t="s">
        <v>1126</v>
      </c>
      <c r="L24" s="73">
        <v>1</v>
      </c>
      <c r="M24" s="74">
        <v>2819.197509765625</v>
      </c>
      <c r="N24" s="74">
        <v>3142.225830078125</v>
      </c>
      <c r="O24" s="75"/>
      <c r="P24" s="76"/>
      <c r="Q24" s="76"/>
      <c r="R24" s="86"/>
      <c r="S24" s="48">
        <v>2</v>
      </c>
      <c r="T24" s="48">
        <v>1</v>
      </c>
      <c r="U24" s="49">
        <v>0</v>
      </c>
      <c r="V24" s="49">
        <v>0.022222</v>
      </c>
      <c r="W24" s="49">
        <v>0.057877</v>
      </c>
      <c r="X24" s="49">
        <v>0.747906</v>
      </c>
      <c r="Y24" s="49">
        <v>0</v>
      </c>
      <c r="Z24" s="49">
        <v>0</v>
      </c>
      <c r="AA24" s="71">
        <v>24</v>
      </c>
      <c r="AB24" s="71"/>
      <c r="AC24" s="72"/>
      <c r="AD24" s="78" t="s">
        <v>753</v>
      </c>
      <c r="AE24" s="78">
        <v>157</v>
      </c>
      <c r="AF24" s="78">
        <v>576</v>
      </c>
      <c r="AG24" s="78">
        <v>626</v>
      </c>
      <c r="AH24" s="78">
        <v>25559</v>
      </c>
      <c r="AI24" s="78"/>
      <c r="AJ24" s="78" t="s">
        <v>821</v>
      </c>
      <c r="AK24" s="78" t="s">
        <v>875</v>
      </c>
      <c r="AL24" s="78"/>
      <c r="AM24" s="78"/>
      <c r="AN24" s="80">
        <v>43468.81423611111</v>
      </c>
      <c r="AO24" s="83" t="s">
        <v>954</v>
      </c>
      <c r="AP24" s="78" t="b">
        <v>1</v>
      </c>
      <c r="AQ24" s="78" t="b">
        <v>0</v>
      </c>
      <c r="AR24" s="78" t="b">
        <v>0</v>
      </c>
      <c r="AS24" s="78" t="s">
        <v>691</v>
      </c>
      <c r="AT24" s="78">
        <v>1</v>
      </c>
      <c r="AU24" s="78"/>
      <c r="AV24" s="78" t="b">
        <v>0</v>
      </c>
      <c r="AW24" s="78" t="s">
        <v>1031</v>
      </c>
      <c r="AX24" s="83" t="s">
        <v>1053</v>
      </c>
      <c r="AY24" s="78" t="s">
        <v>66</v>
      </c>
      <c r="AZ24" s="78" t="str">
        <f>REPLACE(INDEX(GroupVertices[Group],MATCH(Vertices[[#This Row],[Vertex]],GroupVertices[Vertex],0)),1,1,"")</f>
        <v>2</v>
      </c>
      <c r="BA24" s="48"/>
      <c r="BB24" s="48"/>
      <c r="BC24" s="48"/>
      <c r="BD24" s="48"/>
      <c r="BE24" s="48" t="s">
        <v>396</v>
      </c>
      <c r="BF24" s="48" t="s">
        <v>396</v>
      </c>
      <c r="BG24" s="120" t="s">
        <v>1648</v>
      </c>
      <c r="BH24" s="120" t="s">
        <v>1648</v>
      </c>
      <c r="BI24" s="120" t="s">
        <v>1711</v>
      </c>
      <c r="BJ24" s="120" t="s">
        <v>1711</v>
      </c>
      <c r="BK24" s="120">
        <v>0</v>
      </c>
      <c r="BL24" s="123">
        <v>0</v>
      </c>
      <c r="BM24" s="120">
        <v>0</v>
      </c>
      <c r="BN24" s="123">
        <v>0</v>
      </c>
      <c r="BO24" s="120">
        <v>0</v>
      </c>
      <c r="BP24" s="123">
        <v>0</v>
      </c>
      <c r="BQ24" s="120">
        <v>2</v>
      </c>
      <c r="BR24" s="123">
        <v>100</v>
      </c>
      <c r="BS24" s="120">
        <v>2</v>
      </c>
      <c r="BT24" s="2"/>
      <c r="BU24" s="3"/>
      <c r="BV24" s="3"/>
      <c r="BW24" s="3"/>
      <c r="BX24" s="3"/>
    </row>
    <row r="25" spans="1:76" ht="15">
      <c r="A25" s="64" t="s">
        <v>231</v>
      </c>
      <c r="B25" s="65"/>
      <c r="C25" s="65" t="s">
        <v>64</v>
      </c>
      <c r="D25" s="66">
        <v>364.6926814454904</v>
      </c>
      <c r="E25" s="68"/>
      <c r="F25" s="100" t="s">
        <v>451</v>
      </c>
      <c r="G25" s="65"/>
      <c r="H25" s="69" t="s">
        <v>231</v>
      </c>
      <c r="I25" s="70"/>
      <c r="J25" s="70"/>
      <c r="K25" s="69" t="s">
        <v>1127</v>
      </c>
      <c r="L25" s="73">
        <v>1</v>
      </c>
      <c r="M25" s="74">
        <v>3891.74853515625</v>
      </c>
      <c r="N25" s="74">
        <v>2072.400146484375</v>
      </c>
      <c r="O25" s="75"/>
      <c r="P25" s="76"/>
      <c r="Q25" s="76"/>
      <c r="R25" s="86"/>
      <c r="S25" s="48">
        <v>2</v>
      </c>
      <c r="T25" s="48">
        <v>1</v>
      </c>
      <c r="U25" s="49">
        <v>0</v>
      </c>
      <c r="V25" s="49">
        <v>0.022222</v>
      </c>
      <c r="W25" s="49">
        <v>0.057877</v>
      </c>
      <c r="X25" s="49">
        <v>0.747906</v>
      </c>
      <c r="Y25" s="49">
        <v>0</v>
      </c>
      <c r="Z25" s="49">
        <v>0</v>
      </c>
      <c r="AA25" s="71">
        <v>25</v>
      </c>
      <c r="AB25" s="71"/>
      <c r="AC25" s="72"/>
      <c r="AD25" s="78" t="s">
        <v>754</v>
      </c>
      <c r="AE25" s="78">
        <v>543</v>
      </c>
      <c r="AF25" s="78">
        <v>1593</v>
      </c>
      <c r="AG25" s="78">
        <v>2556</v>
      </c>
      <c r="AH25" s="78">
        <v>49064</v>
      </c>
      <c r="AI25" s="78"/>
      <c r="AJ25" s="78" t="s">
        <v>822</v>
      </c>
      <c r="AK25" s="78" t="s">
        <v>707</v>
      </c>
      <c r="AL25" s="83" t="s">
        <v>911</v>
      </c>
      <c r="AM25" s="78"/>
      <c r="AN25" s="80">
        <v>43170.79439814815</v>
      </c>
      <c r="AO25" s="83" t="s">
        <v>955</v>
      </c>
      <c r="AP25" s="78" t="b">
        <v>1</v>
      </c>
      <c r="AQ25" s="78" t="b">
        <v>0</v>
      </c>
      <c r="AR25" s="78" t="b">
        <v>1</v>
      </c>
      <c r="AS25" s="78" t="s">
        <v>691</v>
      </c>
      <c r="AT25" s="78">
        <v>1</v>
      </c>
      <c r="AU25" s="78"/>
      <c r="AV25" s="78" t="b">
        <v>0</v>
      </c>
      <c r="AW25" s="78" t="s">
        <v>1031</v>
      </c>
      <c r="AX25" s="83" t="s">
        <v>1054</v>
      </c>
      <c r="AY25" s="78" t="s">
        <v>66</v>
      </c>
      <c r="AZ25" s="78" t="str">
        <f>REPLACE(INDEX(GroupVertices[Group],MATCH(Vertices[[#This Row],[Vertex]],GroupVertices[Vertex],0)),1,1,"")</f>
        <v>2</v>
      </c>
      <c r="BA25" s="48"/>
      <c r="BB25" s="48"/>
      <c r="BC25" s="48"/>
      <c r="BD25" s="48"/>
      <c r="BE25" s="48" t="s">
        <v>396</v>
      </c>
      <c r="BF25" s="48" t="s">
        <v>396</v>
      </c>
      <c r="BG25" s="120" t="s">
        <v>1649</v>
      </c>
      <c r="BH25" s="120" t="s">
        <v>1649</v>
      </c>
      <c r="BI25" s="120" t="s">
        <v>1712</v>
      </c>
      <c r="BJ25" s="120" t="s">
        <v>1712</v>
      </c>
      <c r="BK25" s="120">
        <v>0</v>
      </c>
      <c r="BL25" s="123">
        <v>0</v>
      </c>
      <c r="BM25" s="120">
        <v>0</v>
      </c>
      <c r="BN25" s="123">
        <v>0</v>
      </c>
      <c r="BO25" s="120">
        <v>0</v>
      </c>
      <c r="BP25" s="123">
        <v>0</v>
      </c>
      <c r="BQ25" s="120">
        <v>32</v>
      </c>
      <c r="BR25" s="123">
        <v>100</v>
      </c>
      <c r="BS25" s="120">
        <v>32</v>
      </c>
      <c r="BT25" s="2"/>
      <c r="BU25" s="3"/>
      <c r="BV25" s="3"/>
      <c r="BW25" s="3"/>
      <c r="BX25" s="3"/>
    </row>
    <row r="26" spans="1:76" ht="15">
      <c r="A26" s="64" t="s">
        <v>232</v>
      </c>
      <c r="B26" s="65"/>
      <c r="C26" s="65" t="s">
        <v>64</v>
      </c>
      <c r="D26" s="66">
        <v>628.8420892802915</v>
      </c>
      <c r="E26" s="68"/>
      <c r="F26" s="100" t="s">
        <v>452</v>
      </c>
      <c r="G26" s="65"/>
      <c r="H26" s="69" t="s">
        <v>232</v>
      </c>
      <c r="I26" s="70"/>
      <c r="J26" s="70"/>
      <c r="K26" s="69" t="s">
        <v>1128</v>
      </c>
      <c r="L26" s="73">
        <v>1</v>
      </c>
      <c r="M26" s="74">
        <v>3054.130615234375</v>
      </c>
      <c r="N26" s="74">
        <v>732.773681640625</v>
      </c>
      <c r="O26" s="75"/>
      <c r="P26" s="76"/>
      <c r="Q26" s="76"/>
      <c r="R26" s="86"/>
      <c r="S26" s="48">
        <v>2</v>
      </c>
      <c r="T26" s="48">
        <v>1</v>
      </c>
      <c r="U26" s="49">
        <v>0</v>
      </c>
      <c r="V26" s="49">
        <v>0.022222</v>
      </c>
      <c r="W26" s="49">
        <v>0.057877</v>
      </c>
      <c r="X26" s="49">
        <v>0.747906</v>
      </c>
      <c r="Y26" s="49">
        <v>0</v>
      </c>
      <c r="Z26" s="49">
        <v>0</v>
      </c>
      <c r="AA26" s="71">
        <v>26</v>
      </c>
      <c r="AB26" s="71"/>
      <c r="AC26" s="72"/>
      <c r="AD26" s="78" t="s">
        <v>755</v>
      </c>
      <c r="AE26" s="78">
        <v>242</v>
      </c>
      <c r="AF26" s="78">
        <v>3669</v>
      </c>
      <c r="AG26" s="78">
        <v>3429</v>
      </c>
      <c r="AH26" s="78">
        <v>24890</v>
      </c>
      <c r="AI26" s="78"/>
      <c r="AJ26" s="78" t="s">
        <v>823</v>
      </c>
      <c r="AK26" s="78" t="s">
        <v>876</v>
      </c>
      <c r="AL26" s="78"/>
      <c r="AM26" s="78"/>
      <c r="AN26" s="80">
        <v>42919.39025462963</v>
      </c>
      <c r="AO26" s="83" t="s">
        <v>956</v>
      </c>
      <c r="AP26" s="78" t="b">
        <v>1</v>
      </c>
      <c r="AQ26" s="78" t="b">
        <v>0</v>
      </c>
      <c r="AR26" s="78" t="b">
        <v>1</v>
      </c>
      <c r="AS26" s="78" t="s">
        <v>691</v>
      </c>
      <c r="AT26" s="78">
        <v>0</v>
      </c>
      <c r="AU26" s="78"/>
      <c r="AV26" s="78" t="b">
        <v>0</v>
      </c>
      <c r="AW26" s="78" t="s">
        <v>1031</v>
      </c>
      <c r="AX26" s="83" t="s">
        <v>1055</v>
      </c>
      <c r="AY26" s="78" t="s">
        <v>66</v>
      </c>
      <c r="AZ26" s="78" t="str">
        <f>REPLACE(INDEX(GroupVertices[Group],MATCH(Vertices[[#This Row],[Vertex]],GroupVertices[Vertex],0)),1,1,"")</f>
        <v>2</v>
      </c>
      <c r="BA26" s="48"/>
      <c r="BB26" s="48"/>
      <c r="BC26" s="48"/>
      <c r="BD26" s="48"/>
      <c r="BE26" s="48" t="s">
        <v>396</v>
      </c>
      <c r="BF26" s="48" t="s">
        <v>396</v>
      </c>
      <c r="BG26" s="120" t="s">
        <v>1650</v>
      </c>
      <c r="BH26" s="120" t="s">
        <v>1650</v>
      </c>
      <c r="BI26" s="120" t="s">
        <v>1713</v>
      </c>
      <c r="BJ26" s="120" t="s">
        <v>1713</v>
      </c>
      <c r="BK26" s="120">
        <v>0</v>
      </c>
      <c r="BL26" s="123">
        <v>0</v>
      </c>
      <c r="BM26" s="120">
        <v>1</v>
      </c>
      <c r="BN26" s="123">
        <v>4</v>
      </c>
      <c r="BO26" s="120">
        <v>0</v>
      </c>
      <c r="BP26" s="123">
        <v>0</v>
      </c>
      <c r="BQ26" s="120">
        <v>24</v>
      </c>
      <c r="BR26" s="123">
        <v>96</v>
      </c>
      <c r="BS26" s="120">
        <v>25</v>
      </c>
      <c r="BT26" s="2"/>
      <c r="BU26" s="3"/>
      <c r="BV26" s="3"/>
      <c r="BW26" s="3"/>
      <c r="BX26" s="3"/>
    </row>
    <row r="27" spans="1:76" ht="15">
      <c r="A27" s="64" t="s">
        <v>233</v>
      </c>
      <c r="B27" s="65"/>
      <c r="C27" s="65" t="s">
        <v>64</v>
      </c>
      <c r="D27" s="66">
        <v>162.25447919829944</v>
      </c>
      <c r="E27" s="68"/>
      <c r="F27" s="100" t="s">
        <v>453</v>
      </c>
      <c r="G27" s="65"/>
      <c r="H27" s="69" t="s">
        <v>233</v>
      </c>
      <c r="I27" s="70"/>
      <c r="J27" s="70"/>
      <c r="K27" s="69" t="s">
        <v>1129</v>
      </c>
      <c r="L27" s="73">
        <v>1</v>
      </c>
      <c r="M27" s="74">
        <v>1358.984619140625</v>
      </c>
      <c r="N27" s="74">
        <v>2406.9599609375</v>
      </c>
      <c r="O27" s="75"/>
      <c r="P27" s="76"/>
      <c r="Q27" s="76"/>
      <c r="R27" s="86"/>
      <c r="S27" s="48">
        <v>2</v>
      </c>
      <c r="T27" s="48">
        <v>2</v>
      </c>
      <c r="U27" s="49">
        <v>0</v>
      </c>
      <c r="V27" s="49">
        <v>0.023256</v>
      </c>
      <c r="W27" s="49">
        <v>0.088507</v>
      </c>
      <c r="X27" s="49">
        <v>1.012658</v>
      </c>
      <c r="Y27" s="49">
        <v>0.5</v>
      </c>
      <c r="Z27" s="49">
        <v>0</v>
      </c>
      <c r="AA27" s="71">
        <v>27</v>
      </c>
      <c r="AB27" s="71"/>
      <c r="AC27" s="72"/>
      <c r="AD27" s="78" t="s">
        <v>756</v>
      </c>
      <c r="AE27" s="78">
        <v>13</v>
      </c>
      <c r="AF27" s="78">
        <v>2</v>
      </c>
      <c r="AG27" s="78">
        <v>11</v>
      </c>
      <c r="AH27" s="78">
        <v>9</v>
      </c>
      <c r="AI27" s="78"/>
      <c r="AJ27" s="78"/>
      <c r="AK27" s="78"/>
      <c r="AL27" s="78"/>
      <c r="AM27" s="78"/>
      <c r="AN27" s="80">
        <v>43070.08299768518</v>
      </c>
      <c r="AO27" s="78"/>
      <c r="AP27" s="78" t="b">
        <v>1</v>
      </c>
      <c r="AQ27" s="78" t="b">
        <v>1</v>
      </c>
      <c r="AR27" s="78" t="b">
        <v>0</v>
      </c>
      <c r="AS27" s="78" t="s">
        <v>691</v>
      </c>
      <c r="AT27" s="78">
        <v>0</v>
      </c>
      <c r="AU27" s="78"/>
      <c r="AV27" s="78" t="b">
        <v>0</v>
      </c>
      <c r="AW27" s="78" t="s">
        <v>1031</v>
      </c>
      <c r="AX27" s="83" t="s">
        <v>1056</v>
      </c>
      <c r="AY27" s="78" t="s">
        <v>66</v>
      </c>
      <c r="AZ27" s="78" t="str">
        <f>REPLACE(INDEX(GroupVertices[Group],MATCH(Vertices[[#This Row],[Vertex]],GroupVertices[Vertex],0)),1,1,"")</f>
        <v>2</v>
      </c>
      <c r="BA27" s="48"/>
      <c r="BB27" s="48"/>
      <c r="BC27" s="48"/>
      <c r="BD27" s="48"/>
      <c r="BE27" s="48" t="s">
        <v>1626</v>
      </c>
      <c r="BF27" s="48" t="s">
        <v>1630</v>
      </c>
      <c r="BG27" s="120" t="s">
        <v>1651</v>
      </c>
      <c r="BH27" s="120" t="s">
        <v>1690</v>
      </c>
      <c r="BI27" s="120" t="s">
        <v>1714</v>
      </c>
      <c r="BJ27" s="120" t="s">
        <v>1714</v>
      </c>
      <c r="BK27" s="120">
        <v>0</v>
      </c>
      <c r="BL27" s="123">
        <v>0</v>
      </c>
      <c r="BM27" s="120">
        <v>0</v>
      </c>
      <c r="BN27" s="123">
        <v>0</v>
      </c>
      <c r="BO27" s="120">
        <v>0</v>
      </c>
      <c r="BP27" s="123">
        <v>0</v>
      </c>
      <c r="BQ27" s="120">
        <v>128</v>
      </c>
      <c r="BR27" s="123">
        <v>100</v>
      </c>
      <c r="BS27" s="120">
        <v>128</v>
      </c>
      <c r="BT27" s="2"/>
      <c r="BU27" s="3"/>
      <c r="BV27" s="3"/>
      <c r="BW27" s="3"/>
      <c r="BX27" s="3"/>
    </row>
    <row r="28" spans="1:76" ht="15">
      <c r="A28" s="64" t="s">
        <v>234</v>
      </c>
      <c r="B28" s="65"/>
      <c r="C28" s="65" t="s">
        <v>64</v>
      </c>
      <c r="D28" s="66">
        <v>177.5232310962648</v>
      </c>
      <c r="E28" s="68"/>
      <c r="F28" s="100" t="s">
        <v>1017</v>
      </c>
      <c r="G28" s="65"/>
      <c r="H28" s="69" t="s">
        <v>234</v>
      </c>
      <c r="I28" s="70"/>
      <c r="J28" s="70"/>
      <c r="K28" s="69" t="s">
        <v>1130</v>
      </c>
      <c r="L28" s="73">
        <v>1</v>
      </c>
      <c r="M28" s="74">
        <v>3694.853759765625</v>
      </c>
      <c r="N28" s="74">
        <v>1310.16015625</v>
      </c>
      <c r="O28" s="75"/>
      <c r="P28" s="76"/>
      <c r="Q28" s="76"/>
      <c r="R28" s="86"/>
      <c r="S28" s="48">
        <v>2</v>
      </c>
      <c r="T28" s="48">
        <v>1</v>
      </c>
      <c r="U28" s="49">
        <v>0</v>
      </c>
      <c r="V28" s="49">
        <v>0.022222</v>
      </c>
      <c r="W28" s="49">
        <v>0.057877</v>
      </c>
      <c r="X28" s="49">
        <v>0.747906</v>
      </c>
      <c r="Y28" s="49">
        <v>0</v>
      </c>
      <c r="Z28" s="49">
        <v>0</v>
      </c>
      <c r="AA28" s="71">
        <v>28</v>
      </c>
      <c r="AB28" s="71"/>
      <c r="AC28" s="72"/>
      <c r="AD28" s="78" t="s">
        <v>757</v>
      </c>
      <c r="AE28" s="78">
        <v>795</v>
      </c>
      <c r="AF28" s="78">
        <v>122</v>
      </c>
      <c r="AG28" s="78">
        <v>1287</v>
      </c>
      <c r="AH28" s="78">
        <v>34607</v>
      </c>
      <c r="AI28" s="78"/>
      <c r="AJ28" s="78" t="s">
        <v>824</v>
      </c>
      <c r="AK28" s="78" t="s">
        <v>877</v>
      </c>
      <c r="AL28" s="78"/>
      <c r="AM28" s="78"/>
      <c r="AN28" s="80">
        <v>43101.726122685184</v>
      </c>
      <c r="AO28" s="83" t="s">
        <v>957</v>
      </c>
      <c r="AP28" s="78" t="b">
        <v>1</v>
      </c>
      <c r="AQ28" s="78" t="b">
        <v>0</v>
      </c>
      <c r="AR28" s="78" t="b">
        <v>0</v>
      </c>
      <c r="AS28" s="78" t="s">
        <v>692</v>
      </c>
      <c r="AT28" s="78">
        <v>0</v>
      </c>
      <c r="AU28" s="78"/>
      <c r="AV28" s="78" t="b">
        <v>0</v>
      </c>
      <c r="AW28" s="78" t="s">
        <v>1031</v>
      </c>
      <c r="AX28" s="83" t="s">
        <v>1057</v>
      </c>
      <c r="AY28" s="78" t="s">
        <v>66</v>
      </c>
      <c r="AZ28" s="78" t="str">
        <f>REPLACE(INDEX(GroupVertices[Group],MATCH(Vertices[[#This Row],[Vertex]],GroupVertices[Vertex],0)),1,1,"")</f>
        <v>2</v>
      </c>
      <c r="BA28" s="48"/>
      <c r="BB28" s="48"/>
      <c r="BC28" s="48"/>
      <c r="BD28" s="48"/>
      <c r="BE28" s="48" t="s">
        <v>401</v>
      </c>
      <c r="BF28" s="48" t="s">
        <v>401</v>
      </c>
      <c r="BG28" s="120" t="s">
        <v>1652</v>
      </c>
      <c r="BH28" s="120" t="s">
        <v>1652</v>
      </c>
      <c r="BI28" s="120" t="s">
        <v>1715</v>
      </c>
      <c r="BJ28" s="120" t="s">
        <v>1715</v>
      </c>
      <c r="BK28" s="120">
        <v>0</v>
      </c>
      <c r="BL28" s="123">
        <v>0</v>
      </c>
      <c r="BM28" s="120">
        <v>0</v>
      </c>
      <c r="BN28" s="123">
        <v>0</v>
      </c>
      <c r="BO28" s="120">
        <v>0</v>
      </c>
      <c r="BP28" s="123">
        <v>0</v>
      </c>
      <c r="BQ28" s="120">
        <v>27</v>
      </c>
      <c r="BR28" s="123">
        <v>100</v>
      </c>
      <c r="BS28" s="120">
        <v>27</v>
      </c>
      <c r="BT28" s="2"/>
      <c r="BU28" s="3"/>
      <c r="BV28" s="3"/>
      <c r="BW28" s="3"/>
      <c r="BX28" s="3"/>
    </row>
    <row r="29" spans="1:76" ht="15">
      <c r="A29" s="64" t="s">
        <v>235</v>
      </c>
      <c r="B29" s="65"/>
      <c r="C29" s="65" t="s">
        <v>64</v>
      </c>
      <c r="D29" s="66">
        <v>357.94898269055574</v>
      </c>
      <c r="E29" s="68"/>
      <c r="F29" s="100" t="s">
        <v>1018</v>
      </c>
      <c r="G29" s="65"/>
      <c r="H29" s="69" t="s">
        <v>235</v>
      </c>
      <c r="I29" s="70"/>
      <c r="J29" s="70"/>
      <c r="K29" s="69" t="s">
        <v>1131</v>
      </c>
      <c r="L29" s="73">
        <v>1</v>
      </c>
      <c r="M29" s="74">
        <v>2213.929931640625</v>
      </c>
      <c r="N29" s="74">
        <v>917.1187744140625</v>
      </c>
      <c r="O29" s="75"/>
      <c r="P29" s="76"/>
      <c r="Q29" s="76"/>
      <c r="R29" s="86"/>
      <c r="S29" s="48">
        <v>2</v>
      </c>
      <c r="T29" s="48">
        <v>1</v>
      </c>
      <c r="U29" s="49">
        <v>0</v>
      </c>
      <c r="V29" s="49">
        <v>0.022222</v>
      </c>
      <c r="W29" s="49">
        <v>0.057877</v>
      </c>
      <c r="X29" s="49">
        <v>0.747906</v>
      </c>
      <c r="Y29" s="49">
        <v>0</v>
      </c>
      <c r="Z29" s="49">
        <v>0</v>
      </c>
      <c r="AA29" s="71">
        <v>29</v>
      </c>
      <c r="AB29" s="71"/>
      <c r="AC29" s="72"/>
      <c r="AD29" s="78" t="s">
        <v>758</v>
      </c>
      <c r="AE29" s="78">
        <v>194</v>
      </c>
      <c r="AF29" s="78">
        <v>1540</v>
      </c>
      <c r="AG29" s="78">
        <v>1906</v>
      </c>
      <c r="AH29" s="78">
        <v>273</v>
      </c>
      <c r="AI29" s="78"/>
      <c r="AJ29" s="78" t="s">
        <v>825</v>
      </c>
      <c r="AK29" s="78" t="s">
        <v>878</v>
      </c>
      <c r="AL29" s="83" t="s">
        <v>912</v>
      </c>
      <c r="AM29" s="78"/>
      <c r="AN29" s="80">
        <v>41603.19537037037</v>
      </c>
      <c r="AO29" s="83" t="s">
        <v>958</v>
      </c>
      <c r="AP29" s="78" t="b">
        <v>0</v>
      </c>
      <c r="AQ29" s="78" t="b">
        <v>0</v>
      </c>
      <c r="AR29" s="78" t="b">
        <v>1</v>
      </c>
      <c r="AS29" s="78" t="s">
        <v>691</v>
      </c>
      <c r="AT29" s="78">
        <v>7</v>
      </c>
      <c r="AU29" s="83" t="s">
        <v>1001</v>
      </c>
      <c r="AV29" s="78" t="b">
        <v>0</v>
      </c>
      <c r="AW29" s="78" t="s">
        <v>1031</v>
      </c>
      <c r="AX29" s="83" t="s">
        <v>1058</v>
      </c>
      <c r="AY29" s="78" t="s">
        <v>66</v>
      </c>
      <c r="AZ29" s="78" t="str">
        <f>REPLACE(INDEX(GroupVertices[Group],MATCH(Vertices[[#This Row],[Vertex]],GroupVertices[Vertex],0)),1,1,"")</f>
        <v>2</v>
      </c>
      <c r="BA29" s="48" t="s">
        <v>377</v>
      </c>
      <c r="BB29" s="48" t="s">
        <v>377</v>
      </c>
      <c r="BC29" s="48" t="s">
        <v>390</v>
      </c>
      <c r="BD29" s="48" t="s">
        <v>390</v>
      </c>
      <c r="BE29" s="48" t="s">
        <v>402</v>
      </c>
      <c r="BF29" s="48" t="s">
        <v>402</v>
      </c>
      <c r="BG29" s="120" t="s">
        <v>1653</v>
      </c>
      <c r="BH29" s="120" t="s">
        <v>1653</v>
      </c>
      <c r="BI29" s="120" t="s">
        <v>1716</v>
      </c>
      <c r="BJ29" s="120" t="s">
        <v>1716</v>
      </c>
      <c r="BK29" s="120">
        <v>0</v>
      </c>
      <c r="BL29" s="123">
        <v>0</v>
      </c>
      <c r="BM29" s="120">
        <v>0</v>
      </c>
      <c r="BN29" s="123">
        <v>0</v>
      </c>
      <c r="BO29" s="120">
        <v>0</v>
      </c>
      <c r="BP29" s="123">
        <v>0</v>
      </c>
      <c r="BQ29" s="120">
        <v>14</v>
      </c>
      <c r="BR29" s="123">
        <v>100</v>
      </c>
      <c r="BS29" s="120">
        <v>14</v>
      </c>
      <c r="BT29" s="2"/>
      <c r="BU29" s="3"/>
      <c r="BV29" s="3"/>
      <c r="BW29" s="3"/>
      <c r="BX29" s="3"/>
    </row>
    <row r="30" spans="1:76" ht="15">
      <c r="A30" s="64" t="s">
        <v>236</v>
      </c>
      <c r="B30" s="65"/>
      <c r="C30" s="65" t="s">
        <v>64</v>
      </c>
      <c r="D30" s="66">
        <v>175.48739750986942</v>
      </c>
      <c r="E30" s="68"/>
      <c r="F30" s="100" t="s">
        <v>1019</v>
      </c>
      <c r="G30" s="65"/>
      <c r="H30" s="69" t="s">
        <v>236</v>
      </c>
      <c r="I30" s="70"/>
      <c r="J30" s="70"/>
      <c r="K30" s="69" t="s">
        <v>1132</v>
      </c>
      <c r="L30" s="73">
        <v>1</v>
      </c>
      <c r="M30" s="74">
        <v>3592.243408203125</v>
      </c>
      <c r="N30" s="74">
        <v>2817.5634765625</v>
      </c>
      <c r="O30" s="75"/>
      <c r="P30" s="76"/>
      <c r="Q30" s="76"/>
      <c r="R30" s="86"/>
      <c r="S30" s="48">
        <v>2</v>
      </c>
      <c r="T30" s="48">
        <v>1</v>
      </c>
      <c r="U30" s="49">
        <v>0</v>
      </c>
      <c r="V30" s="49">
        <v>0.022222</v>
      </c>
      <c r="W30" s="49">
        <v>0.057877</v>
      </c>
      <c r="X30" s="49">
        <v>0.747906</v>
      </c>
      <c r="Y30" s="49">
        <v>0</v>
      </c>
      <c r="Z30" s="49">
        <v>0</v>
      </c>
      <c r="AA30" s="71">
        <v>30</v>
      </c>
      <c r="AB30" s="71"/>
      <c r="AC30" s="72"/>
      <c r="AD30" s="78" t="s">
        <v>759</v>
      </c>
      <c r="AE30" s="78">
        <v>95</v>
      </c>
      <c r="AF30" s="78">
        <v>106</v>
      </c>
      <c r="AG30" s="78">
        <v>23</v>
      </c>
      <c r="AH30" s="78">
        <v>71</v>
      </c>
      <c r="AI30" s="78"/>
      <c r="AJ30" s="78"/>
      <c r="AK30" s="78" t="s">
        <v>707</v>
      </c>
      <c r="AL30" s="78"/>
      <c r="AM30" s="78"/>
      <c r="AN30" s="80">
        <v>43131.49946759259</v>
      </c>
      <c r="AO30" s="83" t="s">
        <v>959</v>
      </c>
      <c r="AP30" s="78" t="b">
        <v>1</v>
      </c>
      <c r="AQ30" s="78" t="b">
        <v>0</v>
      </c>
      <c r="AR30" s="78" t="b">
        <v>0</v>
      </c>
      <c r="AS30" s="78" t="s">
        <v>691</v>
      </c>
      <c r="AT30" s="78">
        <v>0</v>
      </c>
      <c r="AU30" s="78"/>
      <c r="AV30" s="78" t="b">
        <v>0</v>
      </c>
      <c r="AW30" s="78" t="s">
        <v>1031</v>
      </c>
      <c r="AX30" s="83" t="s">
        <v>1059</v>
      </c>
      <c r="AY30" s="78" t="s">
        <v>66</v>
      </c>
      <c r="AZ30" s="78" t="str">
        <f>REPLACE(INDEX(GroupVertices[Group],MATCH(Vertices[[#This Row],[Vertex]],GroupVertices[Vertex],0)),1,1,"")</f>
        <v>2</v>
      </c>
      <c r="BA30" s="48"/>
      <c r="BB30" s="48"/>
      <c r="BC30" s="48"/>
      <c r="BD30" s="48"/>
      <c r="BE30" s="48" t="s">
        <v>396</v>
      </c>
      <c r="BF30" s="48" t="s">
        <v>396</v>
      </c>
      <c r="BG30" s="120" t="s">
        <v>1654</v>
      </c>
      <c r="BH30" s="120" t="s">
        <v>1654</v>
      </c>
      <c r="BI30" s="120" t="s">
        <v>1717</v>
      </c>
      <c r="BJ30" s="120" t="s">
        <v>1717</v>
      </c>
      <c r="BK30" s="120">
        <v>0</v>
      </c>
      <c r="BL30" s="123">
        <v>0</v>
      </c>
      <c r="BM30" s="120">
        <v>0</v>
      </c>
      <c r="BN30" s="123">
        <v>0</v>
      </c>
      <c r="BO30" s="120">
        <v>0</v>
      </c>
      <c r="BP30" s="123">
        <v>0</v>
      </c>
      <c r="BQ30" s="120">
        <v>6</v>
      </c>
      <c r="BR30" s="123">
        <v>100</v>
      </c>
      <c r="BS30" s="120">
        <v>6</v>
      </c>
      <c r="BT30" s="2"/>
      <c r="BU30" s="3"/>
      <c r="BV30" s="3"/>
      <c r="BW30" s="3"/>
      <c r="BX30" s="3"/>
    </row>
    <row r="31" spans="1:76" ht="15">
      <c r="A31" s="64" t="s">
        <v>244</v>
      </c>
      <c r="B31" s="65"/>
      <c r="C31" s="65" t="s">
        <v>64</v>
      </c>
      <c r="D31" s="66">
        <v>304.7628302459763</v>
      </c>
      <c r="E31" s="68"/>
      <c r="F31" s="100" t="s">
        <v>1020</v>
      </c>
      <c r="G31" s="65"/>
      <c r="H31" s="69" t="s">
        <v>244</v>
      </c>
      <c r="I31" s="70"/>
      <c r="J31" s="70"/>
      <c r="K31" s="69" t="s">
        <v>1133</v>
      </c>
      <c r="L31" s="73">
        <v>3214.6428571428573</v>
      </c>
      <c r="M31" s="74">
        <v>5251.26171875</v>
      </c>
      <c r="N31" s="74">
        <v>1005.78173828125</v>
      </c>
      <c r="O31" s="75"/>
      <c r="P31" s="76"/>
      <c r="Q31" s="76"/>
      <c r="R31" s="86"/>
      <c r="S31" s="48">
        <v>3</v>
      </c>
      <c r="T31" s="48">
        <v>1</v>
      </c>
      <c r="U31" s="49">
        <v>90</v>
      </c>
      <c r="V31" s="49">
        <v>0.025641</v>
      </c>
      <c r="W31" s="49">
        <v>0.06342</v>
      </c>
      <c r="X31" s="49">
        <v>1.097144</v>
      </c>
      <c r="Y31" s="49">
        <v>0</v>
      </c>
      <c r="Z31" s="49">
        <v>0</v>
      </c>
      <c r="AA31" s="71">
        <v>31</v>
      </c>
      <c r="AB31" s="71"/>
      <c r="AC31" s="72"/>
      <c r="AD31" s="78" t="s">
        <v>760</v>
      </c>
      <c r="AE31" s="78">
        <v>973</v>
      </c>
      <c r="AF31" s="78">
        <v>1122</v>
      </c>
      <c r="AG31" s="78">
        <v>1201</v>
      </c>
      <c r="AH31" s="78">
        <v>18131</v>
      </c>
      <c r="AI31" s="78"/>
      <c r="AJ31" s="78" t="s">
        <v>826</v>
      </c>
      <c r="AK31" s="78"/>
      <c r="AL31" s="78"/>
      <c r="AM31" s="78"/>
      <c r="AN31" s="80">
        <v>43349.81153935185</v>
      </c>
      <c r="AO31" s="83" t="s">
        <v>960</v>
      </c>
      <c r="AP31" s="78" t="b">
        <v>1</v>
      </c>
      <c r="AQ31" s="78" t="b">
        <v>0</v>
      </c>
      <c r="AR31" s="78" t="b">
        <v>0</v>
      </c>
      <c r="AS31" s="78" t="s">
        <v>691</v>
      </c>
      <c r="AT31" s="78">
        <v>9</v>
      </c>
      <c r="AU31" s="78"/>
      <c r="AV31" s="78" t="b">
        <v>0</v>
      </c>
      <c r="AW31" s="78" t="s">
        <v>1031</v>
      </c>
      <c r="AX31" s="83" t="s">
        <v>1060</v>
      </c>
      <c r="AY31" s="78" t="s">
        <v>66</v>
      </c>
      <c r="AZ31" s="78" t="str">
        <f>REPLACE(INDEX(GroupVertices[Group],MATCH(Vertices[[#This Row],[Vertex]],GroupVertices[Vertex],0)),1,1,"")</f>
        <v>5</v>
      </c>
      <c r="BA31" s="48"/>
      <c r="BB31" s="48"/>
      <c r="BC31" s="48"/>
      <c r="BD31" s="48"/>
      <c r="BE31" s="48" t="s">
        <v>396</v>
      </c>
      <c r="BF31" s="48" t="s">
        <v>396</v>
      </c>
      <c r="BG31" s="120" t="s">
        <v>1655</v>
      </c>
      <c r="BH31" s="120" t="s">
        <v>1691</v>
      </c>
      <c r="BI31" s="120" t="s">
        <v>1718</v>
      </c>
      <c r="BJ31" s="120" t="s">
        <v>1718</v>
      </c>
      <c r="BK31" s="120">
        <v>0</v>
      </c>
      <c r="BL31" s="123">
        <v>0</v>
      </c>
      <c r="BM31" s="120">
        <v>0</v>
      </c>
      <c r="BN31" s="123">
        <v>0</v>
      </c>
      <c r="BO31" s="120">
        <v>0</v>
      </c>
      <c r="BP31" s="123">
        <v>0</v>
      </c>
      <c r="BQ31" s="120">
        <v>64</v>
      </c>
      <c r="BR31" s="123">
        <v>100</v>
      </c>
      <c r="BS31" s="120">
        <v>64</v>
      </c>
      <c r="BT31" s="2"/>
      <c r="BU31" s="3"/>
      <c r="BV31" s="3"/>
      <c r="BW31" s="3"/>
      <c r="BX31" s="3"/>
    </row>
    <row r="32" spans="1:76" ht="15">
      <c r="A32" s="64" t="s">
        <v>247</v>
      </c>
      <c r="B32" s="65"/>
      <c r="C32" s="65" t="s">
        <v>64</v>
      </c>
      <c r="D32" s="66">
        <v>198.89948375341635</v>
      </c>
      <c r="E32" s="68"/>
      <c r="F32" s="100" t="s">
        <v>1021</v>
      </c>
      <c r="G32" s="65"/>
      <c r="H32" s="69" t="s">
        <v>247</v>
      </c>
      <c r="I32" s="70"/>
      <c r="J32" s="70"/>
      <c r="K32" s="69" t="s">
        <v>1134</v>
      </c>
      <c r="L32" s="73">
        <v>1215.0428571428572</v>
      </c>
      <c r="M32" s="74">
        <v>1170.9522705078125</v>
      </c>
      <c r="N32" s="74">
        <v>1192.9801025390625</v>
      </c>
      <c r="O32" s="75"/>
      <c r="P32" s="76"/>
      <c r="Q32" s="76"/>
      <c r="R32" s="86"/>
      <c r="S32" s="48">
        <v>3</v>
      </c>
      <c r="T32" s="48">
        <v>1</v>
      </c>
      <c r="U32" s="49">
        <v>34</v>
      </c>
      <c r="V32" s="49">
        <v>0.023256</v>
      </c>
      <c r="W32" s="49">
        <v>0.062897</v>
      </c>
      <c r="X32" s="49">
        <v>1.171723</v>
      </c>
      <c r="Y32" s="49">
        <v>0</v>
      </c>
      <c r="Z32" s="49">
        <v>0</v>
      </c>
      <c r="AA32" s="71">
        <v>32</v>
      </c>
      <c r="AB32" s="71"/>
      <c r="AC32" s="72"/>
      <c r="AD32" s="78" t="s">
        <v>761</v>
      </c>
      <c r="AE32" s="78">
        <v>414</v>
      </c>
      <c r="AF32" s="78">
        <v>290</v>
      </c>
      <c r="AG32" s="78">
        <v>289</v>
      </c>
      <c r="AH32" s="78">
        <v>307</v>
      </c>
      <c r="AI32" s="78"/>
      <c r="AJ32" s="78" t="s">
        <v>827</v>
      </c>
      <c r="AK32" s="78" t="s">
        <v>879</v>
      </c>
      <c r="AL32" s="83" t="s">
        <v>913</v>
      </c>
      <c r="AM32" s="78"/>
      <c r="AN32" s="80">
        <v>40951.50267361111</v>
      </c>
      <c r="AO32" s="83" t="s">
        <v>961</v>
      </c>
      <c r="AP32" s="78" t="b">
        <v>0</v>
      </c>
      <c r="AQ32" s="78" t="b">
        <v>0</v>
      </c>
      <c r="AR32" s="78" t="b">
        <v>1</v>
      </c>
      <c r="AS32" s="78" t="s">
        <v>1000</v>
      </c>
      <c r="AT32" s="78">
        <v>3</v>
      </c>
      <c r="AU32" s="83" t="s">
        <v>1002</v>
      </c>
      <c r="AV32" s="78" t="b">
        <v>0</v>
      </c>
      <c r="AW32" s="78" t="s">
        <v>1031</v>
      </c>
      <c r="AX32" s="83" t="s">
        <v>1061</v>
      </c>
      <c r="AY32" s="78" t="s">
        <v>66</v>
      </c>
      <c r="AZ32" s="78" t="str">
        <f>REPLACE(INDEX(GroupVertices[Group],MATCH(Vertices[[#This Row],[Vertex]],GroupVertices[Vertex],0)),1,1,"")</f>
        <v>2</v>
      </c>
      <c r="BA32" s="48"/>
      <c r="BB32" s="48"/>
      <c r="BC32" s="48"/>
      <c r="BD32" s="48"/>
      <c r="BE32" s="48" t="s">
        <v>405</v>
      </c>
      <c r="BF32" s="48" t="s">
        <v>1631</v>
      </c>
      <c r="BG32" s="120" t="s">
        <v>1656</v>
      </c>
      <c r="BH32" s="120" t="s">
        <v>1692</v>
      </c>
      <c r="BI32" s="120" t="s">
        <v>1719</v>
      </c>
      <c r="BJ32" s="120" t="s">
        <v>1719</v>
      </c>
      <c r="BK32" s="120">
        <v>0</v>
      </c>
      <c r="BL32" s="123">
        <v>0</v>
      </c>
      <c r="BM32" s="120">
        <v>0</v>
      </c>
      <c r="BN32" s="123">
        <v>0</v>
      </c>
      <c r="BO32" s="120">
        <v>0</v>
      </c>
      <c r="BP32" s="123">
        <v>0</v>
      </c>
      <c r="BQ32" s="120">
        <v>21</v>
      </c>
      <c r="BR32" s="123">
        <v>100</v>
      </c>
      <c r="BS32" s="120">
        <v>21</v>
      </c>
      <c r="BT32" s="2"/>
      <c r="BU32" s="3"/>
      <c r="BV32" s="3"/>
      <c r="BW32" s="3"/>
      <c r="BX32" s="3"/>
    </row>
    <row r="33" spans="1:76" ht="15">
      <c r="A33" s="64" t="s">
        <v>237</v>
      </c>
      <c r="B33" s="65"/>
      <c r="C33" s="65" t="s">
        <v>64</v>
      </c>
      <c r="D33" s="66">
        <v>321.55845733373826</v>
      </c>
      <c r="E33" s="68"/>
      <c r="F33" s="100" t="s">
        <v>454</v>
      </c>
      <c r="G33" s="65"/>
      <c r="H33" s="69" t="s">
        <v>237</v>
      </c>
      <c r="I33" s="70"/>
      <c r="J33" s="70"/>
      <c r="K33" s="69" t="s">
        <v>1135</v>
      </c>
      <c r="L33" s="73">
        <v>1</v>
      </c>
      <c r="M33" s="74">
        <v>3522.064697265625</v>
      </c>
      <c r="N33" s="74">
        <v>6330.24951171875</v>
      </c>
      <c r="O33" s="75"/>
      <c r="P33" s="76"/>
      <c r="Q33" s="76"/>
      <c r="R33" s="86"/>
      <c r="S33" s="48">
        <v>1</v>
      </c>
      <c r="T33" s="48">
        <v>1</v>
      </c>
      <c r="U33" s="49">
        <v>0</v>
      </c>
      <c r="V33" s="49">
        <v>0</v>
      </c>
      <c r="W33" s="49">
        <v>0</v>
      </c>
      <c r="X33" s="49">
        <v>0.999993</v>
      </c>
      <c r="Y33" s="49">
        <v>0</v>
      </c>
      <c r="Z33" s="49" t="s">
        <v>2075</v>
      </c>
      <c r="AA33" s="71">
        <v>33</v>
      </c>
      <c r="AB33" s="71"/>
      <c r="AC33" s="72"/>
      <c r="AD33" s="78" t="s">
        <v>762</v>
      </c>
      <c r="AE33" s="78">
        <v>599</v>
      </c>
      <c r="AF33" s="78">
        <v>1254</v>
      </c>
      <c r="AG33" s="78">
        <v>4662</v>
      </c>
      <c r="AH33" s="78">
        <v>4713</v>
      </c>
      <c r="AI33" s="78"/>
      <c r="AJ33" s="78" t="s">
        <v>828</v>
      </c>
      <c r="AK33" s="78" t="s">
        <v>880</v>
      </c>
      <c r="AL33" s="83" t="s">
        <v>914</v>
      </c>
      <c r="AM33" s="78"/>
      <c r="AN33" s="80">
        <v>41354.037083333336</v>
      </c>
      <c r="AO33" s="83" t="s">
        <v>962</v>
      </c>
      <c r="AP33" s="78" t="b">
        <v>0</v>
      </c>
      <c r="AQ33" s="78" t="b">
        <v>0</v>
      </c>
      <c r="AR33" s="78" t="b">
        <v>1</v>
      </c>
      <c r="AS33" s="78" t="s">
        <v>692</v>
      </c>
      <c r="AT33" s="78">
        <v>17</v>
      </c>
      <c r="AU33" s="83" t="s">
        <v>1007</v>
      </c>
      <c r="AV33" s="78" t="b">
        <v>0</v>
      </c>
      <c r="AW33" s="78" t="s">
        <v>1031</v>
      </c>
      <c r="AX33" s="83" t="s">
        <v>1062</v>
      </c>
      <c r="AY33" s="78" t="s">
        <v>66</v>
      </c>
      <c r="AZ33" s="78" t="str">
        <f>REPLACE(INDEX(GroupVertices[Group],MATCH(Vertices[[#This Row],[Vertex]],GroupVertices[Vertex],0)),1,1,"")</f>
        <v>1</v>
      </c>
      <c r="BA33" s="48" t="s">
        <v>378</v>
      </c>
      <c r="BB33" s="48" t="s">
        <v>378</v>
      </c>
      <c r="BC33" s="48" t="s">
        <v>392</v>
      </c>
      <c r="BD33" s="48" t="s">
        <v>392</v>
      </c>
      <c r="BE33" s="48" t="s">
        <v>396</v>
      </c>
      <c r="BF33" s="48" t="s">
        <v>396</v>
      </c>
      <c r="BG33" s="120" t="s">
        <v>1335</v>
      </c>
      <c r="BH33" s="120" t="s">
        <v>1335</v>
      </c>
      <c r="BI33" s="120" t="s">
        <v>689</v>
      </c>
      <c r="BJ33" s="120" t="s">
        <v>689</v>
      </c>
      <c r="BK33" s="120">
        <v>0</v>
      </c>
      <c r="BL33" s="123">
        <v>0</v>
      </c>
      <c r="BM33" s="120">
        <v>0</v>
      </c>
      <c r="BN33" s="123">
        <v>0</v>
      </c>
      <c r="BO33" s="120">
        <v>0</v>
      </c>
      <c r="BP33" s="123">
        <v>0</v>
      </c>
      <c r="BQ33" s="120">
        <v>1</v>
      </c>
      <c r="BR33" s="123">
        <v>100</v>
      </c>
      <c r="BS33" s="120">
        <v>1</v>
      </c>
      <c r="BT33" s="2"/>
      <c r="BU33" s="3"/>
      <c r="BV33" s="3"/>
      <c r="BW33" s="3"/>
      <c r="BX33" s="3"/>
    </row>
    <row r="34" spans="1:76" ht="15">
      <c r="A34" s="64" t="s">
        <v>238</v>
      </c>
      <c r="B34" s="65"/>
      <c r="C34" s="65" t="s">
        <v>64</v>
      </c>
      <c r="D34" s="66">
        <v>585.1989067719405</v>
      </c>
      <c r="E34" s="68"/>
      <c r="F34" s="100" t="s">
        <v>455</v>
      </c>
      <c r="G34" s="65"/>
      <c r="H34" s="69" t="s">
        <v>238</v>
      </c>
      <c r="I34" s="70"/>
      <c r="J34" s="70"/>
      <c r="K34" s="69" t="s">
        <v>1136</v>
      </c>
      <c r="L34" s="73">
        <v>1</v>
      </c>
      <c r="M34" s="74">
        <v>6432.10546875</v>
      </c>
      <c r="N34" s="74">
        <v>3352.60595703125</v>
      </c>
      <c r="O34" s="75"/>
      <c r="P34" s="76"/>
      <c r="Q34" s="76"/>
      <c r="R34" s="86"/>
      <c r="S34" s="48">
        <v>2</v>
      </c>
      <c r="T34" s="48">
        <v>1</v>
      </c>
      <c r="U34" s="49">
        <v>0</v>
      </c>
      <c r="V34" s="49">
        <v>1</v>
      </c>
      <c r="W34" s="49">
        <v>0</v>
      </c>
      <c r="X34" s="49">
        <v>1.298236</v>
      </c>
      <c r="Y34" s="49">
        <v>0</v>
      </c>
      <c r="Z34" s="49">
        <v>0</v>
      </c>
      <c r="AA34" s="71">
        <v>34</v>
      </c>
      <c r="AB34" s="71"/>
      <c r="AC34" s="72"/>
      <c r="AD34" s="78" t="s">
        <v>763</v>
      </c>
      <c r="AE34" s="78">
        <v>358</v>
      </c>
      <c r="AF34" s="78">
        <v>3326</v>
      </c>
      <c r="AG34" s="78">
        <v>58072</v>
      </c>
      <c r="AH34" s="78">
        <v>36000</v>
      </c>
      <c r="AI34" s="78"/>
      <c r="AJ34" s="78"/>
      <c r="AK34" s="78" t="s">
        <v>869</v>
      </c>
      <c r="AL34" s="78"/>
      <c r="AM34" s="78"/>
      <c r="AN34" s="80">
        <v>40158.7703125</v>
      </c>
      <c r="AO34" s="83" t="s">
        <v>963</v>
      </c>
      <c r="AP34" s="78" t="b">
        <v>0</v>
      </c>
      <c r="AQ34" s="78" t="b">
        <v>0</v>
      </c>
      <c r="AR34" s="78" t="b">
        <v>1</v>
      </c>
      <c r="AS34" s="78" t="s">
        <v>692</v>
      </c>
      <c r="AT34" s="78">
        <v>19</v>
      </c>
      <c r="AU34" s="83" t="s">
        <v>1008</v>
      </c>
      <c r="AV34" s="78" t="b">
        <v>0</v>
      </c>
      <c r="AW34" s="78" t="s">
        <v>1031</v>
      </c>
      <c r="AX34" s="83" t="s">
        <v>1063</v>
      </c>
      <c r="AY34" s="78" t="s">
        <v>66</v>
      </c>
      <c r="AZ34" s="78" t="str">
        <f>REPLACE(INDEX(GroupVertices[Group],MATCH(Vertices[[#This Row],[Vertex]],GroupVertices[Vertex],0)),1,1,"")</f>
        <v>15</v>
      </c>
      <c r="BA34" s="48" t="s">
        <v>379</v>
      </c>
      <c r="BB34" s="48" t="s">
        <v>379</v>
      </c>
      <c r="BC34" s="48" t="s">
        <v>392</v>
      </c>
      <c r="BD34" s="48" t="s">
        <v>392</v>
      </c>
      <c r="BE34" s="48" t="s">
        <v>396</v>
      </c>
      <c r="BF34" s="48" t="s">
        <v>396</v>
      </c>
      <c r="BG34" s="120" t="s">
        <v>1335</v>
      </c>
      <c r="BH34" s="120" t="s">
        <v>1335</v>
      </c>
      <c r="BI34" s="120" t="s">
        <v>689</v>
      </c>
      <c r="BJ34" s="120" t="s">
        <v>689</v>
      </c>
      <c r="BK34" s="120">
        <v>0</v>
      </c>
      <c r="BL34" s="123">
        <v>0</v>
      </c>
      <c r="BM34" s="120">
        <v>0</v>
      </c>
      <c r="BN34" s="123">
        <v>0</v>
      </c>
      <c r="BO34" s="120">
        <v>0</v>
      </c>
      <c r="BP34" s="123">
        <v>0</v>
      </c>
      <c r="BQ34" s="120">
        <v>1</v>
      </c>
      <c r="BR34" s="123">
        <v>100</v>
      </c>
      <c r="BS34" s="120">
        <v>1</v>
      </c>
      <c r="BT34" s="2"/>
      <c r="BU34" s="3"/>
      <c r="BV34" s="3"/>
      <c r="BW34" s="3"/>
      <c r="BX34" s="3"/>
    </row>
    <row r="35" spans="1:76" ht="15">
      <c r="A35" s="64" t="s">
        <v>239</v>
      </c>
      <c r="B35" s="65"/>
      <c r="C35" s="65" t="s">
        <v>64</v>
      </c>
      <c r="D35" s="66">
        <v>216.58578803522624</v>
      </c>
      <c r="E35" s="68"/>
      <c r="F35" s="100" t="s">
        <v>456</v>
      </c>
      <c r="G35" s="65"/>
      <c r="H35" s="69" t="s">
        <v>239</v>
      </c>
      <c r="I35" s="70"/>
      <c r="J35" s="70"/>
      <c r="K35" s="69" t="s">
        <v>1137</v>
      </c>
      <c r="L35" s="73">
        <v>1</v>
      </c>
      <c r="M35" s="74">
        <v>6432.10546875</v>
      </c>
      <c r="N35" s="74">
        <v>2599.739990234375</v>
      </c>
      <c r="O35" s="75"/>
      <c r="P35" s="76"/>
      <c r="Q35" s="76"/>
      <c r="R35" s="86"/>
      <c r="S35" s="48">
        <v>0</v>
      </c>
      <c r="T35" s="48">
        <v>1</v>
      </c>
      <c r="U35" s="49">
        <v>0</v>
      </c>
      <c r="V35" s="49">
        <v>1</v>
      </c>
      <c r="W35" s="49">
        <v>0</v>
      </c>
      <c r="X35" s="49">
        <v>0.70175</v>
      </c>
      <c r="Y35" s="49">
        <v>0</v>
      </c>
      <c r="Z35" s="49">
        <v>0</v>
      </c>
      <c r="AA35" s="71">
        <v>35</v>
      </c>
      <c r="AB35" s="71"/>
      <c r="AC35" s="72"/>
      <c r="AD35" s="78" t="s">
        <v>764</v>
      </c>
      <c r="AE35" s="78">
        <v>164</v>
      </c>
      <c r="AF35" s="78">
        <v>429</v>
      </c>
      <c r="AG35" s="78">
        <v>9646</v>
      </c>
      <c r="AH35" s="78">
        <v>10327</v>
      </c>
      <c r="AI35" s="78"/>
      <c r="AJ35" s="78"/>
      <c r="AK35" s="78" t="s">
        <v>881</v>
      </c>
      <c r="AL35" s="78"/>
      <c r="AM35" s="78"/>
      <c r="AN35" s="80">
        <v>40050.32219907407</v>
      </c>
      <c r="AO35" s="83" t="s">
        <v>964</v>
      </c>
      <c r="AP35" s="78" t="b">
        <v>0</v>
      </c>
      <c r="AQ35" s="78" t="b">
        <v>0</v>
      </c>
      <c r="AR35" s="78" t="b">
        <v>1</v>
      </c>
      <c r="AS35" s="78" t="s">
        <v>692</v>
      </c>
      <c r="AT35" s="78">
        <v>8</v>
      </c>
      <c r="AU35" s="83" t="s">
        <v>1001</v>
      </c>
      <c r="AV35" s="78" t="b">
        <v>0</v>
      </c>
      <c r="AW35" s="78" t="s">
        <v>1031</v>
      </c>
      <c r="AX35" s="83" t="s">
        <v>1064</v>
      </c>
      <c r="AY35" s="78" t="s">
        <v>66</v>
      </c>
      <c r="AZ35" s="78" t="str">
        <f>REPLACE(INDEX(GroupVertices[Group],MATCH(Vertices[[#This Row],[Vertex]],GroupVertices[Vertex],0)),1,1,"")</f>
        <v>15</v>
      </c>
      <c r="BA35" s="48" t="s">
        <v>379</v>
      </c>
      <c r="BB35" s="48" t="s">
        <v>379</v>
      </c>
      <c r="BC35" s="48" t="s">
        <v>392</v>
      </c>
      <c r="BD35" s="48" t="s">
        <v>392</v>
      </c>
      <c r="BE35" s="48" t="s">
        <v>396</v>
      </c>
      <c r="BF35" s="48" t="s">
        <v>396</v>
      </c>
      <c r="BG35" s="120" t="s">
        <v>1657</v>
      </c>
      <c r="BH35" s="120" t="s">
        <v>1657</v>
      </c>
      <c r="BI35" s="120" t="s">
        <v>1720</v>
      </c>
      <c r="BJ35" s="120" t="s">
        <v>1720</v>
      </c>
      <c r="BK35" s="120">
        <v>0</v>
      </c>
      <c r="BL35" s="123">
        <v>0</v>
      </c>
      <c r="BM35" s="120">
        <v>0</v>
      </c>
      <c r="BN35" s="123">
        <v>0</v>
      </c>
      <c r="BO35" s="120">
        <v>0</v>
      </c>
      <c r="BP35" s="123">
        <v>0</v>
      </c>
      <c r="BQ35" s="120">
        <v>3</v>
      </c>
      <c r="BR35" s="123">
        <v>100</v>
      </c>
      <c r="BS35" s="120">
        <v>3</v>
      </c>
      <c r="BT35" s="2"/>
      <c r="BU35" s="3"/>
      <c r="BV35" s="3"/>
      <c r="BW35" s="3"/>
      <c r="BX35" s="3"/>
    </row>
    <row r="36" spans="1:76" ht="15">
      <c r="A36" s="64" t="s">
        <v>240</v>
      </c>
      <c r="B36" s="65"/>
      <c r="C36" s="65" t="s">
        <v>64</v>
      </c>
      <c r="D36" s="66">
        <v>179.5590646826602</v>
      </c>
      <c r="E36" s="68"/>
      <c r="F36" s="100" t="s">
        <v>457</v>
      </c>
      <c r="G36" s="65"/>
      <c r="H36" s="69" t="s">
        <v>240</v>
      </c>
      <c r="I36" s="70"/>
      <c r="J36" s="70"/>
      <c r="K36" s="69" t="s">
        <v>1138</v>
      </c>
      <c r="L36" s="73">
        <v>1</v>
      </c>
      <c r="M36" s="74">
        <v>6432.10546875</v>
      </c>
      <c r="N36" s="74">
        <v>1491.02734375</v>
      </c>
      <c r="O36" s="75"/>
      <c r="P36" s="76"/>
      <c r="Q36" s="76"/>
      <c r="R36" s="86"/>
      <c r="S36" s="48">
        <v>2</v>
      </c>
      <c r="T36" s="48">
        <v>1</v>
      </c>
      <c r="U36" s="49">
        <v>0</v>
      </c>
      <c r="V36" s="49">
        <v>1</v>
      </c>
      <c r="W36" s="49">
        <v>0</v>
      </c>
      <c r="X36" s="49">
        <v>1.298236</v>
      </c>
      <c r="Y36" s="49">
        <v>0</v>
      </c>
      <c r="Z36" s="49">
        <v>0</v>
      </c>
      <c r="AA36" s="71">
        <v>36</v>
      </c>
      <c r="AB36" s="71"/>
      <c r="AC36" s="72"/>
      <c r="AD36" s="78" t="s">
        <v>765</v>
      </c>
      <c r="AE36" s="78">
        <v>136</v>
      </c>
      <c r="AF36" s="78">
        <v>138</v>
      </c>
      <c r="AG36" s="78">
        <v>1642</v>
      </c>
      <c r="AH36" s="78">
        <v>872</v>
      </c>
      <c r="AI36" s="78"/>
      <c r="AJ36" s="78" t="s">
        <v>829</v>
      </c>
      <c r="AK36" s="78" t="s">
        <v>882</v>
      </c>
      <c r="AL36" s="83" t="s">
        <v>915</v>
      </c>
      <c r="AM36" s="78"/>
      <c r="AN36" s="80">
        <v>41377.91957175926</v>
      </c>
      <c r="AO36" s="78"/>
      <c r="AP36" s="78" t="b">
        <v>0</v>
      </c>
      <c r="AQ36" s="78" t="b">
        <v>0</v>
      </c>
      <c r="AR36" s="78" t="b">
        <v>0</v>
      </c>
      <c r="AS36" s="78" t="s">
        <v>691</v>
      </c>
      <c r="AT36" s="78">
        <v>0</v>
      </c>
      <c r="AU36" s="83" t="s">
        <v>1001</v>
      </c>
      <c r="AV36" s="78" t="b">
        <v>0</v>
      </c>
      <c r="AW36" s="78" t="s">
        <v>1031</v>
      </c>
      <c r="AX36" s="83" t="s">
        <v>1065</v>
      </c>
      <c r="AY36" s="78" t="s">
        <v>66</v>
      </c>
      <c r="AZ36" s="78" t="str">
        <f>REPLACE(INDEX(GroupVertices[Group],MATCH(Vertices[[#This Row],[Vertex]],GroupVertices[Vertex],0)),1,1,"")</f>
        <v>14</v>
      </c>
      <c r="BA36" s="48" t="s">
        <v>1282</v>
      </c>
      <c r="BB36" s="48" t="s">
        <v>1282</v>
      </c>
      <c r="BC36" s="48" t="s">
        <v>1296</v>
      </c>
      <c r="BD36" s="48" t="s">
        <v>1296</v>
      </c>
      <c r="BE36" s="48" t="s">
        <v>403</v>
      </c>
      <c r="BF36" s="48" t="s">
        <v>403</v>
      </c>
      <c r="BG36" s="120" t="s">
        <v>1658</v>
      </c>
      <c r="BH36" s="120" t="s">
        <v>1438</v>
      </c>
      <c r="BI36" s="120" t="s">
        <v>1721</v>
      </c>
      <c r="BJ36" s="120" t="s">
        <v>1558</v>
      </c>
      <c r="BK36" s="120">
        <v>0</v>
      </c>
      <c r="BL36" s="123">
        <v>0</v>
      </c>
      <c r="BM36" s="120">
        <v>0</v>
      </c>
      <c r="BN36" s="123">
        <v>0</v>
      </c>
      <c r="BO36" s="120">
        <v>0</v>
      </c>
      <c r="BP36" s="123">
        <v>0</v>
      </c>
      <c r="BQ36" s="120">
        <v>27</v>
      </c>
      <c r="BR36" s="123">
        <v>100</v>
      </c>
      <c r="BS36" s="120">
        <v>27</v>
      </c>
      <c r="BT36" s="2"/>
      <c r="BU36" s="3"/>
      <c r="BV36" s="3"/>
      <c r="BW36" s="3"/>
      <c r="BX36" s="3"/>
    </row>
    <row r="37" spans="1:76" ht="15">
      <c r="A37" s="64" t="s">
        <v>241</v>
      </c>
      <c r="B37" s="65"/>
      <c r="C37" s="65" t="s">
        <v>64</v>
      </c>
      <c r="D37" s="66">
        <v>242.41542666261768</v>
      </c>
      <c r="E37" s="68"/>
      <c r="F37" s="100" t="s">
        <v>458</v>
      </c>
      <c r="G37" s="65"/>
      <c r="H37" s="69" t="s">
        <v>241</v>
      </c>
      <c r="I37" s="70"/>
      <c r="J37" s="70"/>
      <c r="K37" s="69" t="s">
        <v>1139</v>
      </c>
      <c r="L37" s="73">
        <v>1</v>
      </c>
      <c r="M37" s="74">
        <v>6432.10546875</v>
      </c>
      <c r="N37" s="74">
        <v>732.2797241210938</v>
      </c>
      <c r="O37" s="75"/>
      <c r="P37" s="76"/>
      <c r="Q37" s="76"/>
      <c r="R37" s="86"/>
      <c r="S37" s="48">
        <v>0</v>
      </c>
      <c r="T37" s="48">
        <v>1</v>
      </c>
      <c r="U37" s="49">
        <v>0</v>
      </c>
      <c r="V37" s="49">
        <v>1</v>
      </c>
      <c r="W37" s="49">
        <v>0</v>
      </c>
      <c r="X37" s="49">
        <v>0.70175</v>
      </c>
      <c r="Y37" s="49">
        <v>0</v>
      </c>
      <c r="Z37" s="49">
        <v>0</v>
      </c>
      <c r="AA37" s="71">
        <v>37</v>
      </c>
      <c r="AB37" s="71"/>
      <c r="AC37" s="72"/>
      <c r="AD37" s="78" t="s">
        <v>766</v>
      </c>
      <c r="AE37" s="78">
        <v>708</v>
      </c>
      <c r="AF37" s="78">
        <v>632</v>
      </c>
      <c r="AG37" s="78">
        <v>5383</v>
      </c>
      <c r="AH37" s="78">
        <v>4917</v>
      </c>
      <c r="AI37" s="78"/>
      <c r="AJ37" s="78" t="s">
        <v>830</v>
      </c>
      <c r="AK37" s="78" t="s">
        <v>883</v>
      </c>
      <c r="AL37" s="83" t="s">
        <v>916</v>
      </c>
      <c r="AM37" s="78"/>
      <c r="AN37" s="80">
        <v>41531.4590625</v>
      </c>
      <c r="AO37" s="83" t="s">
        <v>965</v>
      </c>
      <c r="AP37" s="78" t="b">
        <v>0</v>
      </c>
      <c r="AQ37" s="78" t="b">
        <v>0</v>
      </c>
      <c r="AR37" s="78" t="b">
        <v>0</v>
      </c>
      <c r="AS37" s="78" t="s">
        <v>694</v>
      </c>
      <c r="AT37" s="78">
        <v>1</v>
      </c>
      <c r="AU37" s="83" t="s">
        <v>1001</v>
      </c>
      <c r="AV37" s="78" t="b">
        <v>0</v>
      </c>
      <c r="AW37" s="78" t="s">
        <v>1031</v>
      </c>
      <c r="AX37" s="83" t="s">
        <v>1066</v>
      </c>
      <c r="AY37" s="78" t="s">
        <v>66</v>
      </c>
      <c r="AZ37" s="78" t="str">
        <f>REPLACE(INDEX(GroupVertices[Group],MATCH(Vertices[[#This Row],[Vertex]],GroupVertices[Vertex],0)),1,1,"")</f>
        <v>14</v>
      </c>
      <c r="BA37" s="48"/>
      <c r="BB37" s="48"/>
      <c r="BC37" s="48"/>
      <c r="BD37" s="48"/>
      <c r="BE37" s="48"/>
      <c r="BF37" s="48"/>
      <c r="BG37" s="120" t="s">
        <v>1659</v>
      </c>
      <c r="BH37" s="120" t="s">
        <v>1659</v>
      </c>
      <c r="BI37" s="120" t="s">
        <v>1722</v>
      </c>
      <c r="BJ37" s="120" t="s">
        <v>1722</v>
      </c>
      <c r="BK37" s="120">
        <v>0</v>
      </c>
      <c r="BL37" s="123">
        <v>0</v>
      </c>
      <c r="BM37" s="120">
        <v>0</v>
      </c>
      <c r="BN37" s="123">
        <v>0</v>
      </c>
      <c r="BO37" s="120">
        <v>0</v>
      </c>
      <c r="BP37" s="123">
        <v>0</v>
      </c>
      <c r="BQ37" s="120">
        <v>21</v>
      </c>
      <c r="BR37" s="123">
        <v>100</v>
      </c>
      <c r="BS37" s="120">
        <v>21</v>
      </c>
      <c r="BT37" s="2"/>
      <c r="BU37" s="3"/>
      <c r="BV37" s="3"/>
      <c r="BW37" s="3"/>
      <c r="BX37" s="3"/>
    </row>
    <row r="38" spans="1:76" ht="15">
      <c r="A38" s="64" t="s">
        <v>243</v>
      </c>
      <c r="B38" s="65"/>
      <c r="C38" s="65" t="s">
        <v>64</v>
      </c>
      <c r="D38" s="66">
        <v>175.10567871242029</v>
      </c>
      <c r="E38" s="68"/>
      <c r="F38" s="100" t="s">
        <v>460</v>
      </c>
      <c r="G38" s="65"/>
      <c r="H38" s="69" t="s">
        <v>243</v>
      </c>
      <c r="I38" s="70"/>
      <c r="J38" s="70"/>
      <c r="K38" s="69" t="s">
        <v>1140</v>
      </c>
      <c r="L38" s="73">
        <v>2286.2571428571428</v>
      </c>
      <c r="M38" s="74">
        <v>4474.86083984375</v>
      </c>
      <c r="N38" s="74">
        <v>1005.78173828125</v>
      </c>
      <c r="O38" s="75"/>
      <c r="P38" s="76"/>
      <c r="Q38" s="76"/>
      <c r="R38" s="86"/>
      <c r="S38" s="48">
        <v>0</v>
      </c>
      <c r="T38" s="48">
        <v>2</v>
      </c>
      <c r="U38" s="49">
        <v>64</v>
      </c>
      <c r="V38" s="49">
        <v>0.019231</v>
      </c>
      <c r="W38" s="49">
        <v>0.017042</v>
      </c>
      <c r="X38" s="49">
        <v>0.838215</v>
      </c>
      <c r="Y38" s="49">
        <v>0</v>
      </c>
      <c r="Z38" s="49">
        <v>0</v>
      </c>
      <c r="AA38" s="71">
        <v>38</v>
      </c>
      <c r="AB38" s="71"/>
      <c r="AC38" s="72"/>
      <c r="AD38" s="78" t="s">
        <v>767</v>
      </c>
      <c r="AE38" s="78">
        <v>76</v>
      </c>
      <c r="AF38" s="78">
        <v>103</v>
      </c>
      <c r="AG38" s="78">
        <v>292</v>
      </c>
      <c r="AH38" s="78">
        <v>659</v>
      </c>
      <c r="AI38" s="78"/>
      <c r="AJ38" s="78"/>
      <c r="AK38" s="78" t="s">
        <v>884</v>
      </c>
      <c r="AL38" s="83" t="s">
        <v>917</v>
      </c>
      <c r="AM38" s="78"/>
      <c r="AN38" s="80">
        <v>43503.464583333334</v>
      </c>
      <c r="AO38" s="83" t="s">
        <v>966</v>
      </c>
      <c r="AP38" s="78" t="b">
        <v>1</v>
      </c>
      <c r="AQ38" s="78" t="b">
        <v>0</v>
      </c>
      <c r="AR38" s="78" t="b">
        <v>1</v>
      </c>
      <c r="AS38" s="78" t="s">
        <v>691</v>
      </c>
      <c r="AT38" s="78">
        <v>0</v>
      </c>
      <c r="AU38" s="78"/>
      <c r="AV38" s="78" t="b">
        <v>0</v>
      </c>
      <c r="AW38" s="78" t="s">
        <v>1031</v>
      </c>
      <c r="AX38" s="83" t="s">
        <v>1067</v>
      </c>
      <c r="AY38" s="78" t="s">
        <v>66</v>
      </c>
      <c r="AZ38" s="78" t="str">
        <f>REPLACE(INDEX(GroupVertices[Group],MATCH(Vertices[[#This Row],[Vertex]],GroupVertices[Vertex],0)),1,1,"")</f>
        <v>5</v>
      </c>
      <c r="BA38" s="48"/>
      <c r="BB38" s="48"/>
      <c r="BC38" s="48"/>
      <c r="BD38" s="48"/>
      <c r="BE38" s="48"/>
      <c r="BF38" s="48"/>
      <c r="BG38" s="120" t="s">
        <v>1660</v>
      </c>
      <c r="BH38" s="120" t="s">
        <v>1660</v>
      </c>
      <c r="BI38" s="120" t="s">
        <v>1723</v>
      </c>
      <c r="BJ38" s="120" t="s">
        <v>1723</v>
      </c>
      <c r="BK38" s="120">
        <v>0</v>
      </c>
      <c r="BL38" s="123">
        <v>0</v>
      </c>
      <c r="BM38" s="120">
        <v>0</v>
      </c>
      <c r="BN38" s="123">
        <v>0</v>
      </c>
      <c r="BO38" s="120">
        <v>0</v>
      </c>
      <c r="BP38" s="123">
        <v>0</v>
      </c>
      <c r="BQ38" s="120">
        <v>35</v>
      </c>
      <c r="BR38" s="123">
        <v>100</v>
      </c>
      <c r="BS38" s="120">
        <v>35</v>
      </c>
      <c r="BT38" s="2"/>
      <c r="BU38" s="3"/>
      <c r="BV38" s="3"/>
      <c r="BW38" s="3"/>
      <c r="BX38" s="3"/>
    </row>
    <row r="39" spans="1:76" ht="15">
      <c r="A39" s="64" t="s">
        <v>245</v>
      </c>
      <c r="B39" s="65"/>
      <c r="C39" s="65" t="s">
        <v>64</v>
      </c>
      <c r="D39" s="66">
        <v>163.78135438809596</v>
      </c>
      <c r="E39" s="68"/>
      <c r="F39" s="100" t="s">
        <v>461</v>
      </c>
      <c r="G39" s="65"/>
      <c r="H39" s="69" t="s">
        <v>245</v>
      </c>
      <c r="I39" s="70"/>
      <c r="J39" s="70"/>
      <c r="K39" s="69" t="s">
        <v>1141</v>
      </c>
      <c r="L39" s="73">
        <v>1</v>
      </c>
      <c r="M39" s="74">
        <v>5899.6640625</v>
      </c>
      <c r="N39" s="74">
        <v>9646.09375</v>
      </c>
      <c r="O39" s="75"/>
      <c r="P39" s="76"/>
      <c r="Q39" s="76"/>
      <c r="R39" s="86"/>
      <c r="S39" s="48">
        <v>0</v>
      </c>
      <c r="T39" s="48">
        <v>2</v>
      </c>
      <c r="U39" s="49">
        <v>0</v>
      </c>
      <c r="V39" s="49">
        <v>0.25</v>
      </c>
      <c r="W39" s="49">
        <v>0</v>
      </c>
      <c r="X39" s="49">
        <v>0.819143</v>
      </c>
      <c r="Y39" s="49">
        <v>0.5</v>
      </c>
      <c r="Z39" s="49">
        <v>0</v>
      </c>
      <c r="AA39" s="71">
        <v>39</v>
      </c>
      <c r="AB39" s="71"/>
      <c r="AC39" s="72"/>
      <c r="AD39" s="78" t="s">
        <v>768</v>
      </c>
      <c r="AE39" s="78">
        <v>148</v>
      </c>
      <c r="AF39" s="78">
        <v>14</v>
      </c>
      <c r="AG39" s="78">
        <v>33</v>
      </c>
      <c r="AH39" s="78">
        <v>6</v>
      </c>
      <c r="AI39" s="78"/>
      <c r="AJ39" s="78" t="s">
        <v>831</v>
      </c>
      <c r="AK39" s="78" t="s">
        <v>885</v>
      </c>
      <c r="AL39" s="78"/>
      <c r="AM39" s="78"/>
      <c r="AN39" s="80">
        <v>43015.410833333335</v>
      </c>
      <c r="AO39" s="78"/>
      <c r="AP39" s="78" t="b">
        <v>1</v>
      </c>
      <c r="AQ39" s="78" t="b">
        <v>0</v>
      </c>
      <c r="AR39" s="78" t="b">
        <v>0</v>
      </c>
      <c r="AS39" s="78" t="s">
        <v>692</v>
      </c>
      <c r="AT39" s="78">
        <v>0</v>
      </c>
      <c r="AU39" s="78"/>
      <c r="AV39" s="78" t="b">
        <v>0</v>
      </c>
      <c r="AW39" s="78" t="s">
        <v>1031</v>
      </c>
      <c r="AX39" s="83" t="s">
        <v>1068</v>
      </c>
      <c r="AY39" s="78" t="s">
        <v>66</v>
      </c>
      <c r="AZ39" s="78" t="str">
        <f>REPLACE(INDEX(GroupVertices[Group],MATCH(Vertices[[#This Row],[Vertex]],GroupVertices[Vertex],0)),1,1,"")</f>
        <v>4</v>
      </c>
      <c r="BA39" s="48"/>
      <c r="BB39" s="48"/>
      <c r="BC39" s="48"/>
      <c r="BD39" s="48"/>
      <c r="BE39" s="48" t="s">
        <v>404</v>
      </c>
      <c r="BF39" s="48" t="s">
        <v>404</v>
      </c>
      <c r="BG39" s="120" t="s">
        <v>1661</v>
      </c>
      <c r="BH39" s="120" t="s">
        <v>1661</v>
      </c>
      <c r="BI39" s="120" t="s">
        <v>1724</v>
      </c>
      <c r="BJ39" s="120" t="s">
        <v>1724</v>
      </c>
      <c r="BK39" s="120">
        <v>0</v>
      </c>
      <c r="BL39" s="123">
        <v>0</v>
      </c>
      <c r="BM39" s="120">
        <v>0</v>
      </c>
      <c r="BN39" s="123">
        <v>0</v>
      </c>
      <c r="BO39" s="120">
        <v>0</v>
      </c>
      <c r="BP39" s="123">
        <v>0</v>
      </c>
      <c r="BQ39" s="120">
        <v>17</v>
      </c>
      <c r="BR39" s="123">
        <v>100</v>
      </c>
      <c r="BS39" s="120">
        <v>17</v>
      </c>
      <c r="BT39" s="2"/>
      <c r="BU39" s="3"/>
      <c r="BV39" s="3"/>
      <c r="BW39" s="3"/>
      <c r="BX39" s="3"/>
    </row>
    <row r="40" spans="1:76" ht="15">
      <c r="A40" s="64" t="s">
        <v>284</v>
      </c>
      <c r="B40" s="65"/>
      <c r="C40" s="65" t="s">
        <v>64</v>
      </c>
      <c r="D40" s="66">
        <v>295.3470999088977</v>
      </c>
      <c r="E40" s="68"/>
      <c r="F40" s="100" t="s">
        <v>1022</v>
      </c>
      <c r="G40" s="65"/>
      <c r="H40" s="69" t="s">
        <v>284</v>
      </c>
      <c r="I40" s="70"/>
      <c r="J40" s="70"/>
      <c r="K40" s="69" t="s">
        <v>1142</v>
      </c>
      <c r="L40" s="73">
        <v>36.707142857142856</v>
      </c>
      <c r="M40" s="74">
        <v>5834.37451171875</v>
      </c>
      <c r="N40" s="74">
        <v>7923.93896484375</v>
      </c>
      <c r="O40" s="75"/>
      <c r="P40" s="76"/>
      <c r="Q40" s="76"/>
      <c r="R40" s="86"/>
      <c r="S40" s="48">
        <v>3</v>
      </c>
      <c r="T40" s="48">
        <v>0</v>
      </c>
      <c r="U40" s="49">
        <v>1</v>
      </c>
      <c r="V40" s="49">
        <v>0.333333</v>
      </c>
      <c r="W40" s="49">
        <v>0</v>
      </c>
      <c r="X40" s="49">
        <v>1.180843</v>
      </c>
      <c r="Y40" s="49">
        <v>0.3333333333333333</v>
      </c>
      <c r="Z40" s="49">
        <v>0</v>
      </c>
      <c r="AA40" s="71">
        <v>40</v>
      </c>
      <c r="AB40" s="71"/>
      <c r="AC40" s="72"/>
      <c r="AD40" s="78" t="s">
        <v>769</v>
      </c>
      <c r="AE40" s="78">
        <v>714</v>
      </c>
      <c r="AF40" s="78">
        <v>1048</v>
      </c>
      <c r="AG40" s="78">
        <v>2870</v>
      </c>
      <c r="AH40" s="78">
        <v>98</v>
      </c>
      <c r="AI40" s="78"/>
      <c r="AJ40" s="78" t="s">
        <v>832</v>
      </c>
      <c r="AK40" s="78" t="s">
        <v>886</v>
      </c>
      <c r="AL40" s="78"/>
      <c r="AM40" s="78"/>
      <c r="AN40" s="80">
        <v>40489.22503472222</v>
      </c>
      <c r="AO40" s="78"/>
      <c r="AP40" s="78" t="b">
        <v>1</v>
      </c>
      <c r="AQ40" s="78" t="b">
        <v>0</v>
      </c>
      <c r="AR40" s="78" t="b">
        <v>1</v>
      </c>
      <c r="AS40" s="78" t="s">
        <v>692</v>
      </c>
      <c r="AT40" s="78">
        <v>55</v>
      </c>
      <c r="AU40" s="83" t="s">
        <v>1001</v>
      </c>
      <c r="AV40" s="78" t="b">
        <v>0</v>
      </c>
      <c r="AW40" s="78" t="s">
        <v>1031</v>
      </c>
      <c r="AX40" s="83" t="s">
        <v>1069</v>
      </c>
      <c r="AY40" s="78" t="s">
        <v>65</v>
      </c>
      <c r="AZ40" s="78" t="str">
        <f>REPLACE(INDEX(GroupVertices[Group],MATCH(Vertices[[#This Row],[Vertex]],GroupVertices[Vertex],0)),1,1,"")</f>
        <v>4</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266</v>
      </c>
      <c r="B41" s="65"/>
      <c r="C41" s="65" t="s">
        <v>64</v>
      </c>
      <c r="D41" s="66">
        <v>1000</v>
      </c>
      <c r="E41" s="68"/>
      <c r="F41" s="100" t="s">
        <v>1023</v>
      </c>
      <c r="G41" s="65"/>
      <c r="H41" s="69" t="s">
        <v>266</v>
      </c>
      <c r="I41" s="70"/>
      <c r="J41" s="70"/>
      <c r="K41" s="69" t="s">
        <v>1143</v>
      </c>
      <c r="L41" s="73">
        <v>36.707142857142856</v>
      </c>
      <c r="M41" s="74">
        <v>7309.21044921875</v>
      </c>
      <c r="N41" s="74">
        <v>8603.7451171875</v>
      </c>
      <c r="O41" s="75"/>
      <c r="P41" s="76"/>
      <c r="Q41" s="76"/>
      <c r="R41" s="86"/>
      <c r="S41" s="48">
        <v>2</v>
      </c>
      <c r="T41" s="48">
        <v>1</v>
      </c>
      <c r="U41" s="49">
        <v>1</v>
      </c>
      <c r="V41" s="49">
        <v>0.333333</v>
      </c>
      <c r="W41" s="49">
        <v>0</v>
      </c>
      <c r="X41" s="49">
        <v>1.180843</v>
      </c>
      <c r="Y41" s="49">
        <v>0.3333333333333333</v>
      </c>
      <c r="Z41" s="49">
        <v>0</v>
      </c>
      <c r="AA41" s="71">
        <v>41</v>
      </c>
      <c r="AB41" s="71"/>
      <c r="AC41" s="72"/>
      <c r="AD41" s="78" t="s">
        <v>770</v>
      </c>
      <c r="AE41" s="78">
        <v>815</v>
      </c>
      <c r="AF41" s="78">
        <v>15491</v>
      </c>
      <c r="AG41" s="78">
        <v>41952</v>
      </c>
      <c r="AH41" s="78">
        <v>14143</v>
      </c>
      <c r="AI41" s="78"/>
      <c r="AJ41" s="78" t="s">
        <v>833</v>
      </c>
      <c r="AK41" s="78"/>
      <c r="AL41" s="83" t="s">
        <v>918</v>
      </c>
      <c r="AM41" s="78"/>
      <c r="AN41" s="80">
        <v>39948.799629629626</v>
      </c>
      <c r="AO41" s="83" t="s">
        <v>967</v>
      </c>
      <c r="AP41" s="78" t="b">
        <v>0</v>
      </c>
      <c r="AQ41" s="78" t="b">
        <v>0</v>
      </c>
      <c r="AR41" s="78" t="b">
        <v>0</v>
      </c>
      <c r="AS41" s="78" t="s">
        <v>692</v>
      </c>
      <c r="AT41" s="78">
        <v>451</v>
      </c>
      <c r="AU41" s="83" t="s">
        <v>1009</v>
      </c>
      <c r="AV41" s="78" t="b">
        <v>1</v>
      </c>
      <c r="AW41" s="78" t="s">
        <v>1031</v>
      </c>
      <c r="AX41" s="83" t="s">
        <v>1070</v>
      </c>
      <c r="AY41" s="78" t="s">
        <v>66</v>
      </c>
      <c r="AZ41" s="78" t="str">
        <f>REPLACE(INDEX(GroupVertices[Group],MATCH(Vertices[[#This Row],[Vertex]],GroupVertices[Vertex],0)),1,1,"")</f>
        <v>4</v>
      </c>
      <c r="BA41" s="48"/>
      <c r="BB41" s="48"/>
      <c r="BC41" s="48"/>
      <c r="BD41" s="48"/>
      <c r="BE41" s="48" t="s">
        <v>408</v>
      </c>
      <c r="BF41" s="48" t="s">
        <v>408</v>
      </c>
      <c r="BG41" s="120" t="s">
        <v>1662</v>
      </c>
      <c r="BH41" s="120" t="s">
        <v>1662</v>
      </c>
      <c r="BI41" s="120" t="s">
        <v>1725</v>
      </c>
      <c r="BJ41" s="120" t="s">
        <v>1725</v>
      </c>
      <c r="BK41" s="120">
        <v>0</v>
      </c>
      <c r="BL41" s="123">
        <v>0</v>
      </c>
      <c r="BM41" s="120">
        <v>5</v>
      </c>
      <c r="BN41" s="123">
        <v>11.363636363636363</v>
      </c>
      <c r="BO41" s="120">
        <v>0</v>
      </c>
      <c r="BP41" s="123">
        <v>0</v>
      </c>
      <c r="BQ41" s="120">
        <v>39</v>
      </c>
      <c r="BR41" s="123">
        <v>88.63636363636364</v>
      </c>
      <c r="BS41" s="120">
        <v>44</v>
      </c>
      <c r="BT41" s="2"/>
      <c r="BU41" s="3"/>
      <c r="BV41" s="3"/>
      <c r="BW41" s="3"/>
      <c r="BX41" s="3"/>
    </row>
    <row r="42" spans="1:76" ht="15">
      <c r="A42" s="64" t="s">
        <v>246</v>
      </c>
      <c r="B42" s="65"/>
      <c r="C42" s="65" t="s">
        <v>64</v>
      </c>
      <c r="D42" s="66">
        <v>165.43546917704222</v>
      </c>
      <c r="E42" s="68"/>
      <c r="F42" s="100" t="s">
        <v>462</v>
      </c>
      <c r="G42" s="65"/>
      <c r="H42" s="69" t="s">
        <v>246</v>
      </c>
      <c r="I42" s="70"/>
      <c r="J42" s="70"/>
      <c r="K42" s="69" t="s">
        <v>1144</v>
      </c>
      <c r="L42" s="73">
        <v>1</v>
      </c>
      <c r="M42" s="74">
        <v>2782.697509765625</v>
      </c>
      <c r="N42" s="74">
        <v>7656.5869140625</v>
      </c>
      <c r="O42" s="75"/>
      <c r="P42" s="76"/>
      <c r="Q42" s="76"/>
      <c r="R42" s="86"/>
      <c r="S42" s="48">
        <v>1</v>
      </c>
      <c r="T42" s="48">
        <v>1</v>
      </c>
      <c r="U42" s="49">
        <v>0</v>
      </c>
      <c r="V42" s="49">
        <v>0</v>
      </c>
      <c r="W42" s="49">
        <v>0</v>
      </c>
      <c r="X42" s="49">
        <v>0.999993</v>
      </c>
      <c r="Y42" s="49">
        <v>0</v>
      </c>
      <c r="Z42" s="49" t="s">
        <v>2075</v>
      </c>
      <c r="AA42" s="71">
        <v>42</v>
      </c>
      <c r="AB42" s="71"/>
      <c r="AC42" s="72"/>
      <c r="AD42" s="78" t="s">
        <v>771</v>
      </c>
      <c r="AE42" s="78">
        <v>205</v>
      </c>
      <c r="AF42" s="78">
        <v>27</v>
      </c>
      <c r="AG42" s="78">
        <v>23</v>
      </c>
      <c r="AH42" s="78">
        <v>48</v>
      </c>
      <c r="AI42" s="78"/>
      <c r="AJ42" s="78" t="s">
        <v>834</v>
      </c>
      <c r="AK42" s="78" t="s">
        <v>887</v>
      </c>
      <c r="AL42" s="78"/>
      <c r="AM42" s="78"/>
      <c r="AN42" s="80">
        <v>42472.46884259259</v>
      </c>
      <c r="AO42" s="83" t="s">
        <v>968</v>
      </c>
      <c r="AP42" s="78" t="b">
        <v>1</v>
      </c>
      <c r="AQ42" s="78" t="b">
        <v>0</v>
      </c>
      <c r="AR42" s="78" t="b">
        <v>0</v>
      </c>
      <c r="AS42" s="78" t="s">
        <v>694</v>
      </c>
      <c r="AT42" s="78">
        <v>0</v>
      </c>
      <c r="AU42" s="78"/>
      <c r="AV42" s="78" t="b">
        <v>0</v>
      </c>
      <c r="AW42" s="78" t="s">
        <v>1031</v>
      </c>
      <c r="AX42" s="83" t="s">
        <v>1071</v>
      </c>
      <c r="AY42" s="78" t="s">
        <v>66</v>
      </c>
      <c r="AZ42" s="78" t="str">
        <f>REPLACE(INDEX(GroupVertices[Group],MATCH(Vertices[[#This Row],[Vertex]],GroupVertices[Vertex],0)),1,1,"")</f>
        <v>1</v>
      </c>
      <c r="BA42" s="48"/>
      <c r="BB42" s="48"/>
      <c r="BC42" s="48"/>
      <c r="BD42" s="48"/>
      <c r="BE42" s="48" t="s">
        <v>396</v>
      </c>
      <c r="BF42" s="48" t="s">
        <v>396</v>
      </c>
      <c r="BG42" s="120" t="s">
        <v>1663</v>
      </c>
      <c r="BH42" s="120" t="s">
        <v>1663</v>
      </c>
      <c r="BI42" s="120" t="s">
        <v>1726</v>
      </c>
      <c r="BJ42" s="120" t="s">
        <v>1726</v>
      </c>
      <c r="BK42" s="120">
        <v>0</v>
      </c>
      <c r="BL42" s="123">
        <v>0</v>
      </c>
      <c r="BM42" s="120">
        <v>0</v>
      </c>
      <c r="BN42" s="123">
        <v>0</v>
      </c>
      <c r="BO42" s="120">
        <v>0</v>
      </c>
      <c r="BP42" s="123">
        <v>0</v>
      </c>
      <c r="BQ42" s="120">
        <v>38</v>
      </c>
      <c r="BR42" s="123">
        <v>100</v>
      </c>
      <c r="BS42" s="120">
        <v>38</v>
      </c>
      <c r="BT42" s="2"/>
      <c r="BU42" s="3"/>
      <c r="BV42" s="3"/>
      <c r="BW42" s="3"/>
      <c r="BX42" s="3"/>
    </row>
    <row r="43" spans="1:76" ht="15">
      <c r="A43" s="64" t="s">
        <v>248</v>
      </c>
      <c r="B43" s="65"/>
      <c r="C43" s="65" t="s">
        <v>64</v>
      </c>
      <c r="D43" s="66">
        <v>177.65047069541453</v>
      </c>
      <c r="E43" s="68"/>
      <c r="F43" s="100" t="s">
        <v>1024</v>
      </c>
      <c r="G43" s="65"/>
      <c r="H43" s="69" t="s">
        <v>248</v>
      </c>
      <c r="I43" s="70"/>
      <c r="J43" s="70"/>
      <c r="K43" s="69" t="s">
        <v>1145</v>
      </c>
      <c r="L43" s="73">
        <v>1</v>
      </c>
      <c r="M43" s="74">
        <v>194.9122772216797</v>
      </c>
      <c r="N43" s="74">
        <v>352.9058837890625</v>
      </c>
      <c r="O43" s="75"/>
      <c r="P43" s="76"/>
      <c r="Q43" s="76"/>
      <c r="R43" s="86"/>
      <c r="S43" s="48">
        <v>0</v>
      </c>
      <c r="T43" s="48">
        <v>1</v>
      </c>
      <c r="U43" s="49">
        <v>0</v>
      </c>
      <c r="V43" s="49">
        <v>0.016667</v>
      </c>
      <c r="W43" s="49">
        <v>0.015436</v>
      </c>
      <c r="X43" s="49">
        <v>0.481988</v>
      </c>
      <c r="Y43" s="49">
        <v>0</v>
      </c>
      <c r="Z43" s="49">
        <v>0</v>
      </c>
      <c r="AA43" s="71">
        <v>43</v>
      </c>
      <c r="AB43" s="71"/>
      <c r="AC43" s="72"/>
      <c r="AD43" s="78" t="s">
        <v>772</v>
      </c>
      <c r="AE43" s="78">
        <v>103</v>
      </c>
      <c r="AF43" s="78">
        <v>123</v>
      </c>
      <c r="AG43" s="78">
        <v>378</v>
      </c>
      <c r="AH43" s="78">
        <v>2944</v>
      </c>
      <c r="AI43" s="78"/>
      <c r="AJ43" s="78" t="s">
        <v>835</v>
      </c>
      <c r="AK43" s="78"/>
      <c r="AL43" s="78"/>
      <c r="AM43" s="78"/>
      <c r="AN43" s="80">
        <v>42470.77056712963</v>
      </c>
      <c r="AO43" s="83" t="s">
        <v>969</v>
      </c>
      <c r="AP43" s="78" t="b">
        <v>0</v>
      </c>
      <c r="AQ43" s="78" t="b">
        <v>0</v>
      </c>
      <c r="AR43" s="78" t="b">
        <v>0</v>
      </c>
      <c r="AS43" s="78" t="s">
        <v>692</v>
      </c>
      <c r="AT43" s="78">
        <v>0</v>
      </c>
      <c r="AU43" s="83" t="s">
        <v>1001</v>
      </c>
      <c r="AV43" s="78" t="b">
        <v>0</v>
      </c>
      <c r="AW43" s="78" t="s">
        <v>1031</v>
      </c>
      <c r="AX43" s="83" t="s">
        <v>1072</v>
      </c>
      <c r="AY43" s="78" t="s">
        <v>66</v>
      </c>
      <c r="AZ43" s="78" t="str">
        <f>REPLACE(INDEX(GroupVertices[Group],MATCH(Vertices[[#This Row],[Vertex]],GroupVertices[Vertex],0)),1,1,"")</f>
        <v>2</v>
      </c>
      <c r="BA43" s="48"/>
      <c r="BB43" s="48"/>
      <c r="BC43" s="48"/>
      <c r="BD43" s="48"/>
      <c r="BE43" s="48" t="s">
        <v>396</v>
      </c>
      <c r="BF43" s="48" t="s">
        <v>396</v>
      </c>
      <c r="BG43" s="120" t="s">
        <v>1664</v>
      </c>
      <c r="BH43" s="120" t="s">
        <v>1664</v>
      </c>
      <c r="BI43" s="120" t="s">
        <v>1727</v>
      </c>
      <c r="BJ43" s="120" t="s">
        <v>1727</v>
      </c>
      <c r="BK43" s="120">
        <v>0</v>
      </c>
      <c r="BL43" s="123">
        <v>0</v>
      </c>
      <c r="BM43" s="120">
        <v>0</v>
      </c>
      <c r="BN43" s="123">
        <v>0</v>
      </c>
      <c r="BO43" s="120">
        <v>0</v>
      </c>
      <c r="BP43" s="123">
        <v>0</v>
      </c>
      <c r="BQ43" s="120">
        <v>5</v>
      </c>
      <c r="BR43" s="123">
        <v>100</v>
      </c>
      <c r="BS43" s="120">
        <v>5</v>
      </c>
      <c r="BT43" s="2"/>
      <c r="BU43" s="3"/>
      <c r="BV43" s="3"/>
      <c r="BW43" s="3"/>
      <c r="BX43" s="3"/>
    </row>
    <row r="44" spans="1:76" ht="15">
      <c r="A44" s="64" t="s">
        <v>249</v>
      </c>
      <c r="B44" s="65"/>
      <c r="C44" s="65" t="s">
        <v>64</v>
      </c>
      <c r="D44" s="66">
        <v>177.14151229881566</v>
      </c>
      <c r="E44" s="68"/>
      <c r="F44" s="100" t="s">
        <v>1025</v>
      </c>
      <c r="G44" s="65"/>
      <c r="H44" s="69" t="s">
        <v>249</v>
      </c>
      <c r="I44" s="70"/>
      <c r="J44" s="70"/>
      <c r="K44" s="69" t="s">
        <v>1146</v>
      </c>
      <c r="L44" s="73">
        <v>1</v>
      </c>
      <c r="M44" s="74">
        <v>7682.79248046875</v>
      </c>
      <c r="N44" s="74">
        <v>4173.11181640625</v>
      </c>
      <c r="O44" s="75"/>
      <c r="P44" s="76"/>
      <c r="Q44" s="76"/>
      <c r="R44" s="86"/>
      <c r="S44" s="48">
        <v>2</v>
      </c>
      <c r="T44" s="48">
        <v>1</v>
      </c>
      <c r="U44" s="49">
        <v>0</v>
      </c>
      <c r="V44" s="49">
        <v>1</v>
      </c>
      <c r="W44" s="49">
        <v>0</v>
      </c>
      <c r="X44" s="49">
        <v>1.298236</v>
      </c>
      <c r="Y44" s="49">
        <v>0</v>
      </c>
      <c r="Z44" s="49">
        <v>0</v>
      </c>
      <c r="AA44" s="71">
        <v>44</v>
      </c>
      <c r="AB44" s="71"/>
      <c r="AC44" s="72"/>
      <c r="AD44" s="78" t="s">
        <v>773</v>
      </c>
      <c r="AE44" s="78">
        <v>368</v>
      </c>
      <c r="AF44" s="78">
        <v>119</v>
      </c>
      <c r="AG44" s="78">
        <v>5</v>
      </c>
      <c r="AH44" s="78">
        <v>111</v>
      </c>
      <c r="AI44" s="78"/>
      <c r="AJ44" s="78" t="s">
        <v>836</v>
      </c>
      <c r="AK44" s="78" t="s">
        <v>707</v>
      </c>
      <c r="AL44" s="83" t="s">
        <v>919</v>
      </c>
      <c r="AM44" s="78"/>
      <c r="AN44" s="80">
        <v>43516.298796296294</v>
      </c>
      <c r="AO44" s="83" t="s">
        <v>970</v>
      </c>
      <c r="AP44" s="78" t="b">
        <v>1</v>
      </c>
      <c r="AQ44" s="78" t="b">
        <v>0</v>
      </c>
      <c r="AR44" s="78" t="b">
        <v>0</v>
      </c>
      <c r="AS44" s="78" t="s">
        <v>692</v>
      </c>
      <c r="AT44" s="78">
        <v>0</v>
      </c>
      <c r="AU44" s="78"/>
      <c r="AV44" s="78" t="b">
        <v>0</v>
      </c>
      <c r="AW44" s="78" t="s">
        <v>1031</v>
      </c>
      <c r="AX44" s="83" t="s">
        <v>1073</v>
      </c>
      <c r="AY44" s="78" t="s">
        <v>66</v>
      </c>
      <c r="AZ44" s="78" t="str">
        <f>REPLACE(INDEX(GroupVertices[Group],MATCH(Vertices[[#This Row],[Vertex]],GroupVertices[Vertex],0)),1,1,"")</f>
        <v>13</v>
      </c>
      <c r="BA44" s="48"/>
      <c r="BB44" s="48"/>
      <c r="BC44" s="48"/>
      <c r="BD44" s="48"/>
      <c r="BE44" s="48" t="s">
        <v>396</v>
      </c>
      <c r="BF44" s="48" t="s">
        <v>396</v>
      </c>
      <c r="BG44" s="120" t="s">
        <v>1335</v>
      </c>
      <c r="BH44" s="120" t="s">
        <v>1335</v>
      </c>
      <c r="BI44" s="120" t="s">
        <v>689</v>
      </c>
      <c r="BJ44" s="120" t="s">
        <v>689</v>
      </c>
      <c r="BK44" s="120">
        <v>0</v>
      </c>
      <c r="BL44" s="123">
        <v>0</v>
      </c>
      <c r="BM44" s="120">
        <v>0</v>
      </c>
      <c r="BN44" s="123">
        <v>0</v>
      </c>
      <c r="BO44" s="120">
        <v>0</v>
      </c>
      <c r="BP44" s="123">
        <v>0</v>
      </c>
      <c r="BQ44" s="120">
        <v>1</v>
      </c>
      <c r="BR44" s="123">
        <v>100</v>
      </c>
      <c r="BS44" s="120">
        <v>1</v>
      </c>
      <c r="BT44" s="2"/>
      <c r="BU44" s="3"/>
      <c r="BV44" s="3"/>
      <c r="BW44" s="3"/>
      <c r="BX44" s="3"/>
    </row>
    <row r="45" spans="1:76" ht="15">
      <c r="A45" s="64" t="s">
        <v>250</v>
      </c>
      <c r="B45" s="65"/>
      <c r="C45" s="65" t="s">
        <v>64</v>
      </c>
      <c r="D45" s="66">
        <v>162</v>
      </c>
      <c r="E45" s="68"/>
      <c r="F45" s="100" t="s">
        <v>1026</v>
      </c>
      <c r="G45" s="65"/>
      <c r="H45" s="69" t="s">
        <v>250</v>
      </c>
      <c r="I45" s="70"/>
      <c r="J45" s="70"/>
      <c r="K45" s="69" t="s">
        <v>1147</v>
      </c>
      <c r="L45" s="73">
        <v>1</v>
      </c>
      <c r="M45" s="74">
        <v>7682.79248046875</v>
      </c>
      <c r="N45" s="74">
        <v>3179.09375</v>
      </c>
      <c r="O45" s="75"/>
      <c r="P45" s="76"/>
      <c r="Q45" s="76"/>
      <c r="R45" s="86"/>
      <c r="S45" s="48">
        <v>0</v>
      </c>
      <c r="T45" s="48">
        <v>1</v>
      </c>
      <c r="U45" s="49">
        <v>0</v>
      </c>
      <c r="V45" s="49">
        <v>1</v>
      </c>
      <c r="W45" s="49">
        <v>0</v>
      </c>
      <c r="X45" s="49">
        <v>0.70175</v>
      </c>
      <c r="Y45" s="49">
        <v>0</v>
      </c>
      <c r="Z45" s="49">
        <v>0</v>
      </c>
      <c r="AA45" s="71">
        <v>45</v>
      </c>
      <c r="AB45" s="71"/>
      <c r="AC45" s="72"/>
      <c r="AD45" s="78" t="s">
        <v>774</v>
      </c>
      <c r="AE45" s="78">
        <v>11</v>
      </c>
      <c r="AF45" s="78">
        <v>0</v>
      </c>
      <c r="AG45" s="78">
        <v>65</v>
      </c>
      <c r="AH45" s="78">
        <v>35</v>
      </c>
      <c r="AI45" s="78"/>
      <c r="AJ45" s="78" t="s">
        <v>837</v>
      </c>
      <c r="AK45" s="78"/>
      <c r="AL45" s="83" t="s">
        <v>920</v>
      </c>
      <c r="AM45" s="78"/>
      <c r="AN45" s="80">
        <v>43560.15002314815</v>
      </c>
      <c r="AO45" s="83" t="s">
        <v>971</v>
      </c>
      <c r="AP45" s="78" t="b">
        <v>1</v>
      </c>
      <c r="AQ45" s="78" t="b">
        <v>0</v>
      </c>
      <c r="AR45" s="78" t="b">
        <v>0</v>
      </c>
      <c r="AS45" s="78" t="s">
        <v>692</v>
      </c>
      <c r="AT45" s="78">
        <v>0</v>
      </c>
      <c r="AU45" s="78"/>
      <c r="AV45" s="78" t="b">
        <v>0</v>
      </c>
      <c r="AW45" s="78" t="s">
        <v>1031</v>
      </c>
      <c r="AX45" s="83" t="s">
        <v>1074</v>
      </c>
      <c r="AY45" s="78" t="s">
        <v>66</v>
      </c>
      <c r="AZ45" s="78" t="str">
        <f>REPLACE(INDEX(GroupVertices[Group],MATCH(Vertices[[#This Row],[Vertex]],GroupVertices[Vertex],0)),1,1,"")</f>
        <v>13</v>
      </c>
      <c r="BA45" s="48"/>
      <c r="BB45" s="48"/>
      <c r="BC45" s="48"/>
      <c r="BD45" s="48"/>
      <c r="BE45" s="48" t="s">
        <v>396</v>
      </c>
      <c r="BF45" s="48" t="s">
        <v>396</v>
      </c>
      <c r="BG45" s="120" t="s">
        <v>1665</v>
      </c>
      <c r="BH45" s="120" t="s">
        <v>1665</v>
      </c>
      <c r="BI45" s="120" t="s">
        <v>1728</v>
      </c>
      <c r="BJ45" s="120" t="s">
        <v>1728</v>
      </c>
      <c r="BK45" s="120">
        <v>0</v>
      </c>
      <c r="BL45" s="123">
        <v>0</v>
      </c>
      <c r="BM45" s="120">
        <v>0</v>
      </c>
      <c r="BN45" s="123">
        <v>0</v>
      </c>
      <c r="BO45" s="120">
        <v>0</v>
      </c>
      <c r="BP45" s="123">
        <v>0</v>
      </c>
      <c r="BQ45" s="120">
        <v>3</v>
      </c>
      <c r="BR45" s="123">
        <v>100</v>
      </c>
      <c r="BS45" s="120">
        <v>3</v>
      </c>
      <c r="BT45" s="2"/>
      <c r="BU45" s="3"/>
      <c r="BV45" s="3"/>
      <c r="BW45" s="3"/>
      <c r="BX45" s="3"/>
    </row>
    <row r="46" spans="1:76" ht="15">
      <c r="A46" s="64" t="s">
        <v>251</v>
      </c>
      <c r="B46" s="65"/>
      <c r="C46" s="65" t="s">
        <v>64</v>
      </c>
      <c r="D46" s="66">
        <v>166.83510476768905</v>
      </c>
      <c r="E46" s="68"/>
      <c r="F46" s="100" t="s">
        <v>1027</v>
      </c>
      <c r="G46" s="65"/>
      <c r="H46" s="69" t="s">
        <v>251</v>
      </c>
      <c r="I46" s="70"/>
      <c r="J46" s="70"/>
      <c r="K46" s="69" t="s">
        <v>1148</v>
      </c>
      <c r="L46" s="73">
        <v>1</v>
      </c>
      <c r="M46" s="74">
        <v>2043.3304443359375</v>
      </c>
      <c r="N46" s="74">
        <v>8982.92578125</v>
      </c>
      <c r="O46" s="75"/>
      <c r="P46" s="76"/>
      <c r="Q46" s="76"/>
      <c r="R46" s="86"/>
      <c r="S46" s="48">
        <v>1</v>
      </c>
      <c r="T46" s="48">
        <v>1</v>
      </c>
      <c r="U46" s="49">
        <v>0</v>
      </c>
      <c r="V46" s="49">
        <v>0</v>
      </c>
      <c r="W46" s="49">
        <v>0</v>
      </c>
      <c r="X46" s="49">
        <v>0.999993</v>
      </c>
      <c r="Y46" s="49">
        <v>0</v>
      </c>
      <c r="Z46" s="49" t="s">
        <v>2075</v>
      </c>
      <c r="AA46" s="71">
        <v>46</v>
      </c>
      <c r="AB46" s="71"/>
      <c r="AC46" s="72"/>
      <c r="AD46" s="78" t="s">
        <v>775</v>
      </c>
      <c r="AE46" s="78">
        <v>176</v>
      </c>
      <c r="AF46" s="78">
        <v>38</v>
      </c>
      <c r="AG46" s="78">
        <v>88</v>
      </c>
      <c r="AH46" s="78">
        <v>354</v>
      </c>
      <c r="AI46" s="78"/>
      <c r="AJ46" s="78"/>
      <c r="AK46" s="78" t="s">
        <v>888</v>
      </c>
      <c r="AL46" s="78"/>
      <c r="AM46" s="78"/>
      <c r="AN46" s="80">
        <v>42854.815034722225</v>
      </c>
      <c r="AO46" s="83" t="s">
        <v>972</v>
      </c>
      <c r="AP46" s="78" t="b">
        <v>0</v>
      </c>
      <c r="AQ46" s="78" t="b">
        <v>0</v>
      </c>
      <c r="AR46" s="78" t="b">
        <v>0</v>
      </c>
      <c r="AS46" s="78" t="s">
        <v>691</v>
      </c>
      <c r="AT46" s="78">
        <v>0</v>
      </c>
      <c r="AU46" s="83" t="s">
        <v>1001</v>
      </c>
      <c r="AV46" s="78" t="b">
        <v>0</v>
      </c>
      <c r="AW46" s="78" t="s">
        <v>1031</v>
      </c>
      <c r="AX46" s="83" t="s">
        <v>1075</v>
      </c>
      <c r="AY46" s="78" t="s">
        <v>66</v>
      </c>
      <c r="AZ46" s="78" t="str">
        <f>REPLACE(INDEX(GroupVertices[Group],MATCH(Vertices[[#This Row],[Vertex]],GroupVertices[Vertex],0)),1,1,"")</f>
        <v>1</v>
      </c>
      <c r="BA46" s="48"/>
      <c r="BB46" s="48"/>
      <c r="BC46" s="48"/>
      <c r="BD46" s="48"/>
      <c r="BE46" s="48" t="s">
        <v>396</v>
      </c>
      <c r="BF46" s="48" t="s">
        <v>396</v>
      </c>
      <c r="BG46" s="120" t="s">
        <v>1335</v>
      </c>
      <c r="BH46" s="120" t="s">
        <v>1335</v>
      </c>
      <c r="BI46" s="120" t="s">
        <v>689</v>
      </c>
      <c r="BJ46" s="120" t="s">
        <v>689</v>
      </c>
      <c r="BK46" s="120">
        <v>0</v>
      </c>
      <c r="BL46" s="123">
        <v>0</v>
      </c>
      <c r="BM46" s="120">
        <v>0</v>
      </c>
      <c r="BN46" s="123">
        <v>0</v>
      </c>
      <c r="BO46" s="120">
        <v>0</v>
      </c>
      <c r="BP46" s="123">
        <v>0</v>
      </c>
      <c r="BQ46" s="120">
        <v>1</v>
      </c>
      <c r="BR46" s="123">
        <v>100</v>
      </c>
      <c r="BS46" s="120">
        <v>1</v>
      </c>
      <c r="BT46" s="2"/>
      <c r="BU46" s="3"/>
      <c r="BV46" s="3"/>
      <c r="BW46" s="3"/>
      <c r="BX46" s="3"/>
    </row>
    <row r="47" spans="1:76" ht="15">
      <c r="A47" s="64" t="s">
        <v>252</v>
      </c>
      <c r="B47" s="65"/>
      <c r="C47" s="65" t="s">
        <v>64</v>
      </c>
      <c r="D47" s="66">
        <v>229.69146674764653</v>
      </c>
      <c r="E47" s="68"/>
      <c r="F47" s="100" t="s">
        <v>463</v>
      </c>
      <c r="G47" s="65"/>
      <c r="H47" s="69" t="s">
        <v>252</v>
      </c>
      <c r="I47" s="70"/>
      <c r="J47" s="70"/>
      <c r="K47" s="69" t="s">
        <v>1149</v>
      </c>
      <c r="L47" s="73">
        <v>1</v>
      </c>
      <c r="M47" s="74">
        <v>8702.8330078125</v>
      </c>
      <c r="N47" s="74">
        <v>2511.513427734375</v>
      </c>
      <c r="O47" s="75"/>
      <c r="P47" s="76"/>
      <c r="Q47" s="76"/>
      <c r="R47" s="86"/>
      <c r="S47" s="48">
        <v>2</v>
      </c>
      <c r="T47" s="48">
        <v>1</v>
      </c>
      <c r="U47" s="49">
        <v>0</v>
      </c>
      <c r="V47" s="49">
        <v>1</v>
      </c>
      <c r="W47" s="49">
        <v>0</v>
      </c>
      <c r="X47" s="49">
        <v>1.298236</v>
      </c>
      <c r="Y47" s="49">
        <v>0</v>
      </c>
      <c r="Z47" s="49">
        <v>0</v>
      </c>
      <c r="AA47" s="71">
        <v>47</v>
      </c>
      <c r="AB47" s="71"/>
      <c r="AC47" s="72"/>
      <c r="AD47" s="78" t="s">
        <v>776</v>
      </c>
      <c r="AE47" s="78">
        <v>304</v>
      </c>
      <c r="AF47" s="78">
        <v>532</v>
      </c>
      <c r="AG47" s="78">
        <v>93</v>
      </c>
      <c r="AH47" s="78">
        <v>2430</v>
      </c>
      <c r="AI47" s="78"/>
      <c r="AJ47" s="78" t="s">
        <v>838</v>
      </c>
      <c r="AK47" s="78"/>
      <c r="AL47" s="78"/>
      <c r="AM47" s="78"/>
      <c r="AN47" s="80">
        <v>42413.525405092594</v>
      </c>
      <c r="AO47" s="78"/>
      <c r="AP47" s="78" t="b">
        <v>1</v>
      </c>
      <c r="AQ47" s="78" t="b">
        <v>0</v>
      </c>
      <c r="AR47" s="78" t="b">
        <v>0</v>
      </c>
      <c r="AS47" s="78" t="s">
        <v>691</v>
      </c>
      <c r="AT47" s="78">
        <v>1</v>
      </c>
      <c r="AU47" s="78"/>
      <c r="AV47" s="78" t="b">
        <v>0</v>
      </c>
      <c r="AW47" s="78" t="s">
        <v>1031</v>
      </c>
      <c r="AX47" s="83" t="s">
        <v>1076</v>
      </c>
      <c r="AY47" s="78" t="s">
        <v>66</v>
      </c>
      <c r="AZ47" s="78" t="str">
        <f>REPLACE(INDEX(GroupVertices[Group],MATCH(Vertices[[#This Row],[Vertex]],GroupVertices[Vertex],0)),1,1,"")</f>
        <v>12</v>
      </c>
      <c r="BA47" s="48"/>
      <c r="BB47" s="48"/>
      <c r="BC47" s="48"/>
      <c r="BD47" s="48"/>
      <c r="BE47" s="48" t="s">
        <v>396</v>
      </c>
      <c r="BF47" s="48" t="s">
        <v>396</v>
      </c>
      <c r="BG47" s="120" t="s">
        <v>1437</v>
      </c>
      <c r="BH47" s="120" t="s">
        <v>1437</v>
      </c>
      <c r="BI47" s="120" t="s">
        <v>1557</v>
      </c>
      <c r="BJ47" s="120" t="s">
        <v>1557</v>
      </c>
      <c r="BK47" s="120">
        <v>0</v>
      </c>
      <c r="BL47" s="123">
        <v>0</v>
      </c>
      <c r="BM47" s="120">
        <v>0</v>
      </c>
      <c r="BN47" s="123">
        <v>0</v>
      </c>
      <c r="BO47" s="120">
        <v>0</v>
      </c>
      <c r="BP47" s="123">
        <v>0</v>
      </c>
      <c r="BQ47" s="120">
        <v>17</v>
      </c>
      <c r="BR47" s="123">
        <v>100</v>
      </c>
      <c r="BS47" s="120">
        <v>17</v>
      </c>
      <c r="BT47" s="2"/>
      <c r="BU47" s="3"/>
      <c r="BV47" s="3"/>
      <c r="BW47" s="3"/>
      <c r="BX47" s="3"/>
    </row>
    <row r="48" spans="1:76" ht="15">
      <c r="A48" s="64" t="s">
        <v>253</v>
      </c>
      <c r="B48" s="65"/>
      <c r="C48" s="65" t="s">
        <v>64</v>
      </c>
      <c r="D48" s="66">
        <v>162.25447919829944</v>
      </c>
      <c r="E48" s="68"/>
      <c r="F48" s="100" t="s">
        <v>464</v>
      </c>
      <c r="G48" s="65"/>
      <c r="H48" s="69" t="s">
        <v>253</v>
      </c>
      <c r="I48" s="70"/>
      <c r="J48" s="70"/>
      <c r="K48" s="69" t="s">
        <v>1150</v>
      </c>
      <c r="L48" s="73">
        <v>1</v>
      </c>
      <c r="M48" s="74">
        <v>9437.0029296875</v>
      </c>
      <c r="N48" s="74">
        <v>2511.513427734375</v>
      </c>
      <c r="O48" s="75"/>
      <c r="P48" s="76"/>
      <c r="Q48" s="76"/>
      <c r="R48" s="86"/>
      <c r="S48" s="48">
        <v>0</v>
      </c>
      <c r="T48" s="48">
        <v>1</v>
      </c>
      <c r="U48" s="49">
        <v>0</v>
      </c>
      <c r="V48" s="49">
        <v>1</v>
      </c>
      <c r="W48" s="49">
        <v>0</v>
      </c>
      <c r="X48" s="49">
        <v>0.70175</v>
      </c>
      <c r="Y48" s="49">
        <v>0</v>
      </c>
      <c r="Z48" s="49">
        <v>0</v>
      </c>
      <c r="AA48" s="71">
        <v>48</v>
      </c>
      <c r="AB48" s="71"/>
      <c r="AC48" s="72"/>
      <c r="AD48" s="78" t="s">
        <v>777</v>
      </c>
      <c r="AE48" s="78">
        <v>15</v>
      </c>
      <c r="AF48" s="78">
        <v>2</v>
      </c>
      <c r="AG48" s="78">
        <v>37</v>
      </c>
      <c r="AH48" s="78">
        <v>40</v>
      </c>
      <c r="AI48" s="78"/>
      <c r="AJ48" s="78" t="s">
        <v>839</v>
      </c>
      <c r="AK48" s="78"/>
      <c r="AL48" s="83" t="s">
        <v>921</v>
      </c>
      <c r="AM48" s="78"/>
      <c r="AN48" s="80">
        <v>43565.11010416667</v>
      </c>
      <c r="AO48" s="83" t="s">
        <v>973</v>
      </c>
      <c r="AP48" s="78" t="b">
        <v>1</v>
      </c>
      <c r="AQ48" s="78" t="b">
        <v>0</v>
      </c>
      <c r="AR48" s="78" t="b">
        <v>0</v>
      </c>
      <c r="AS48" s="78" t="s">
        <v>692</v>
      </c>
      <c r="AT48" s="78">
        <v>0</v>
      </c>
      <c r="AU48" s="78"/>
      <c r="AV48" s="78" t="b">
        <v>0</v>
      </c>
      <c r="AW48" s="78" t="s">
        <v>1031</v>
      </c>
      <c r="AX48" s="83" t="s">
        <v>1077</v>
      </c>
      <c r="AY48" s="78" t="s">
        <v>66</v>
      </c>
      <c r="AZ48" s="78" t="str">
        <f>REPLACE(INDEX(GroupVertices[Group],MATCH(Vertices[[#This Row],[Vertex]],GroupVertices[Vertex],0)),1,1,"")</f>
        <v>12</v>
      </c>
      <c r="BA48" s="48"/>
      <c r="BB48" s="48"/>
      <c r="BC48" s="48"/>
      <c r="BD48" s="48"/>
      <c r="BE48" s="48"/>
      <c r="BF48" s="48"/>
      <c r="BG48" s="120" t="s">
        <v>1666</v>
      </c>
      <c r="BH48" s="120" t="s">
        <v>1666</v>
      </c>
      <c r="BI48" s="120" t="s">
        <v>1729</v>
      </c>
      <c r="BJ48" s="120" t="s">
        <v>1729</v>
      </c>
      <c r="BK48" s="120">
        <v>0</v>
      </c>
      <c r="BL48" s="123">
        <v>0</v>
      </c>
      <c r="BM48" s="120">
        <v>0</v>
      </c>
      <c r="BN48" s="123">
        <v>0</v>
      </c>
      <c r="BO48" s="120">
        <v>0</v>
      </c>
      <c r="BP48" s="123">
        <v>0</v>
      </c>
      <c r="BQ48" s="120">
        <v>17</v>
      </c>
      <c r="BR48" s="123">
        <v>100</v>
      </c>
      <c r="BS48" s="120">
        <v>17</v>
      </c>
      <c r="BT48" s="2"/>
      <c r="BU48" s="3"/>
      <c r="BV48" s="3"/>
      <c r="BW48" s="3"/>
      <c r="BX48" s="3"/>
    </row>
    <row r="49" spans="1:76" ht="15">
      <c r="A49" s="64" t="s">
        <v>254</v>
      </c>
      <c r="B49" s="65"/>
      <c r="C49" s="65" t="s">
        <v>64</v>
      </c>
      <c r="D49" s="66">
        <v>174.0877619192226</v>
      </c>
      <c r="E49" s="68"/>
      <c r="F49" s="100" t="s">
        <v>465</v>
      </c>
      <c r="G49" s="65"/>
      <c r="H49" s="69" t="s">
        <v>254</v>
      </c>
      <c r="I49" s="70"/>
      <c r="J49" s="70"/>
      <c r="K49" s="69" t="s">
        <v>1151</v>
      </c>
      <c r="L49" s="73">
        <v>1</v>
      </c>
      <c r="M49" s="74">
        <v>2782.697509765625</v>
      </c>
      <c r="N49" s="74">
        <v>8982.92578125</v>
      </c>
      <c r="O49" s="75"/>
      <c r="P49" s="76"/>
      <c r="Q49" s="76"/>
      <c r="R49" s="86"/>
      <c r="S49" s="48">
        <v>1</v>
      </c>
      <c r="T49" s="48">
        <v>1</v>
      </c>
      <c r="U49" s="49">
        <v>0</v>
      </c>
      <c r="V49" s="49">
        <v>0</v>
      </c>
      <c r="W49" s="49">
        <v>0</v>
      </c>
      <c r="X49" s="49">
        <v>0.999993</v>
      </c>
      <c r="Y49" s="49">
        <v>0</v>
      </c>
      <c r="Z49" s="49" t="s">
        <v>2075</v>
      </c>
      <c r="AA49" s="71">
        <v>49</v>
      </c>
      <c r="AB49" s="71"/>
      <c r="AC49" s="72"/>
      <c r="AD49" s="78" t="s">
        <v>778</v>
      </c>
      <c r="AE49" s="78">
        <v>54</v>
      </c>
      <c r="AF49" s="78">
        <v>95</v>
      </c>
      <c r="AG49" s="78">
        <v>2226</v>
      </c>
      <c r="AH49" s="78">
        <v>1</v>
      </c>
      <c r="AI49" s="78"/>
      <c r="AJ49" s="78" t="s">
        <v>840</v>
      </c>
      <c r="AK49" s="78" t="s">
        <v>889</v>
      </c>
      <c r="AL49" s="78"/>
      <c r="AM49" s="78"/>
      <c r="AN49" s="80">
        <v>42317.60359953704</v>
      </c>
      <c r="AO49" s="83" t="s">
        <v>974</v>
      </c>
      <c r="AP49" s="78" t="b">
        <v>1</v>
      </c>
      <c r="AQ49" s="78" t="b">
        <v>0</v>
      </c>
      <c r="AR49" s="78" t="b">
        <v>0</v>
      </c>
      <c r="AS49" s="78" t="s">
        <v>692</v>
      </c>
      <c r="AT49" s="78">
        <v>0</v>
      </c>
      <c r="AU49" s="83" t="s">
        <v>1001</v>
      </c>
      <c r="AV49" s="78" t="b">
        <v>0</v>
      </c>
      <c r="AW49" s="78" t="s">
        <v>1031</v>
      </c>
      <c r="AX49" s="83" t="s">
        <v>1078</v>
      </c>
      <c r="AY49" s="78" t="s">
        <v>66</v>
      </c>
      <c r="AZ49" s="78" t="str">
        <f>REPLACE(INDEX(GroupVertices[Group],MATCH(Vertices[[#This Row],[Vertex]],GroupVertices[Vertex],0)),1,1,"")</f>
        <v>1</v>
      </c>
      <c r="BA49" s="48"/>
      <c r="BB49" s="48"/>
      <c r="BC49" s="48"/>
      <c r="BD49" s="48"/>
      <c r="BE49" s="48" t="s">
        <v>396</v>
      </c>
      <c r="BF49" s="48" t="s">
        <v>396</v>
      </c>
      <c r="BG49" s="120" t="s">
        <v>1667</v>
      </c>
      <c r="BH49" s="120" t="s">
        <v>1667</v>
      </c>
      <c r="BI49" s="120" t="s">
        <v>1730</v>
      </c>
      <c r="BJ49" s="120" t="s">
        <v>1730</v>
      </c>
      <c r="BK49" s="120">
        <v>0</v>
      </c>
      <c r="BL49" s="123">
        <v>0</v>
      </c>
      <c r="BM49" s="120">
        <v>0</v>
      </c>
      <c r="BN49" s="123">
        <v>0</v>
      </c>
      <c r="BO49" s="120">
        <v>0</v>
      </c>
      <c r="BP49" s="123">
        <v>0</v>
      </c>
      <c r="BQ49" s="120">
        <v>7</v>
      </c>
      <c r="BR49" s="123">
        <v>100</v>
      </c>
      <c r="BS49" s="120">
        <v>7</v>
      </c>
      <c r="BT49" s="2"/>
      <c r="BU49" s="3"/>
      <c r="BV49" s="3"/>
      <c r="BW49" s="3"/>
      <c r="BX49" s="3"/>
    </row>
    <row r="50" spans="1:76" ht="15">
      <c r="A50" s="64" t="s">
        <v>255</v>
      </c>
      <c r="B50" s="65"/>
      <c r="C50" s="65" t="s">
        <v>64</v>
      </c>
      <c r="D50" s="66">
        <v>457.45034922563013</v>
      </c>
      <c r="E50" s="68"/>
      <c r="F50" s="100" t="s">
        <v>466</v>
      </c>
      <c r="G50" s="65"/>
      <c r="H50" s="69" t="s">
        <v>255</v>
      </c>
      <c r="I50" s="70"/>
      <c r="J50" s="70"/>
      <c r="K50" s="69" t="s">
        <v>1152</v>
      </c>
      <c r="L50" s="73">
        <v>1</v>
      </c>
      <c r="M50" s="74">
        <v>564.595947265625</v>
      </c>
      <c r="N50" s="74">
        <v>8982.92578125</v>
      </c>
      <c r="O50" s="75"/>
      <c r="P50" s="76"/>
      <c r="Q50" s="76"/>
      <c r="R50" s="86"/>
      <c r="S50" s="48">
        <v>1</v>
      </c>
      <c r="T50" s="48">
        <v>1</v>
      </c>
      <c r="U50" s="49">
        <v>0</v>
      </c>
      <c r="V50" s="49">
        <v>0</v>
      </c>
      <c r="W50" s="49">
        <v>0</v>
      </c>
      <c r="X50" s="49">
        <v>0.999993</v>
      </c>
      <c r="Y50" s="49">
        <v>0</v>
      </c>
      <c r="Z50" s="49" t="s">
        <v>2075</v>
      </c>
      <c r="AA50" s="71">
        <v>50</v>
      </c>
      <c r="AB50" s="71"/>
      <c r="AC50" s="72"/>
      <c r="AD50" s="78" t="s">
        <v>779</v>
      </c>
      <c r="AE50" s="78">
        <v>37</v>
      </c>
      <c r="AF50" s="78">
        <v>2322</v>
      </c>
      <c r="AG50" s="78">
        <v>4923</v>
      </c>
      <c r="AH50" s="78">
        <v>36072</v>
      </c>
      <c r="AI50" s="78"/>
      <c r="AJ50" s="78" t="s">
        <v>841</v>
      </c>
      <c r="AK50" s="78" t="s">
        <v>707</v>
      </c>
      <c r="AL50" s="83" t="s">
        <v>922</v>
      </c>
      <c r="AM50" s="78"/>
      <c r="AN50" s="80">
        <v>42675.962430555555</v>
      </c>
      <c r="AO50" s="83" t="s">
        <v>975</v>
      </c>
      <c r="AP50" s="78" t="b">
        <v>0</v>
      </c>
      <c r="AQ50" s="78" t="b">
        <v>0</v>
      </c>
      <c r="AR50" s="78" t="b">
        <v>1</v>
      </c>
      <c r="AS50" s="78" t="s">
        <v>691</v>
      </c>
      <c r="AT50" s="78">
        <v>2</v>
      </c>
      <c r="AU50" s="83" t="s">
        <v>1001</v>
      </c>
      <c r="AV50" s="78" t="b">
        <v>0</v>
      </c>
      <c r="AW50" s="78" t="s">
        <v>1031</v>
      </c>
      <c r="AX50" s="83" t="s">
        <v>1079</v>
      </c>
      <c r="AY50" s="78" t="s">
        <v>66</v>
      </c>
      <c r="AZ50" s="78" t="str">
        <f>REPLACE(INDEX(GroupVertices[Group],MATCH(Vertices[[#This Row],[Vertex]],GroupVertices[Vertex],0)),1,1,"")</f>
        <v>1</v>
      </c>
      <c r="BA50" s="48"/>
      <c r="BB50" s="48"/>
      <c r="BC50" s="48"/>
      <c r="BD50" s="48"/>
      <c r="BE50" s="48" t="s">
        <v>396</v>
      </c>
      <c r="BF50" s="48" t="s">
        <v>396</v>
      </c>
      <c r="BG50" s="120" t="s">
        <v>1668</v>
      </c>
      <c r="BH50" s="120" t="s">
        <v>1668</v>
      </c>
      <c r="BI50" s="120" t="s">
        <v>1731</v>
      </c>
      <c r="BJ50" s="120" t="s">
        <v>1731</v>
      </c>
      <c r="BK50" s="120">
        <v>0</v>
      </c>
      <c r="BL50" s="123">
        <v>0</v>
      </c>
      <c r="BM50" s="120">
        <v>0</v>
      </c>
      <c r="BN50" s="123">
        <v>0</v>
      </c>
      <c r="BO50" s="120">
        <v>0</v>
      </c>
      <c r="BP50" s="123">
        <v>0</v>
      </c>
      <c r="BQ50" s="120">
        <v>13</v>
      </c>
      <c r="BR50" s="123">
        <v>100</v>
      </c>
      <c r="BS50" s="120">
        <v>13</v>
      </c>
      <c r="BT50" s="2"/>
      <c r="BU50" s="3"/>
      <c r="BV50" s="3"/>
      <c r="BW50" s="3"/>
      <c r="BX50" s="3"/>
    </row>
    <row r="51" spans="1:76" ht="15">
      <c r="A51" s="64" t="s">
        <v>256</v>
      </c>
      <c r="B51" s="65"/>
      <c r="C51" s="65" t="s">
        <v>64</v>
      </c>
      <c r="D51" s="66">
        <v>202.84391132705738</v>
      </c>
      <c r="E51" s="68"/>
      <c r="F51" s="100" t="s">
        <v>467</v>
      </c>
      <c r="G51" s="65"/>
      <c r="H51" s="69" t="s">
        <v>256</v>
      </c>
      <c r="I51" s="70"/>
      <c r="J51" s="70"/>
      <c r="K51" s="69" t="s">
        <v>1153</v>
      </c>
      <c r="L51" s="73">
        <v>1</v>
      </c>
      <c r="M51" s="74">
        <v>1303.963134765625</v>
      </c>
      <c r="N51" s="74">
        <v>8982.92578125</v>
      </c>
      <c r="O51" s="75"/>
      <c r="P51" s="76"/>
      <c r="Q51" s="76"/>
      <c r="R51" s="86"/>
      <c r="S51" s="48">
        <v>1</v>
      </c>
      <c r="T51" s="48">
        <v>1</v>
      </c>
      <c r="U51" s="49">
        <v>0</v>
      </c>
      <c r="V51" s="49">
        <v>0</v>
      </c>
      <c r="W51" s="49">
        <v>0</v>
      </c>
      <c r="X51" s="49">
        <v>0.999993</v>
      </c>
      <c r="Y51" s="49">
        <v>0</v>
      </c>
      <c r="Z51" s="49" t="s">
        <v>2075</v>
      </c>
      <c r="AA51" s="71">
        <v>51</v>
      </c>
      <c r="AB51" s="71"/>
      <c r="AC51" s="72"/>
      <c r="AD51" s="78" t="s">
        <v>780</v>
      </c>
      <c r="AE51" s="78">
        <v>540</v>
      </c>
      <c r="AF51" s="78">
        <v>321</v>
      </c>
      <c r="AG51" s="78">
        <v>2675</v>
      </c>
      <c r="AH51" s="78">
        <v>387</v>
      </c>
      <c r="AI51" s="78"/>
      <c r="AJ51" s="78" t="s">
        <v>842</v>
      </c>
      <c r="AK51" s="78" t="s">
        <v>868</v>
      </c>
      <c r="AL51" s="83" t="s">
        <v>923</v>
      </c>
      <c r="AM51" s="78"/>
      <c r="AN51" s="80">
        <v>40048.71810185185</v>
      </c>
      <c r="AO51" s="83" t="s">
        <v>976</v>
      </c>
      <c r="AP51" s="78" t="b">
        <v>0</v>
      </c>
      <c r="AQ51" s="78" t="b">
        <v>0</v>
      </c>
      <c r="AR51" s="78" t="b">
        <v>1</v>
      </c>
      <c r="AS51" s="78" t="s">
        <v>694</v>
      </c>
      <c r="AT51" s="78">
        <v>9</v>
      </c>
      <c r="AU51" s="83" t="s">
        <v>1001</v>
      </c>
      <c r="AV51" s="78" t="b">
        <v>0</v>
      </c>
      <c r="AW51" s="78" t="s">
        <v>1031</v>
      </c>
      <c r="AX51" s="83" t="s">
        <v>1080</v>
      </c>
      <c r="AY51" s="78" t="s">
        <v>66</v>
      </c>
      <c r="AZ51" s="78" t="str">
        <f>REPLACE(INDEX(GroupVertices[Group],MATCH(Vertices[[#This Row],[Vertex]],GroupVertices[Vertex],0)),1,1,"")</f>
        <v>1</v>
      </c>
      <c r="BA51" s="48"/>
      <c r="BB51" s="48"/>
      <c r="BC51" s="48"/>
      <c r="BD51" s="48"/>
      <c r="BE51" s="48" t="s">
        <v>396</v>
      </c>
      <c r="BF51" s="48" t="s">
        <v>396</v>
      </c>
      <c r="BG51" s="120" t="s">
        <v>1669</v>
      </c>
      <c r="BH51" s="120" t="s">
        <v>1669</v>
      </c>
      <c r="BI51" s="120" t="s">
        <v>1732</v>
      </c>
      <c r="BJ51" s="120" t="s">
        <v>1732</v>
      </c>
      <c r="BK51" s="120">
        <v>0</v>
      </c>
      <c r="BL51" s="123">
        <v>0</v>
      </c>
      <c r="BM51" s="120">
        <v>0</v>
      </c>
      <c r="BN51" s="123">
        <v>0</v>
      </c>
      <c r="BO51" s="120">
        <v>0</v>
      </c>
      <c r="BP51" s="123">
        <v>0</v>
      </c>
      <c r="BQ51" s="120">
        <v>9</v>
      </c>
      <c r="BR51" s="123">
        <v>100</v>
      </c>
      <c r="BS51" s="120">
        <v>9</v>
      </c>
      <c r="BT51" s="2"/>
      <c r="BU51" s="3"/>
      <c r="BV51" s="3"/>
      <c r="BW51" s="3"/>
      <c r="BX51" s="3"/>
    </row>
    <row r="52" spans="1:76" ht="15">
      <c r="A52" s="64" t="s">
        <v>257</v>
      </c>
      <c r="B52" s="65"/>
      <c r="C52" s="65" t="s">
        <v>64</v>
      </c>
      <c r="D52" s="66">
        <v>177.3959914971151</v>
      </c>
      <c r="E52" s="68"/>
      <c r="F52" s="100" t="s">
        <v>468</v>
      </c>
      <c r="G52" s="65"/>
      <c r="H52" s="69" t="s">
        <v>257</v>
      </c>
      <c r="I52" s="70"/>
      <c r="J52" s="70"/>
      <c r="K52" s="69" t="s">
        <v>1154</v>
      </c>
      <c r="L52" s="73">
        <v>1</v>
      </c>
      <c r="M52" s="74">
        <v>4100.1240234375</v>
      </c>
      <c r="N52" s="74">
        <v>5116.02294921875</v>
      </c>
      <c r="O52" s="75"/>
      <c r="P52" s="76"/>
      <c r="Q52" s="76"/>
      <c r="R52" s="86"/>
      <c r="S52" s="48">
        <v>0</v>
      </c>
      <c r="T52" s="48">
        <v>1</v>
      </c>
      <c r="U52" s="49">
        <v>0</v>
      </c>
      <c r="V52" s="49">
        <v>0.066667</v>
      </c>
      <c r="W52" s="49">
        <v>1E-06</v>
      </c>
      <c r="X52" s="49">
        <v>0.547833</v>
      </c>
      <c r="Y52" s="49">
        <v>0</v>
      </c>
      <c r="Z52" s="49">
        <v>0</v>
      </c>
      <c r="AA52" s="71">
        <v>52</v>
      </c>
      <c r="AB52" s="71"/>
      <c r="AC52" s="72"/>
      <c r="AD52" s="78" t="s">
        <v>781</v>
      </c>
      <c r="AE52" s="78">
        <v>236</v>
      </c>
      <c r="AF52" s="78">
        <v>121</v>
      </c>
      <c r="AG52" s="78">
        <v>360</v>
      </c>
      <c r="AH52" s="78">
        <v>1238</v>
      </c>
      <c r="AI52" s="78"/>
      <c r="AJ52" s="83" t="s">
        <v>843</v>
      </c>
      <c r="AK52" s="78" t="s">
        <v>707</v>
      </c>
      <c r="AL52" s="78"/>
      <c r="AM52" s="78"/>
      <c r="AN52" s="80">
        <v>42747.25340277778</v>
      </c>
      <c r="AO52" s="78"/>
      <c r="AP52" s="78" t="b">
        <v>0</v>
      </c>
      <c r="AQ52" s="78" t="b">
        <v>0</v>
      </c>
      <c r="AR52" s="78" t="b">
        <v>0</v>
      </c>
      <c r="AS52" s="78" t="s">
        <v>692</v>
      </c>
      <c r="AT52" s="78">
        <v>0</v>
      </c>
      <c r="AU52" s="83" t="s">
        <v>1001</v>
      </c>
      <c r="AV52" s="78" t="b">
        <v>0</v>
      </c>
      <c r="AW52" s="78" t="s">
        <v>1031</v>
      </c>
      <c r="AX52" s="83" t="s">
        <v>1081</v>
      </c>
      <c r="AY52" s="78" t="s">
        <v>66</v>
      </c>
      <c r="AZ52" s="78" t="str">
        <f>REPLACE(INDEX(GroupVertices[Group],MATCH(Vertices[[#This Row],[Vertex]],GroupVertices[Vertex],0)),1,1,"")</f>
        <v>3</v>
      </c>
      <c r="BA52" s="48"/>
      <c r="BB52" s="48"/>
      <c r="BC52" s="48"/>
      <c r="BD52" s="48"/>
      <c r="BE52" s="48"/>
      <c r="BF52" s="48"/>
      <c r="BG52" s="120" t="s">
        <v>1670</v>
      </c>
      <c r="BH52" s="120" t="s">
        <v>1670</v>
      </c>
      <c r="BI52" s="120" t="s">
        <v>1733</v>
      </c>
      <c r="BJ52" s="120" t="s">
        <v>1733</v>
      </c>
      <c r="BK52" s="120">
        <v>0</v>
      </c>
      <c r="BL52" s="123">
        <v>0</v>
      </c>
      <c r="BM52" s="120">
        <v>0</v>
      </c>
      <c r="BN52" s="123">
        <v>0</v>
      </c>
      <c r="BO52" s="120">
        <v>0</v>
      </c>
      <c r="BP52" s="123">
        <v>0</v>
      </c>
      <c r="BQ52" s="120">
        <v>18</v>
      </c>
      <c r="BR52" s="123">
        <v>100</v>
      </c>
      <c r="BS52" s="120">
        <v>18</v>
      </c>
      <c r="BT52" s="2"/>
      <c r="BU52" s="3"/>
      <c r="BV52" s="3"/>
      <c r="BW52" s="3"/>
      <c r="BX52" s="3"/>
    </row>
    <row r="53" spans="1:76" ht="15">
      <c r="A53" s="64" t="s">
        <v>281</v>
      </c>
      <c r="B53" s="65"/>
      <c r="C53" s="65" t="s">
        <v>64</v>
      </c>
      <c r="D53" s="66">
        <v>360.36653507440025</v>
      </c>
      <c r="E53" s="68"/>
      <c r="F53" s="100" t="s">
        <v>488</v>
      </c>
      <c r="G53" s="65"/>
      <c r="H53" s="69" t="s">
        <v>281</v>
      </c>
      <c r="I53" s="70"/>
      <c r="J53" s="70"/>
      <c r="K53" s="69" t="s">
        <v>1155</v>
      </c>
      <c r="L53" s="73">
        <v>2000.6</v>
      </c>
      <c r="M53" s="74">
        <v>4863.052734375</v>
      </c>
      <c r="N53" s="74">
        <v>6481.70068359375</v>
      </c>
      <c r="O53" s="75"/>
      <c r="P53" s="76"/>
      <c r="Q53" s="76"/>
      <c r="R53" s="86"/>
      <c r="S53" s="48">
        <v>8</v>
      </c>
      <c r="T53" s="48">
        <v>2</v>
      </c>
      <c r="U53" s="49">
        <v>56</v>
      </c>
      <c r="V53" s="49">
        <v>0.125</v>
      </c>
      <c r="W53" s="49">
        <v>2E-06</v>
      </c>
      <c r="X53" s="49">
        <v>4.212355</v>
      </c>
      <c r="Y53" s="49">
        <v>0</v>
      </c>
      <c r="Z53" s="49">
        <v>0</v>
      </c>
      <c r="AA53" s="71">
        <v>53</v>
      </c>
      <c r="AB53" s="71"/>
      <c r="AC53" s="72"/>
      <c r="AD53" s="78" t="s">
        <v>782</v>
      </c>
      <c r="AE53" s="78">
        <v>70</v>
      </c>
      <c r="AF53" s="78">
        <v>1559</v>
      </c>
      <c r="AG53" s="78">
        <v>31767</v>
      </c>
      <c r="AH53" s="78">
        <v>2797</v>
      </c>
      <c r="AI53" s="78"/>
      <c r="AJ53" s="78" t="s">
        <v>844</v>
      </c>
      <c r="AK53" s="78"/>
      <c r="AL53" s="83" t="s">
        <v>924</v>
      </c>
      <c r="AM53" s="78"/>
      <c r="AN53" s="80">
        <v>40792.30699074074</v>
      </c>
      <c r="AO53" s="83" t="s">
        <v>977</v>
      </c>
      <c r="AP53" s="78" t="b">
        <v>0</v>
      </c>
      <c r="AQ53" s="78" t="b">
        <v>0</v>
      </c>
      <c r="AR53" s="78" t="b">
        <v>0</v>
      </c>
      <c r="AS53" s="78" t="s">
        <v>692</v>
      </c>
      <c r="AT53" s="78">
        <v>15</v>
      </c>
      <c r="AU53" s="83" t="s">
        <v>1001</v>
      </c>
      <c r="AV53" s="78" t="b">
        <v>0</v>
      </c>
      <c r="AW53" s="78" t="s">
        <v>1031</v>
      </c>
      <c r="AX53" s="83" t="s">
        <v>1082</v>
      </c>
      <c r="AY53" s="78" t="s">
        <v>66</v>
      </c>
      <c r="AZ53" s="78" t="str">
        <f>REPLACE(INDEX(GroupVertices[Group],MATCH(Vertices[[#This Row],[Vertex]],GroupVertices[Vertex],0)),1,1,"")</f>
        <v>3</v>
      </c>
      <c r="BA53" s="48" t="s">
        <v>382</v>
      </c>
      <c r="BB53" s="48" t="s">
        <v>382</v>
      </c>
      <c r="BC53" s="48" t="s">
        <v>390</v>
      </c>
      <c r="BD53" s="48" t="s">
        <v>390</v>
      </c>
      <c r="BE53" s="48" t="s">
        <v>396</v>
      </c>
      <c r="BF53" s="48" t="s">
        <v>396</v>
      </c>
      <c r="BG53" s="120" t="s">
        <v>1671</v>
      </c>
      <c r="BH53" s="120" t="s">
        <v>1693</v>
      </c>
      <c r="BI53" s="120" t="s">
        <v>1734</v>
      </c>
      <c r="BJ53" s="120" t="s">
        <v>1751</v>
      </c>
      <c r="BK53" s="120">
        <v>0</v>
      </c>
      <c r="BL53" s="123">
        <v>0</v>
      </c>
      <c r="BM53" s="120">
        <v>0</v>
      </c>
      <c r="BN53" s="123">
        <v>0</v>
      </c>
      <c r="BO53" s="120">
        <v>0</v>
      </c>
      <c r="BP53" s="123">
        <v>0</v>
      </c>
      <c r="BQ53" s="120">
        <v>92</v>
      </c>
      <c r="BR53" s="123">
        <v>100</v>
      </c>
      <c r="BS53" s="120">
        <v>92</v>
      </c>
      <c r="BT53" s="2"/>
      <c r="BU53" s="3"/>
      <c r="BV53" s="3"/>
      <c r="BW53" s="3"/>
      <c r="BX53" s="3"/>
    </row>
    <row r="54" spans="1:76" ht="15">
      <c r="A54" s="64" t="s">
        <v>258</v>
      </c>
      <c r="B54" s="65"/>
      <c r="C54" s="65" t="s">
        <v>64</v>
      </c>
      <c r="D54" s="66">
        <v>288.9851199514121</v>
      </c>
      <c r="E54" s="68"/>
      <c r="F54" s="100" t="s">
        <v>469</v>
      </c>
      <c r="G54" s="65"/>
      <c r="H54" s="69" t="s">
        <v>258</v>
      </c>
      <c r="I54" s="70"/>
      <c r="J54" s="70"/>
      <c r="K54" s="69" t="s">
        <v>1156</v>
      </c>
      <c r="L54" s="73">
        <v>1</v>
      </c>
      <c r="M54" s="74">
        <v>5625.970703125</v>
      </c>
      <c r="N54" s="74">
        <v>7847.3427734375</v>
      </c>
      <c r="O54" s="75"/>
      <c r="P54" s="76"/>
      <c r="Q54" s="76"/>
      <c r="R54" s="86"/>
      <c r="S54" s="48">
        <v>0</v>
      </c>
      <c r="T54" s="48">
        <v>1</v>
      </c>
      <c r="U54" s="49">
        <v>0</v>
      </c>
      <c r="V54" s="49">
        <v>0.066667</v>
      </c>
      <c r="W54" s="49">
        <v>1E-06</v>
      </c>
      <c r="X54" s="49">
        <v>0.547833</v>
      </c>
      <c r="Y54" s="49">
        <v>0</v>
      </c>
      <c r="Z54" s="49">
        <v>0</v>
      </c>
      <c r="AA54" s="71">
        <v>54</v>
      </c>
      <c r="AB54" s="71"/>
      <c r="AC54" s="72"/>
      <c r="AD54" s="78" t="s">
        <v>783</v>
      </c>
      <c r="AE54" s="78">
        <v>727</v>
      </c>
      <c r="AF54" s="78">
        <v>998</v>
      </c>
      <c r="AG54" s="78">
        <v>8889</v>
      </c>
      <c r="AH54" s="78">
        <v>10596</v>
      </c>
      <c r="AI54" s="78"/>
      <c r="AJ54" s="78" t="s">
        <v>845</v>
      </c>
      <c r="AK54" s="78" t="s">
        <v>890</v>
      </c>
      <c r="AL54" s="78"/>
      <c r="AM54" s="78"/>
      <c r="AN54" s="80">
        <v>41624.85902777778</v>
      </c>
      <c r="AO54" s="83" t="s">
        <v>978</v>
      </c>
      <c r="AP54" s="78" t="b">
        <v>0</v>
      </c>
      <c r="AQ54" s="78" t="b">
        <v>0</v>
      </c>
      <c r="AR54" s="78" t="b">
        <v>1</v>
      </c>
      <c r="AS54" s="78" t="s">
        <v>694</v>
      </c>
      <c r="AT54" s="78">
        <v>5</v>
      </c>
      <c r="AU54" s="83" t="s">
        <v>1005</v>
      </c>
      <c r="AV54" s="78" t="b">
        <v>0</v>
      </c>
      <c r="AW54" s="78" t="s">
        <v>1031</v>
      </c>
      <c r="AX54" s="83" t="s">
        <v>1083</v>
      </c>
      <c r="AY54" s="78" t="s">
        <v>66</v>
      </c>
      <c r="AZ54" s="78" t="str">
        <f>REPLACE(INDEX(GroupVertices[Group],MATCH(Vertices[[#This Row],[Vertex]],GroupVertices[Vertex],0)),1,1,"")</f>
        <v>3</v>
      </c>
      <c r="BA54" s="48"/>
      <c r="BB54" s="48"/>
      <c r="BC54" s="48"/>
      <c r="BD54" s="48"/>
      <c r="BE54" s="48"/>
      <c r="BF54" s="48"/>
      <c r="BG54" s="120" t="s">
        <v>1670</v>
      </c>
      <c r="BH54" s="120" t="s">
        <v>1670</v>
      </c>
      <c r="BI54" s="120" t="s">
        <v>1733</v>
      </c>
      <c r="BJ54" s="120" t="s">
        <v>1733</v>
      </c>
      <c r="BK54" s="120">
        <v>0</v>
      </c>
      <c r="BL54" s="123">
        <v>0</v>
      </c>
      <c r="BM54" s="120">
        <v>0</v>
      </c>
      <c r="BN54" s="123">
        <v>0</v>
      </c>
      <c r="BO54" s="120">
        <v>0</v>
      </c>
      <c r="BP54" s="123">
        <v>0</v>
      </c>
      <c r="BQ54" s="120">
        <v>18</v>
      </c>
      <c r="BR54" s="123">
        <v>100</v>
      </c>
      <c r="BS54" s="120">
        <v>18</v>
      </c>
      <c r="BT54" s="2"/>
      <c r="BU54" s="3"/>
      <c r="BV54" s="3"/>
      <c r="BW54" s="3"/>
      <c r="BX54" s="3"/>
    </row>
    <row r="55" spans="1:76" ht="15">
      <c r="A55" s="64" t="s">
        <v>259</v>
      </c>
      <c r="B55" s="65"/>
      <c r="C55" s="65" t="s">
        <v>64</v>
      </c>
      <c r="D55" s="66">
        <v>947.06832675372</v>
      </c>
      <c r="E55" s="68"/>
      <c r="F55" s="100" t="s">
        <v>470</v>
      </c>
      <c r="G55" s="65"/>
      <c r="H55" s="69" t="s">
        <v>259</v>
      </c>
      <c r="I55" s="70"/>
      <c r="J55" s="70"/>
      <c r="K55" s="69" t="s">
        <v>1157</v>
      </c>
      <c r="L55" s="73">
        <v>1</v>
      </c>
      <c r="M55" s="74">
        <v>4560.51904296875</v>
      </c>
      <c r="N55" s="74">
        <v>3317.315185546875</v>
      </c>
      <c r="O55" s="75"/>
      <c r="P55" s="76"/>
      <c r="Q55" s="76"/>
      <c r="R55" s="86"/>
      <c r="S55" s="48">
        <v>0</v>
      </c>
      <c r="T55" s="48">
        <v>1</v>
      </c>
      <c r="U55" s="49">
        <v>0</v>
      </c>
      <c r="V55" s="49">
        <v>0.066667</v>
      </c>
      <c r="W55" s="49">
        <v>1E-06</v>
      </c>
      <c r="X55" s="49">
        <v>0.547833</v>
      </c>
      <c r="Y55" s="49">
        <v>0</v>
      </c>
      <c r="Z55" s="49">
        <v>0</v>
      </c>
      <c r="AA55" s="71">
        <v>55</v>
      </c>
      <c r="AB55" s="71"/>
      <c r="AC55" s="72"/>
      <c r="AD55" s="78" t="s">
        <v>784</v>
      </c>
      <c r="AE55" s="78">
        <v>154</v>
      </c>
      <c r="AF55" s="78">
        <v>6170</v>
      </c>
      <c r="AG55" s="78">
        <v>63399</v>
      </c>
      <c r="AH55" s="78">
        <v>3562</v>
      </c>
      <c r="AI55" s="78"/>
      <c r="AJ55" s="78" t="s">
        <v>846</v>
      </c>
      <c r="AK55" s="78" t="s">
        <v>891</v>
      </c>
      <c r="AL55" s="78"/>
      <c r="AM55" s="78"/>
      <c r="AN55" s="80">
        <v>40740.69144675926</v>
      </c>
      <c r="AO55" s="83" t="s">
        <v>979</v>
      </c>
      <c r="AP55" s="78" t="b">
        <v>0</v>
      </c>
      <c r="AQ55" s="78" t="b">
        <v>0</v>
      </c>
      <c r="AR55" s="78" t="b">
        <v>1</v>
      </c>
      <c r="AS55" s="78" t="s">
        <v>692</v>
      </c>
      <c r="AT55" s="78">
        <v>19</v>
      </c>
      <c r="AU55" s="83" t="s">
        <v>1010</v>
      </c>
      <c r="AV55" s="78" t="b">
        <v>0</v>
      </c>
      <c r="AW55" s="78" t="s">
        <v>1031</v>
      </c>
      <c r="AX55" s="83" t="s">
        <v>1084</v>
      </c>
      <c r="AY55" s="78" t="s">
        <v>66</v>
      </c>
      <c r="AZ55" s="78" t="str">
        <f>REPLACE(INDEX(GroupVertices[Group],MATCH(Vertices[[#This Row],[Vertex]],GroupVertices[Vertex],0)),1,1,"")</f>
        <v>3</v>
      </c>
      <c r="BA55" s="48"/>
      <c r="BB55" s="48"/>
      <c r="BC55" s="48"/>
      <c r="BD55" s="48"/>
      <c r="BE55" s="48"/>
      <c r="BF55" s="48"/>
      <c r="BG55" s="120" t="s">
        <v>1670</v>
      </c>
      <c r="BH55" s="120" t="s">
        <v>1670</v>
      </c>
      <c r="BI55" s="120" t="s">
        <v>1733</v>
      </c>
      <c r="BJ55" s="120" t="s">
        <v>1733</v>
      </c>
      <c r="BK55" s="120">
        <v>0</v>
      </c>
      <c r="BL55" s="123">
        <v>0</v>
      </c>
      <c r="BM55" s="120">
        <v>0</v>
      </c>
      <c r="BN55" s="123">
        <v>0</v>
      </c>
      <c r="BO55" s="120">
        <v>0</v>
      </c>
      <c r="BP55" s="123">
        <v>0</v>
      </c>
      <c r="BQ55" s="120">
        <v>18</v>
      </c>
      <c r="BR55" s="123">
        <v>100</v>
      </c>
      <c r="BS55" s="120">
        <v>18</v>
      </c>
      <c r="BT55" s="2"/>
      <c r="BU55" s="3"/>
      <c r="BV55" s="3"/>
      <c r="BW55" s="3"/>
      <c r="BX55" s="3"/>
    </row>
    <row r="56" spans="1:76" ht="15">
      <c r="A56" s="64" t="s">
        <v>260</v>
      </c>
      <c r="B56" s="65"/>
      <c r="C56" s="65" t="s">
        <v>64</v>
      </c>
      <c r="D56" s="66">
        <v>203.73458852110537</v>
      </c>
      <c r="E56" s="68"/>
      <c r="F56" s="100" t="s">
        <v>471</v>
      </c>
      <c r="G56" s="65"/>
      <c r="H56" s="69" t="s">
        <v>260</v>
      </c>
      <c r="I56" s="70"/>
      <c r="J56" s="70"/>
      <c r="K56" s="69" t="s">
        <v>1158</v>
      </c>
      <c r="L56" s="73">
        <v>1</v>
      </c>
      <c r="M56" s="74">
        <v>5639.4619140625</v>
      </c>
      <c r="N56" s="74">
        <v>5248.611328125</v>
      </c>
      <c r="O56" s="75"/>
      <c r="P56" s="76"/>
      <c r="Q56" s="76"/>
      <c r="R56" s="86"/>
      <c r="S56" s="48">
        <v>0</v>
      </c>
      <c r="T56" s="48">
        <v>1</v>
      </c>
      <c r="U56" s="49">
        <v>0</v>
      </c>
      <c r="V56" s="49">
        <v>0.066667</v>
      </c>
      <c r="W56" s="49">
        <v>1E-06</v>
      </c>
      <c r="X56" s="49">
        <v>0.547833</v>
      </c>
      <c r="Y56" s="49">
        <v>0</v>
      </c>
      <c r="Z56" s="49">
        <v>0</v>
      </c>
      <c r="AA56" s="71">
        <v>56</v>
      </c>
      <c r="AB56" s="71"/>
      <c r="AC56" s="72"/>
      <c r="AD56" s="78" t="s">
        <v>785</v>
      </c>
      <c r="AE56" s="78">
        <v>87</v>
      </c>
      <c r="AF56" s="78">
        <v>328</v>
      </c>
      <c r="AG56" s="78">
        <v>16287</v>
      </c>
      <c r="AH56" s="78">
        <v>14475</v>
      </c>
      <c r="AI56" s="78"/>
      <c r="AJ56" s="78" t="s">
        <v>847</v>
      </c>
      <c r="AK56" s="78" t="s">
        <v>892</v>
      </c>
      <c r="AL56" s="78"/>
      <c r="AM56" s="78"/>
      <c r="AN56" s="80">
        <v>41116.748344907406</v>
      </c>
      <c r="AO56" s="83" t="s">
        <v>980</v>
      </c>
      <c r="AP56" s="78" t="b">
        <v>0</v>
      </c>
      <c r="AQ56" s="78" t="b">
        <v>0</v>
      </c>
      <c r="AR56" s="78" t="b">
        <v>1</v>
      </c>
      <c r="AS56" s="78" t="s">
        <v>691</v>
      </c>
      <c r="AT56" s="78">
        <v>4</v>
      </c>
      <c r="AU56" s="83" t="s">
        <v>1009</v>
      </c>
      <c r="AV56" s="78" t="b">
        <v>0</v>
      </c>
      <c r="AW56" s="78" t="s">
        <v>1031</v>
      </c>
      <c r="AX56" s="83" t="s">
        <v>1085</v>
      </c>
      <c r="AY56" s="78" t="s">
        <v>66</v>
      </c>
      <c r="AZ56" s="78" t="str">
        <f>REPLACE(INDEX(GroupVertices[Group],MATCH(Vertices[[#This Row],[Vertex]],GroupVertices[Vertex],0)),1,1,"")</f>
        <v>3</v>
      </c>
      <c r="BA56" s="48"/>
      <c r="BB56" s="48"/>
      <c r="BC56" s="48"/>
      <c r="BD56" s="48"/>
      <c r="BE56" s="48"/>
      <c r="BF56" s="48"/>
      <c r="BG56" s="120" t="s">
        <v>1670</v>
      </c>
      <c r="BH56" s="120" t="s">
        <v>1670</v>
      </c>
      <c r="BI56" s="120" t="s">
        <v>1733</v>
      </c>
      <c r="BJ56" s="120" t="s">
        <v>1733</v>
      </c>
      <c r="BK56" s="120">
        <v>0</v>
      </c>
      <c r="BL56" s="123">
        <v>0</v>
      </c>
      <c r="BM56" s="120">
        <v>0</v>
      </c>
      <c r="BN56" s="123">
        <v>0</v>
      </c>
      <c r="BO56" s="120">
        <v>0</v>
      </c>
      <c r="BP56" s="123">
        <v>0</v>
      </c>
      <c r="BQ56" s="120">
        <v>18</v>
      </c>
      <c r="BR56" s="123">
        <v>100</v>
      </c>
      <c r="BS56" s="120">
        <v>18</v>
      </c>
      <c r="BT56" s="2"/>
      <c r="BU56" s="3"/>
      <c r="BV56" s="3"/>
      <c r="BW56" s="3"/>
      <c r="BX56" s="3"/>
    </row>
    <row r="57" spans="1:76" ht="15">
      <c r="A57" s="64" t="s">
        <v>261</v>
      </c>
      <c r="B57" s="65"/>
      <c r="C57" s="65" t="s">
        <v>64</v>
      </c>
      <c r="D57" s="66">
        <v>192.28302459763134</v>
      </c>
      <c r="E57" s="68"/>
      <c r="F57" s="100" t="s">
        <v>472</v>
      </c>
      <c r="G57" s="65"/>
      <c r="H57" s="69" t="s">
        <v>261</v>
      </c>
      <c r="I57" s="70"/>
      <c r="J57" s="70"/>
      <c r="K57" s="69" t="s">
        <v>1159</v>
      </c>
      <c r="L57" s="73">
        <v>1</v>
      </c>
      <c r="M57" s="74">
        <v>4086.660888671875</v>
      </c>
      <c r="N57" s="74">
        <v>7714.7451171875</v>
      </c>
      <c r="O57" s="75"/>
      <c r="P57" s="76"/>
      <c r="Q57" s="76"/>
      <c r="R57" s="86"/>
      <c r="S57" s="48">
        <v>0</v>
      </c>
      <c r="T57" s="48">
        <v>1</v>
      </c>
      <c r="U57" s="49">
        <v>0</v>
      </c>
      <c r="V57" s="49">
        <v>0.066667</v>
      </c>
      <c r="W57" s="49">
        <v>1E-06</v>
      </c>
      <c r="X57" s="49">
        <v>0.547833</v>
      </c>
      <c r="Y57" s="49">
        <v>0</v>
      </c>
      <c r="Z57" s="49">
        <v>0</v>
      </c>
      <c r="AA57" s="71">
        <v>57</v>
      </c>
      <c r="AB57" s="71"/>
      <c r="AC57" s="72"/>
      <c r="AD57" s="78" t="s">
        <v>786</v>
      </c>
      <c r="AE57" s="78">
        <v>159</v>
      </c>
      <c r="AF57" s="78">
        <v>238</v>
      </c>
      <c r="AG57" s="78">
        <v>4239</v>
      </c>
      <c r="AH57" s="78">
        <v>6036</v>
      </c>
      <c r="AI57" s="78"/>
      <c r="AJ57" s="78" t="s">
        <v>848</v>
      </c>
      <c r="AK57" s="78" t="s">
        <v>707</v>
      </c>
      <c r="AL57" s="78"/>
      <c r="AM57" s="78"/>
      <c r="AN57" s="80">
        <v>41990.78736111111</v>
      </c>
      <c r="AO57" s="83" t="s">
        <v>981</v>
      </c>
      <c r="AP57" s="78" t="b">
        <v>0</v>
      </c>
      <c r="AQ57" s="78" t="b">
        <v>0</v>
      </c>
      <c r="AR57" s="78" t="b">
        <v>0</v>
      </c>
      <c r="AS57" s="78" t="s">
        <v>691</v>
      </c>
      <c r="AT57" s="78">
        <v>0</v>
      </c>
      <c r="AU57" s="83" t="s">
        <v>1001</v>
      </c>
      <c r="AV57" s="78" t="b">
        <v>0</v>
      </c>
      <c r="AW57" s="78" t="s">
        <v>1031</v>
      </c>
      <c r="AX57" s="83" t="s">
        <v>1086</v>
      </c>
      <c r="AY57" s="78" t="s">
        <v>66</v>
      </c>
      <c r="AZ57" s="78" t="str">
        <f>REPLACE(INDEX(GroupVertices[Group],MATCH(Vertices[[#This Row],[Vertex]],GroupVertices[Vertex],0)),1,1,"")</f>
        <v>3</v>
      </c>
      <c r="BA57" s="48"/>
      <c r="BB57" s="48"/>
      <c r="BC57" s="48"/>
      <c r="BD57" s="48"/>
      <c r="BE57" s="48"/>
      <c r="BF57" s="48"/>
      <c r="BG57" s="120" t="s">
        <v>1670</v>
      </c>
      <c r="BH57" s="120" t="s">
        <v>1670</v>
      </c>
      <c r="BI57" s="120" t="s">
        <v>1733</v>
      </c>
      <c r="BJ57" s="120" t="s">
        <v>1733</v>
      </c>
      <c r="BK57" s="120">
        <v>0</v>
      </c>
      <c r="BL57" s="123">
        <v>0</v>
      </c>
      <c r="BM57" s="120">
        <v>0</v>
      </c>
      <c r="BN57" s="123">
        <v>0</v>
      </c>
      <c r="BO57" s="120">
        <v>0</v>
      </c>
      <c r="BP57" s="123">
        <v>0</v>
      </c>
      <c r="BQ57" s="120">
        <v>18</v>
      </c>
      <c r="BR57" s="123">
        <v>100</v>
      </c>
      <c r="BS57" s="120">
        <v>18</v>
      </c>
      <c r="BT57" s="2"/>
      <c r="BU57" s="3"/>
      <c r="BV57" s="3"/>
      <c r="BW57" s="3"/>
      <c r="BX57" s="3"/>
    </row>
    <row r="58" spans="1:76" ht="15">
      <c r="A58" s="64" t="s">
        <v>262</v>
      </c>
      <c r="B58" s="65"/>
      <c r="C58" s="65" t="s">
        <v>64</v>
      </c>
      <c r="D58" s="66">
        <v>202.71667172790768</v>
      </c>
      <c r="E58" s="68"/>
      <c r="F58" s="100" t="s">
        <v>473</v>
      </c>
      <c r="G58" s="65"/>
      <c r="H58" s="69" t="s">
        <v>262</v>
      </c>
      <c r="I58" s="70"/>
      <c r="J58" s="70"/>
      <c r="K58" s="69" t="s">
        <v>1160</v>
      </c>
      <c r="L58" s="73">
        <v>1</v>
      </c>
      <c r="M58" s="74">
        <v>4527.97509765625</v>
      </c>
      <c r="N58" s="74">
        <v>9591.1669921875</v>
      </c>
      <c r="O58" s="75"/>
      <c r="P58" s="76"/>
      <c r="Q58" s="76"/>
      <c r="R58" s="86"/>
      <c r="S58" s="48">
        <v>0</v>
      </c>
      <c r="T58" s="48">
        <v>1</v>
      </c>
      <c r="U58" s="49">
        <v>0</v>
      </c>
      <c r="V58" s="49">
        <v>0.066667</v>
      </c>
      <c r="W58" s="49">
        <v>1E-06</v>
      </c>
      <c r="X58" s="49">
        <v>0.547833</v>
      </c>
      <c r="Y58" s="49">
        <v>0</v>
      </c>
      <c r="Z58" s="49">
        <v>0</v>
      </c>
      <c r="AA58" s="71">
        <v>58</v>
      </c>
      <c r="AB58" s="71"/>
      <c r="AC58" s="72"/>
      <c r="AD58" s="78" t="s">
        <v>787</v>
      </c>
      <c r="AE58" s="78">
        <v>62</v>
      </c>
      <c r="AF58" s="78">
        <v>320</v>
      </c>
      <c r="AG58" s="78">
        <v>108</v>
      </c>
      <c r="AH58" s="78">
        <v>2658</v>
      </c>
      <c r="AI58" s="78"/>
      <c r="AJ58" s="78" t="s">
        <v>849</v>
      </c>
      <c r="AK58" s="78" t="s">
        <v>893</v>
      </c>
      <c r="AL58" s="78"/>
      <c r="AM58" s="78"/>
      <c r="AN58" s="80">
        <v>42231.44494212963</v>
      </c>
      <c r="AO58" s="83" t="s">
        <v>982</v>
      </c>
      <c r="AP58" s="78" t="b">
        <v>0</v>
      </c>
      <c r="AQ58" s="78" t="b">
        <v>0</v>
      </c>
      <c r="AR58" s="78" t="b">
        <v>1</v>
      </c>
      <c r="AS58" s="78" t="s">
        <v>692</v>
      </c>
      <c r="AT58" s="78">
        <v>2</v>
      </c>
      <c r="AU58" s="83" t="s">
        <v>1001</v>
      </c>
      <c r="AV58" s="78" t="b">
        <v>0</v>
      </c>
      <c r="AW58" s="78" t="s">
        <v>1031</v>
      </c>
      <c r="AX58" s="83" t="s">
        <v>1087</v>
      </c>
      <c r="AY58" s="78" t="s">
        <v>66</v>
      </c>
      <c r="AZ58" s="78" t="str">
        <f>REPLACE(INDEX(GroupVertices[Group],MATCH(Vertices[[#This Row],[Vertex]],GroupVertices[Vertex],0)),1,1,"")</f>
        <v>3</v>
      </c>
      <c r="BA58" s="48"/>
      <c r="BB58" s="48"/>
      <c r="BC58" s="48"/>
      <c r="BD58" s="48"/>
      <c r="BE58" s="48"/>
      <c r="BF58" s="48"/>
      <c r="BG58" s="120" t="s">
        <v>1670</v>
      </c>
      <c r="BH58" s="120" t="s">
        <v>1670</v>
      </c>
      <c r="BI58" s="120" t="s">
        <v>1733</v>
      </c>
      <c r="BJ58" s="120" t="s">
        <v>1733</v>
      </c>
      <c r="BK58" s="120">
        <v>0</v>
      </c>
      <c r="BL58" s="123">
        <v>0</v>
      </c>
      <c r="BM58" s="120">
        <v>0</v>
      </c>
      <c r="BN58" s="123">
        <v>0</v>
      </c>
      <c r="BO58" s="120">
        <v>0</v>
      </c>
      <c r="BP58" s="123">
        <v>0</v>
      </c>
      <c r="BQ58" s="120">
        <v>18</v>
      </c>
      <c r="BR58" s="123">
        <v>100</v>
      </c>
      <c r="BS58" s="120">
        <v>18</v>
      </c>
      <c r="BT58" s="2"/>
      <c r="BU58" s="3"/>
      <c r="BV58" s="3"/>
      <c r="BW58" s="3"/>
      <c r="BX58" s="3"/>
    </row>
    <row r="59" spans="1:76" ht="15">
      <c r="A59" s="64" t="s">
        <v>263</v>
      </c>
      <c r="B59" s="65"/>
      <c r="C59" s="65" t="s">
        <v>64</v>
      </c>
      <c r="D59" s="66">
        <v>220.40297600971758</v>
      </c>
      <c r="E59" s="68"/>
      <c r="F59" s="100" t="s">
        <v>474</v>
      </c>
      <c r="G59" s="65"/>
      <c r="H59" s="69" t="s">
        <v>263</v>
      </c>
      <c r="I59" s="70"/>
      <c r="J59" s="70"/>
      <c r="K59" s="69" t="s">
        <v>1161</v>
      </c>
      <c r="L59" s="73">
        <v>1</v>
      </c>
      <c r="M59" s="74">
        <v>8702.8330078125</v>
      </c>
      <c r="N59" s="74">
        <v>952.8458862304688</v>
      </c>
      <c r="O59" s="75"/>
      <c r="P59" s="76"/>
      <c r="Q59" s="76"/>
      <c r="R59" s="86"/>
      <c r="S59" s="48">
        <v>2</v>
      </c>
      <c r="T59" s="48">
        <v>1</v>
      </c>
      <c r="U59" s="49">
        <v>0</v>
      </c>
      <c r="V59" s="49">
        <v>1</v>
      </c>
      <c r="W59" s="49">
        <v>0</v>
      </c>
      <c r="X59" s="49">
        <v>1.298236</v>
      </c>
      <c r="Y59" s="49">
        <v>0</v>
      </c>
      <c r="Z59" s="49">
        <v>0</v>
      </c>
      <c r="AA59" s="71">
        <v>59</v>
      </c>
      <c r="AB59" s="71"/>
      <c r="AC59" s="72"/>
      <c r="AD59" s="78" t="s">
        <v>788</v>
      </c>
      <c r="AE59" s="78">
        <v>105</v>
      </c>
      <c r="AF59" s="78">
        <v>459</v>
      </c>
      <c r="AG59" s="78">
        <v>11996</v>
      </c>
      <c r="AH59" s="78">
        <v>15553</v>
      </c>
      <c r="AI59" s="78"/>
      <c r="AJ59" s="78" t="s">
        <v>850</v>
      </c>
      <c r="AK59" s="78" t="s">
        <v>894</v>
      </c>
      <c r="AL59" s="78"/>
      <c r="AM59" s="78"/>
      <c r="AN59" s="80">
        <v>40666.582824074074</v>
      </c>
      <c r="AO59" s="83" t="s">
        <v>983</v>
      </c>
      <c r="AP59" s="78" t="b">
        <v>0</v>
      </c>
      <c r="AQ59" s="78" t="b">
        <v>0</v>
      </c>
      <c r="AR59" s="78" t="b">
        <v>0</v>
      </c>
      <c r="AS59" s="78" t="s">
        <v>691</v>
      </c>
      <c r="AT59" s="78">
        <v>2</v>
      </c>
      <c r="AU59" s="83" t="s">
        <v>1005</v>
      </c>
      <c r="AV59" s="78" t="b">
        <v>0</v>
      </c>
      <c r="AW59" s="78" t="s">
        <v>1031</v>
      </c>
      <c r="AX59" s="83" t="s">
        <v>1088</v>
      </c>
      <c r="AY59" s="78" t="s">
        <v>66</v>
      </c>
      <c r="AZ59" s="78" t="str">
        <f>REPLACE(INDEX(GroupVertices[Group],MATCH(Vertices[[#This Row],[Vertex]],GroupVertices[Vertex],0)),1,1,"")</f>
        <v>11</v>
      </c>
      <c r="BA59" s="48"/>
      <c r="BB59" s="48"/>
      <c r="BC59" s="48"/>
      <c r="BD59" s="48"/>
      <c r="BE59" s="48" t="s">
        <v>396</v>
      </c>
      <c r="BF59" s="48" t="s">
        <v>396</v>
      </c>
      <c r="BG59" s="120" t="s">
        <v>1436</v>
      </c>
      <c r="BH59" s="120" t="s">
        <v>1436</v>
      </c>
      <c r="BI59" s="120" t="s">
        <v>1556</v>
      </c>
      <c r="BJ59" s="120" t="s">
        <v>1556</v>
      </c>
      <c r="BK59" s="120">
        <v>0</v>
      </c>
      <c r="BL59" s="123">
        <v>0</v>
      </c>
      <c r="BM59" s="120">
        <v>0</v>
      </c>
      <c r="BN59" s="123">
        <v>0</v>
      </c>
      <c r="BO59" s="120">
        <v>0</v>
      </c>
      <c r="BP59" s="123">
        <v>0</v>
      </c>
      <c r="BQ59" s="120">
        <v>14</v>
      </c>
      <c r="BR59" s="123">
        <v>100</v>
      </c>
      <c r="BS59" s="120">
        <v>14</v>
      </c>
      <c r="BT59" s="2"/>
      <c r="BU59" s="3"/>
      <c r="BV59" s="3"/>
      <c r="BW59" s="3"/>
      <c r="BX59" s="3"/>
    </row>
    <row r="60" spans="1:76" ht="15">
      <c r="A60" s="64" t="s">
        <v>264</v>
      </c>
      <c r="B60" s="65"/>
      <c r="C60" s="65" t="s">
        <v>64</v>
      </c>
      <c r="D60" s="66">
        <v>166.96234436683875</v>
      </c>
      <c r="E60" s="68"/>
      <c r="F60" s="100" t="s">
        <v>475</v>
      </c>
      <c r="G60" s="65"/>
      <c r="H60" s="69" t="s">
        <v>264</v>
      </c>
      <c r="I60" s="70"/>
      <c r="J60" s="70"/>
      <c r="K60" s="69" t="s">
        <v>1162</v>
      </c>
      <c r="L60" s="73">
        <v>1</v>
      </c>
      <c r="M60" s="74">
        <v>9437.0029296875</v>
      </c>
      <c r="N60" s="74">
        <v>952.8458862304688</v>
      </c>
      <c r="O60" s="75"/>
      <c r="P60" s="76"/>
      <c r="Q60" s="76"/>
      <c r="R60" s="86"/>
      <c r="S60" s="48">
        <v>0</v>
      </c>
      <c r="T60" s="48">
        <v>1</v>
      </c>
      <c r="U60" s="49">
        <v>0</v>
      </c>
      <c r="V60" s="49">
        <v>1</v>
      </c>
      <c r="W60" s="49">
        <v>0</v>
      </c>
      <c r="X60" s="49">
        <v>0.70175</v>
      </c>
      <c r="Y60" s="49">
        <v>0</v>
      </c>
      <c r="Z60" s="49">
        <v>0</v>
      </c>
      <c r="AA60" s="71">
        <v>60</v>
      </c>
      <c r="AB60" s="71"/>
      <c r="AC60" s="72"/>
      <c r="AD60" s="78" t="s">
        <v>789</v>
      </c>
      <c r="AE60" s="78">
        <v>9</v>
      </c>
      <c r="AF60" s="78">
        <v>39</v>
      </c>
      <c r="AG60" s="78">
        <v>20</v>
      </c>
      <c r="AH60" s="78">
        <v>2</v>
      </c>
      <c r="AI60" s="78"/>
      <c r="AJ60" s="78" t="s">
        <v>851</v>
      </c>
      <c r="AK60" s="78" t="s">
        <v>707</v>
      </c>
      <c r="AL60" s="78"/>
      <c r="AM60" s="78"/>
      <c r="AN60" s="80">
        <v>42525.297060185185</v>
      </c>
      <c r="AO60" s="83" t="s">
        <v>984</v>
      </c>
      <c r="AP60" s="78" t="b">
        <v>1</v>
      </c>
      <c r="AQ60" s="78" t="b">
        <v>0</v>
      </c>
      <c r="AR60" s="78" t="b">
        <v>1</v>
      </c>
      <c r="AS60" s="78" t="s">
        <v>691</v>
      </c>
      <c r="AT60" s="78">
        <v>0</v>
      </c>
      <c r="AU60" s="78"/>
      <c r="AV60" s="78" t="b">
        <v>0</v>
      </c>
      <c r="AW60" s="78" t="s">
        <v>1031</v>
      </c>
      <c r="AX60" s="83" t="s">
        <v>1089</v>
      </c>
      <c r="AY60" s="78" t="s">
        <v>66</v>
      </c>
      <c r="AZ60" s="78" t="str">
        <f>REPLACE(INDEX(GroupVertices[Group],MATCH(Vertices[[#This Row],[Vertex]],GroupVertices[Vertex],0)),1,1,"")</f>
        <v>11</v>
      </c>
      <c r="BA60" s="48"/>
      <c r="BB60" s="48"/>
      <c r="BC60" s="48"/>
      <c r="BD60" s="48"/>
      <c r="BE60" s="48" t="s">
        <v>396</v>
      </c>
      <c r="BF60" s="48" t="s">
        <v>396</v>
      </c>
      <c r="BG60" s="120" t="s">
        <v>1672</v>
      </c>
      <c r="BH60" s="120" t="s">
        <v>1672</v>
      </c>
      <c r="BI60" s="120" t="s">
        <v>1735</v>
      </c>
      <c r="BJ60" s="120" t="s">
        <v>1735</v>
      </c>
      <c r="BK60" s="120">
        <v>0</v>
      </c>
      <c r="BL60" s="123">
        <v>0</v>
      </c>
      <c r="BM60" s="120">
        <v>0</v>
      </c>
      <c r="BN60" s="123">
        <v>0</v>
      </c>
      <c r="BO60" s="120">
        <v>0</v>
      </c>
      <c r="BP60" s="123">
        <v>0</v>
      </c>
      <c r="BQ60" s="120">
        <v>16</v>
      </c>
      <c r="BR60" s="123">
        <v>100</v>
      </c>
      <c r="BS60" s="120">
        <v>16</v>
      </c>
      <c r="BT60" s="2"/>
      <c r="BU60" s="3"/>
      <c r="BV60" s="3"/>
      <c r="BW60" s="3"/>
      <c r="BX60" s="3"/>
    </row>
    <row r="61" spans="1:76" ht="15">
      <c r="A61" s="64" t="s">
        <v>267</v>
      </c>
      <c r="B61" s="65"/>
      <c r="C61" s="65" t="s">
        <v>64</v>
      </c>
      <c r="D61" s="66">
        <v>203.35286972365623</v>
      </c>
      <c r="E61" s="68"/>
      <c r="F61" s="100" t="s">
        <v>476</v>
      </c>
      <c r="G61" s="65"/>
      <c r="H61" s="69" t="s">
        <v>267</v>
      </c>
      <c r="I61" s="70"/>
      <c r="J61" s="70"/>
      <c r="K61" s="69" t="s">
        <v>1163</v>
      </c>
      <c r="L61" s="73">
        <v>1</v>
      </c>
      <c r="M61" s="74">
        <v>7243.9013671875</v>
      </c>
      <c r="N61" s="74">
        <v>6881.66455078125</v>
      </c>
      <c r="O61" s="75"/>
      <c r="P61" s="76"/>
      <c r="Q61" s="76"/>
      <c r="R61" s="86"/>
      <c r="S61" s="48">
        <v>0</v>
      </c>
      <c r="T61" s="48">
        <v>2</v>
      </c>
      <c r="U61" s="49">
        <v>0</v>
      </c>
      <c r="V61" s="49">
        <v>0.25</v>
      </c>
      <c r="W61" s="49">
        <v>0</v>
      </c>
      <c r="X61" s="49">
        <v>0.819143</v>
      </c>
      <c r="Y61" s="49">
        <v>0.5</v>
      </c>
      <c r="Z61" s="49">
        <v>0</v>
      </c>
      <c r="AA61" s="71">
        <v>61</v>
      </c>
      <c r="AB61" s="71"/>
      <c r="AC61" s="72"/>
      <c r="AD61" s="78" t="s">
        <v>790</v>
      </c>
      <c r="AE61" s="78">
        <v>78</v>
      </c>
      <c r="AF61" s="78">
        <v>325</v>
      </c>
      <c r="AG61" s="78">
        <v>577</v>
      </c>
      <c r="AH61" s="78">
        <v>1074</v>
      </c>
      <c r="AI61" s="78"/>
      <c r="AJ61" s="78" t="s">
        <v>852</v>
      </c>
      <c r="AK61" s="78" t="s">
        <v>895</v>
      </c>
      <c r="AL61" s="83" t="s">
        <v>925</v>
      </c>
      <c r="AM61" s="78"/>
      <c r="AN61" s="80">
        <v>41852.77903935185</v>
      </c>
      <c r="AO61" s="83" t="s">
        <v>985</v>
      </c>
      <c r="AP61" s="78" t="b">
        <v>0</v>
      </c>
      <c r="AQ61" s="78" t="b">
        <v>0</v>
      </c>
      <c r="AR61" s="78" t="b">
        <v>1</v>
      </c>
      <c r="AS61" s="78" t="s">
        <v>692</v>
      </c>
      <c r="AT61" s="78">
        <v>1</v>
      </c>
      <c r="AU61" s="83" t="s">
        <v>1001</v>
      </c>
      <c r="AV61" s="78" t="b">
        <v>0</v>
      </c>
      <c r="AW61" s="78" t="s">
        <v>1031</v>
      </c>
      <c r="AX61" s="83" t="s">
        <v>1090</v>
      </c>
      <c r="AY61" s="78" t="s">
        <v>66</v>
      </c>
      <c r="AZ61" s="78" t="str">
        <f>REPLACE(INDEX(GroupVertices[Group],MATCH(Vertices[[#This Row],[Vertex]],GroupVertices[Vertex],0)),1,1,"")</f>
        <v>4</v>
      </c>
      <c r="BA61" s="48"/>
      <c r="BB61" s="48"/>
      <c r="BC61" s="48"/>
      <c r="BD61" s="48"/>
      <c r="BE61" s="48" t="s">
        <v>408</v>
      </c>
      <c r="BF61" s="48" t="s">
        <v>408</v>
      </c>
      <c r="BG61" s="120" t="s">
        <v>1673</v>
      </c>
      <c r="BH61" s="120" t="s">
        <v>1673</v>
      </c>
      <c r="BI61" s="120" t="s">
        <v>1736</v>
      </c>
      <c r="BJ61" s="120" t="s">
        <v>1736</v>
      </c>
      <c r="BK61" s="120">
        <v>0</v>
      </c>
      <c r="BL61" s="123">
        <v>0</v>
      </c>
      <c r="BM61" s="120">
        <v>0</v>
      </c>
      <c r="BN61" s="123">
        <v>0</v>
      </c>
      <c r="BO61" s="120">
        <v>0</v>
      </c>
      <c r="BP61" s="123">
        <v>0</v>
      </c>
      <c r="BQ61" s="120">
        <v>21</v>
      </c>
      <c r="BR61" s="123">
        <v>100</v>
      </c>
      <c r="BS61" s="120">
        <v>21</v>
      </c>
      <c r="BT61" s="2"/>
      <c r="BU61" s="3"/>
      <c r="BV61" s="3"/>
      <c r="BW61" s="3"/>
      <c r="BX61" s="3"/>
    </row>
    <row r="62" spans="1:76" ht="15">
      <c r="A62" s="64" t="s">
        <v>269</v>
      </c>
      <c r="B62" s="65"/>
      <c r="C62" s="65" t="s">
        <v>64</v>
      </c>
      <c r="D62" s="66">
        <v>500.5845733373823</v>
      </c>
      <c r="E62" s="68"/>
      <c r="F62" s="100" t="s">
        <v>478</v>
      </c>
      <c r="G62" s="65"/>
      <c r="H62" s="69" t="s">
        <v>269</v>
      </c>
      <c r="I62" s="70"/>
      <c r="J62" s="70"/>
      <c r="K62" s="69" t="s">
        <v>1164</v>
      </c>
      <c r="L62" s="73">
        <v>1</v>
      </c>
      <c r="M62" s="74">
        <v>9277.82421875</v>
      </c>
      <c r="N62" s="74">
        <v>8263.8798828125</v>
      </c>
      <c r="O62" s="75"/>
      <c r="P62" s="76"/>
      <c r="Q62" s="76"/>
      <c r="R62" s="86"/>
      <c r="S62" s="48">
        <v>0</v>
      </c>
      <c r="T62" s="48">
        <v>1</v>
      </c>
      <c r="U62" s="49">
        <v>0</v>
      </c>
      <c r="V62" s="49">
        <v>0.333333</v>
      </c>
      <c r="W62" s="49">
        <v>0</v>
      </c>
      <c r="X62" s="49">
        <v>0.638294</v>
      </c>
      <c r="Y62" s="49">
        <v>0</v>
      </c>
      <c r="Z62" s="49">
        <v>0</v>
      </c>
      <c r="AA62" s="71">
        <v>62</v>
      </c>
      <c r="AB62" s="71"/>
      <c r="AC62" s="72"/>
      <c r="AD62" s="78" t="s">
        <v>791</v>
      </c>
      <c r="AE62" s="78">
        <v>3014</v>
      </c>
      <c r="AF62" s="78">
        <v>2661</v>
      </c>
      <c r="AG62" s="78">
        <v>469</v>
      </c>
      <c r="AH62" s="78">
        <v>2390</v>
      </c>
      <c r="AI62" s="78"/>
      <c r="AJ62" s="78" t="s">
        <v>853</v>
      </c>
      <c r="AK62" s="78" t="s">
        <v>707</v>
      </c>
      <c r="AL62" s="78"/>
      <c r="AM62" s="78"/>
      <c r="AN62" s="80">
        <v>43069.4378125</v>
      </c>
      <c r="AO62" s="83" t="s">
        <v>986</v>
      </c>
      <c r="AP62" s="78" t="b">
        <v>1</v>
      </c>
      <c r="AQ62" s="78" t="b">
        <v>0</v>
      </c>
      <c r="AR62" s="78" t="b">
        <v>0</v>
      </c>
      <c r="AS62" s="78" t="s">
        <v>691</v>
      </c>
      <c r="AT62" s="78">
        <v>0</v>
      </c>
      <c r="AU62" s="78"/>
      <c r="AV62" s="78" t="b">
        <v>0</v>
      </c>
      <c r="AW62" s="78" t="s">
        <v>1031</v>
      </c>
      <c r="AX62" s="83" t="s">
        <v>1091</v>
      </c>
      <c r="AY62" s="78" t="s">
        <v>66</v>
      </c>
      <c r="AZ62" s="78" t="str">
        <f>REPLACE(INDEX(GroupVertices[Group],MATCH(Vertices[[#This Row],[Vertex]],GroupVertices[Vertex],0)),1,1,"")</f>
        <v>7</v>
      </c>
      <c r="BA62" s="48"/>
      <c r="BB62" s="48"/>
      <c r="BC62" s="48"/>
      <c r="BD62" s="48"/>
      <c r="BE62" s="48"/>
      <c r="BF62" s="48"/>
      <c r="BG62" s="120" t="s">
        <v>1674</v>
      </c>
      <c r="BH62" s="120" t="s">
        <v>1674</v>
      </c>
      <c r="BI62" s="120" t="s">
        <v>1737</v>
      </c>
      <c r="BJ62" s="120" t="s">
        <v>1737</v>
      </c>
      <c r="BK62" s="120">
        <v>0</v>
      </c>
      <c r="BL62" s="123">
        <v>0</v>
      </c>
      <c r="BM62" s="120">
        <v>0</v>
      </c>
      <c r="BN62" s="123">
        <v>0</v>
      </c>
      <c r="BO62" s="120">
        <v>0</v>
      </c>
      <c r="BP62" s="123">
        <v>0</v>
      </c>
      <c r="BQ62" s="120">
        <v>37</v>
      </c>
      <c r="BR62" s="123">
        <v>100</v>
      </c>
      <c r="BS62" s="120">
        <v>37</v>
      </c>
      <c r="BT62" s="2"/>
      <c r="BU62" s="3"/>
      <c r="BV62" s="3"/>
      <c r="BW62" s="3"/>
      <c r="BX62" s="3"/>
    </row>
    <row r="63" spans="1:76" ht="15">
      <c r="A63" s="64" t="s">
        <v>270</v>
      </c>
      <c r="B63" s="65"/>
      <c r="C63" s="65" t="s">
        <v>64</v>
      </c>
      <c r="D63" s="66">
        <v>195.97297297297297</v>
      </c>
      <c r="E63" s="68"/>
      <c r="F63" s="100" t="s">
        <v>479</v>
      </c>
      <c r="G63" s="65"/>
      <c r="H63" s="69" t="s">
        <v>270</v>
      </c>
      <c r="I63" s="70"/>
      <c r="J63" s="70"/>
      <c r="K63" s="69" t="s">
        <v>1165</v>
      </c>
      <c r="L63" s="73">
        <v>1</v>
      </c>
      <c r="M63" s="74">
        <v>6133.23974609375</v>
      </c>
      <c r="N63" s="74">
        <v>5917.05517578125</v>
      </c>
      <c r="O63" s="75"/>
      <c r="P63" s="76"/>
      <c r="Q63" s="76"/>
      <c r="R63" s="86"/>
      <c r="S63" s="48">
        <v>0</v>
      </c>
      <c r="T63" s="48">
        <v>1</v>
      </c>
      <c r="U63" s="49">
        <v>0</v>
      </c>
      <c r="V63" s="49">
        <v>0.333333</v>
      </c>
      <c r="W63" s="49">
        <v>0</v>
      </c>
      <c r="X63" s="49">
        <v>0.638294</v>
      </c>
      <c r="Y63" s="49">
        <v>0</v>
      </c>
      <c r="Z63" s="49">
        <v>0</v>
      </c>
      <c r="AA63" s="71">
        <v>63</v>
      </c>
      <c r="AB63" s="71"/>
      <c r="AC63" s="72"/>
      <c r="AD63" s="78" t="s">
        <v>792</v>
      </c>
      <c r="AE63" s="78">
        <v>816</v>
      </c>
      <c r="AF63" s="78">
        <v>267</v>
      </c>
      <c r="AG63" s="78">
        <v>15088</v>
      </c>
      <c r="AH63" s="78">
        <v>25085</v>
      </c>
      <c r="AI63" s="78"/>
      <c r="AJ63" s="78" t="s">
        <v>854</v>
      </c>
      <c r="AK63" s="78" t="s">
        <v>896</v>
      </c>
      <c r="AL63" s="83" t="s">
        <v>926</v>
      </c>
      <c r="AM63" s="78"/>
      <c r="AN63" s="80">
        <v>43049.74783564815</v>
      </c>
      <c r="AO63" s="83" t="s">
        <v>987</v>
      </c>
      <c r="AP63" s="78" t="b">
        <v>1</v>
      </c>
      <c r="AQ63" s="78" t="b">
        <v>0</v>
      </c>
      <c r="AR63" s="78" t="b">
        <v>1</v>
      </c>
      <c r="AS63" s="78" t="s">
        <v>692</v>
      </c>
      <c r="AT63" s="78">
        <v>25</v>
      </c>
      <c r="AU63" s="78"/>
      <c r="AV63" s="78" t="b">
        <v>0</v>
      </c>
      <c r="AW63" s="78" t="s">
        <v>1031</v>
      </c>
      <c r="AX63" s="83" t="s">
        <v>1092</v>
      </c>
      <c r="AY63" s="78" t="s">
        <v>66</v>
      </c>
      <c r="AZ63" s="78" t="str">
        <f>REPLACE(INDEX(GroupVertices[Group],MATCH(Vertices[[#This Row],[Vertex]],GroupVertices[Vertex],0)),1,1,"")</f>
        <v>6</v>
      </c>
      <c r="BA63" s="48"/>
      <c r="BB63" s="48"/>
      <c r="BC63" s="48"/>
      <c r="BD63" s="48"/>
      <c r="BE63" s="48"/>
      <c r="BF63" s="48"/>
      <c r="BG63" s="120" t="s">
        <v>1675</v>
      </c>
      <c r="BH63" s="120" t="s">
        <v>1675</v>
      </c>
      <c r="BI63" s="120" t="s">
        <v>1738</v>
      </c>
      <c r="BJ63" s="120" t="s">
        <v>1738</v>
      </c>
      <c r="BK63" s="120">
        <v>0</v>
      </c>
      <c r="BL63" s="123">
        <v>0</v>
      </c>
      <c r="BM63" s="120">
        <v>2</v>
      </c>
      <c r="BN63" s="123">
        <v>7.6923076923076925</v>
      </c>
      <c r="BO63" s="120">
        <v>0</v>
      </c>
      <c r="BP63" s="123">
        <v>0</v>
      </c>
      <c r="BQ63" s="120">
        <v>24</v>
      </c>
      <c r="BR63" s="123">
        <v>92.3076923076923</v>
      </c>
      <c r="BS63" s="120">
        <v>26</v>
      </c>
      <c r="BT63" s="2"/>
      <c r="BU63" s="3"/>
      <c r="BV63" s="3"/>
      <c r="BW63" s="3"/>
      <c r="BX63" s="3"/>
    </row>
    <row r="64" spans="1:76" ht="15">
      <c r="A64" s="64" t="s">
        <v>271</v>
      </c>
      <c r="B64" s="65"/>
      <c r="C64" s="65" t="s">
        <v>64</v>
      </c>
      <c r="D64" s="66">
        <v>344.4615851806863</v>
      </c>
      <c r="E64" s="68"/>
      <c r="F64" s="100" t="s">
        <v>480</v>
      </c>
      <c r="G64" s="65"/>
      <c r="H64" s="69" t="s">
        <v>271</v>
      </c>
      <c r="I64" s="70"/>
      <c r="J64" s="70"/>
      <c r="K64" s="69" t="s">
        <v>1166</v>
      </c>
      <c r="L64" s="73">
        <v>72.41428571428571</v>
      </c>
      <c r="M64" s="74">
        <v>6133.23974609375</v>
      </c>
      <c r="N64" s="74">
        <v>4693.6484375</v>
      </c>
      <c r="O64" s="75"/>
      <c r="P64" s="76"/>
      <c r="Q64" s="76"/>
      <c r="R64" s="86"/>
      <c r="S64" s="48">
        <v>3</v>
      </c>
      <c r="T64" s="48">
        <v>1</v>
      </c>
      <c r="U64" s="49">
        <v>2</v>
      </c>
      <c r="V64" s="49">
        <v>0.5</v>
      </c>
      <c r="W64" s="49">
        <v>0</v>
      </c>
      <c r="X64" s="49">
        <v>1.723392</v>
      </c>
      <c r="Y64" s="49">
        <v>0</v>
      </c>
      <c r="Z64" s="49">
        <v>0</v>
      </c>
      <c r="AA64" s="71">
        <v>64</v>
      </c>
      <c r="AB64" s="71"/>
      <c r="AC64" s="72"/>
      <c r="AD64" s="78" t="s">
        <v>793</v>
      </c>
      <c r="AE64" s="78">
        <v>269</v>
      </c>
      <c r="AF64" s="78">
        <v>1434</v>
      </c>
      <c r="AG64" s="78">
        <v>75196</v>
      </c>
      <c r="AH64" s="78">
        <v>72936</v>
      </c>
      <c r="AI64" s="78"/>
      <c r="AJ64" s="78" t="s">
        <v>855</v>
      </c>
      <c r="AK64" s="78" t="s">
        <v>897</v>
      </c>
      <c r="AL64" s="83" t="s">
        <v>927</v>
      </c>
      <c r="AM64" s="78"/>
      <c r="AN64" s="80">
        <v>42337.47525462963</v>
      </c>
      <c r="AO64" s="83" t="s">
        <v>988</v>
      </c>
      <c r="AP64" s="78" t="b">
        <v>1</v>
      </c>
      <c r="AQ64" s="78" t="b">
        <v>0</v>
      </c>
      <c r="AR64" s="78" t="b">
        <v>1</v>
      </c>
      <c r="AS64" s="78" t="s">
        <v>692</v>
      </c>
      <c r="AT64" s="78">
        <v>57</v>
      </c>
      <c r="AU64" s="83" t="s">
        <v>1001</v>
      </c>
      <c r="AV64" s="78" t="b">
        <v>0</v>
      </c>
      <c r="AW64" s="78" t="s">
        <v>1031</v>
      </c>
      <c r="AX64" s="83" t="s">
        <v>1093</v>
      </c>
      <c r="AY64" s="78" t="s">
        <v>66</v>
      </c>
      <c r="AZ64" s="78" t="str">
        <f>REPLACE(INDEX(GroupVertices[Group],MATCH(Vertices[[#This Row],[Vertex]],GroupVertices[Vertex],0)),1,1,"")</f>
        <v>6</v>
      </c>
      <c r="BA64" s="48" t="s">
        <v>383</v>
      </c>
      <c r="BB64" s="48" t="s">
        <v>383</v>
      </c>
      <c r="BC64" s="48" t="s">
        <v>394</v>
      </c>
      <c r="BD64" s="48" t="s">
        <v>394</v>
      </c>
      <c r="BE64" s="48" t="s">
        <v>410</v>
      </c>
      <c r="BF64" s="48" t="s">
        <v>410</v>
      </c>
      <c r="BG64" s="120" t="s">
        <v>1676</v>
      </c>
      <c r="BH64" s="120" t="s">
        <v>1676</v>
      </c>
      <c r="BI64" s="120" t="s">
        <v>1739</v>
      </c>
      <c r="BJ64" s="120" t="s">
        <v>1739</v>
      </c>
      <c r="BK64" s="120">
        <v>0</v>
      </c>
      <c r="BL64" s="123">
        <v>0</v>
      </c>
      <c r="BM64" s="120">
        <v>4</v>
      </c>
      <c r="BN64" s="123">
        <v>8.51063829787234</v>
      </c>
      <c r="BO64" s="120">
        <v>0</v>
      </c>
      <c r="BP64" s="123">
        <v>0</v>
      </c>
      <c r="BQ64" s="120">
        <v>43</v>
      </c>
      <c r="BR64" s="123">
        <v>91.48936170212765</v>
      </c>
      <c r="BS64" s="120">
        <v>47</v>
      </c>
      <c r="BT64" s="2"/>
      <c r="BU64" s="3"/>
      <c r="BV64" s="3"/>
      <c r="BW64" s="3"/>
      <c r="BX64" s="3"/>
    </row>
    <row r="65" spans="1:76" ht="15">
      <c r="A65" s="64" t="s">
        <v>272</v>
      </c>
      <c r="B65" s="65"/>
      <c r="C65" s="65" t="s">
        <v>64</v>
      </c>
      <c r="D65" s="66">
        <v>226.1287579714546</v>
      </c>
      <c r="E65" s="68"/>
      <c r="F65" s="100" t="s">
        <v>481</v>
      </c>
      <c r="G65" s="65"/>
      <c r="H65" s="69" t="s">
        <v>272</v>
      </c>
      <c r="I65" s="70"/>
      <c r="J65" s="70"/>
      <c r="K65" s="69" t="s">
        <v>1167</v>
      </c>
      <c r="L65" s="73">
        <v>1</v>
      </c>
      <c r="M65" s="74">
        <v>6730.970703125</v>
      </c>
      <c r="N65" s="74">
        <v>5917.05517578125</v>
      </c>
      <c r="O65" s="75"/>
      <c r="P65" s="76"/>
      <c r="Q65" s="76"/>
      <c r="R65" s="86"/>
      <c r="S65" s="48">
        <v>0</v>
      </c>
      <c r="T65" s="48">
        <v>1</v>
      </c>
      <c r="U65" s="49">
        <v>0</v>
      </c>
      <c r="V65" s="49">
        <v>0.333333</v>
      </c>
      <c r="W65" s="49">
        <v>0</v>
      </c>
      <c r="X65" s="49">
        <v>0.638294</v>
      </c>
      <c r="Y65" s="49">
        <v>0</v>
      </c>
      <c r="Z65" s="49">
        <v>0</v>
      </c>
      <c r="AA65" s="71">
        <v>65</v>
      </c>
      <c r="AB65" s="71"/>
      <c r="AC65" s="72"/>
      <c r="AD65" s="78" t="s">
        <v>794</v>
      </c>
      <c r="AE65" s="78">
        <v>217</v>
      </c>
      <c r="AF65" s="78">
        <v>504</v>
      </c>
      <c r="AG65" s="78">
        <v>34656</v>
      </c>
      <c r="AH65" s="78">
        <v>71561</v>
      </c>
      <c r="AI65" s="78"/>
      <c r="AJ65" s="78" t="s">
        <v>856</v>
      </c>
      <c r="AK65" s="78" t="s">
        <v>898</v>
      </c>
      <c r="AL65" s="78"/>
      <c r="AM65" s="78"/>
      <c r="AN65" s="80">
        <v>42731.127604166664</v>
      </c>
      <c r="AO65" s="83" t="s">
        <v>989</v>
      </c>
      <c r="AP65" s="78" t="b">
        <v>1</v>
      </c>
      <c r="AQ65" s="78" t="b">
        <v>0</v>
      </c>
      <c r="AR65" s="78" t="b">
        <v>1</v>
      </c>
      <c r="AS65" s="78" t="s">
        <v>692</v>
      </c>
      <c r="AT65" s="78">
        <v>18</v>
      </c>
      <c r="AU65" s="78"/>
      <c r="AV65" s="78" t="b">
        <v>0</v>
      </c>
      <c r="AW65" s="78" t="s">
        <v>1031</v>
      </c>
      <c r="AX65" s="83" t="s">
        <v>1094</v>
      </c>
      <c r="AY65" s="78" t="s">
        <v>66</v>
      </c>
      <c r="AZ65" s="78" t="str">
        <f>REPLACE(INDEX(GroupVertices[Group],MATCH(Vertices[[#This Row],[Vertex]],GroupVertices[Vertex],0)),1,1,"")</f>
        <v>6</v>
      </c>
      <c r="BA65" s="48"/>
      <c r="BB65" s="48"/>
      <c r="BC65" s="48"/>
      <c r="BD65" s="48"/>
      <c r="BE65" s="48"/>
      <c r="BF65" s="48"/>
      <c r="BG65" s="120" t="s">
        <v>1675</v>
      </c>
      <c r="BH65" s="120" t="s">
        <v>1675</v>
      </c>
      <c r="BI65" s="120" t="s">
        <v>1738</v>
      </c>
      <c r="BJ65" s="120" t="s">
        <v>1738</v>
      </c>
      <c r="BK65" s="120">
        <v>0</v>
      </c>
      <c r="BL65" s="123">
        <v>0</v>
      </c>
      <c r="BM65" s="120">
        <v>2</v>
      </c>
      <c r="BN65" s="123">
        <v>7.6923076923076925</v>
      </c>
      <c r="BO65" s="120">
        <v>0</v>
      </c>
      <c r="BP65" s="123">
        <v>0</v>
      </c>
      <c r="BQ65" s="120">
        <v>24</v>
      </c>
      <c r="BR65" s="123">
        <v>92.3076923076923</v>
      </c>
      <c r="BS65" s="120">
        <v>26</v>
      </c>
      <c r="BT65" s="2"/>
      <c r="BU65" s="3"/>
      <c r="BV65" s="3"/>
      <c r="BW65" s="3"/>
      <c r="BX65" s="3"/>
    </row>
    <row r="66" spans="1:76" ht="15">
      <c r="A66" s="64" t="s">
        <v>273</v>
      </c>
      <c r="B66" s="65"/>
      <c r="C66" s="65" t="s">
        <v>64</v>
      </c>
      <c r="D66" s="66">
        <v>340.26267840874584</v>
      </c>
      <c r="E66" s="68"/>
      <c r="F66" s="100" t="s">
        <v>482</v>
      </c>
      <c r="G66" s="65"/>
      <c r="H66" s="69" t="s">
        <v>273</v>
      </c>
      <c r="I66" s="70"/>
      <c r="J66" s="70"/>
      <c r="K66" s="69" t="s">
        <v>1168</v>
      </c>
      <c r="L66" s="73">
        <v>1</v>
      </c>
      <c r="M66" s="74">
        <v>7682.79248046875</v>
      </c>
      <c r="N66" s="74">
        <v>1835.110595703125</v>
      </c>
      <c r="O66" s="75"/>
      <c r="P66" s="76"/>
      <c r="Q66" s="76"/>
      <c r="R66" s="86"/>
      <c r="S66" s="48">
        <v>2</v>
      </c>
      <c r="T66" s="48">
        <v>1</v>
      </c>
      <c r="U66" s="49">
        <v>0</v>
      </c>
      <c r="V66" s="49">
        <v>1</v>
      </c>
      <c r="W66" s="49">
        <v>0</v>
      </c>
      <c r="X66" s="49">
        <v>1.298236</v>
      </c>
      <c r="Y66" s="49">
        <v>0</v>
      </c>
      <c r="Z66" s="49">
        <v>0</v>
      </c>
      <c r="AA66" s="71">
        <v>66</v>
      </c>
      <c r="AB66" s="71"/>
      <c r="AC66" s="72"/>
      <c r="AD66" s="78" t="s">
        <v>795</v>
      </c>
      <c r="AE66" s="78">
        <v>1148</v>
      </c>
      <c r="AF66" s="78">
        <v>1401</v>
      </c>
      <c r="AG66" s="78">
        <v>7402</v>
      </c>
      <c r="AH66" s="78">
        <v>521</v>
      </c>
      <c r="AI66" s="78"/>
      <c r="AJ66" s="78" t="s">
        <v>857</v>
      </c>
      <c r="AK66" s="78" t="s">
        <v>899</v>
      </c>
      <c r="AL66" s="83" t="s">
        <v>928</v>
      </c>
      <c r="AM66" s="78"/>
      <c r="AN66" s="80">
        <v>39836.80934027778</v>
      </c>
      <c r="AO66" s="83" t="s">
        <v>990</v>
      </c>
      <c r="AP66" s="78" t="b">
        <v>0</v>
      </c>
      <c r="AQ66" s="78" t="b">
        <v>0</v>
      </c>
      <c r="AR66" s="78" t="b">
        <v>1</v>
      </c>
      <c r="AS66" s="78" t="s">
        <v>692</v>
      </c>
      <c r="AT66" s="78">
        <v>94</v>
      </c>
      <c r="AU66" s="83" t="s">
        <v>1001</v>
      </c>
      <c r="AV66" s="78" t="b">
        <v>0</v>
      </c>
      <c r="AW66" s="78" t="s">
        <v>1031</v>
      </c>
      <c r="AX66" s="83" t="s">
        <v>1095</v>
      </c>
      <c r="AY66" s="78" t="s">
        <v>66</v>
      </c>
      <c r="AZ66" s="78" t="str">
        <f>REPLACE(INDEX(GroupVertices[Group],MATCH(Vertices[[#This Row],[Vertex]],GroupVertices[Vertex],0)),1,1,"")</f>
        <v>10</v>
      </c>
      <c r="BA66" s="48" t="s">
        <v>384</v>
      </c>
      <c r="BB66" s="48" t="s">
        <v>384</v>
      </c>
      <c r="BC66" s="48" t="s">
        <v>393</v>
      </c>
      <c r="BD66" s="48" t="s">
        <v>393</v>
      </c>
      <c r="BE66" s="48" t="s">
        <v>411</v>
      </c>
      <c r="BF66" s="48" t="s">
        <v>411</v>
      </c>
      <c r="BG66" s="120" t="s">
        <v>1677</v>
      </c>
      <c r="BH66" s="120" t="s">
        <v>1677</v>
      </c>
      <c r="BI66" s="120" t="s">
        <v>1740</v>
      </c>
      <c r="BJ66" s="120" t="s">
        <v>1740</v>
      </c>
      <c r="BK66" s="120">
        <v>0</v>
      </c>
      <c r="BL66" s="123">
        <v>0</v>
      </c>
      <c r="BM66" s="120">
        <v>0</v>
      </c>
      <c r="BN66" s="123">
        <v>0</v>
      </c>
      <c r="BO66" s="120">
        <v>0</v>
      </c>
      <c r="BP66" s="123">
        <v>0</v>
      </c>
      <c r="BQ66" s="120">
        <v>26</v>
      </c>
      <c r="BR66" s="123">
        <v>100</v>
      </c>
      <c r="BS66" s="120">
        <v>26</v>
      </c>
      <c r="BT66" s="2"/>
      <c r="BU66" s="3"/>
      <c r="BV66" s="3"/>
      <c r="BW66" s="3"/>
      <c r="BX66" s="3"/>
    </row>
    <row r="67" spans="1:76" ht="15">
      <c r="A67" s="64" t="s">
        <v>274</v>
      </c>
      <c r="B67" s="65"/>
      <c r="C67" s="65" t="s">
        <v>64</v>
      </c>
      <c r="D67" s="66">
        <v>305.780747039174</v>
      </c>
      <c r="E67" s="68"/>
      <c r="F67" s="100" t="s">
        <v>483</v>
      </c>
      <c r="G67" s="65"/>
      <c r="H67" s="69" t="s">
        <v>274</v>
      </c>
      <c r="I67" s="70"/>
      <c r="J67" s="70"/>
      <c r="K67" s="69" t="s">
        <v>1169</v>
      </c>
      <c r="L67" s="73">
        <v>1</v>
      </c>
      <c r="M67" s="74">
        <v>7682.79248046875</v>
      </c>
      <c r="N67" s="74">
        <v>846.97412109375</v>
      </c>
      <c r="O67" s="75"/>
      <c r="P67" s="76"/>
      <c r="Q67" s="76"/>
      <c r="R67" s="86"/>
      <c r="S67" s="48">
        <v>0</v>
      </c>
      <c r="T67" s="48">
        <v>1</v>
      </c>
      <c r="U67" s="49">
        <v>0</v>
      </c>
      <c r="V67" s="49">
        <v>1</v>
      </c>
      <c r="W67" s="49">
        <v>0</v>
      </c>
      <c r="X67" s="49">
        <v>0.70175</v>
      </c>
      <c r="Y67" s="49">
        <v>0</v>
      </c>
      <c r="Z67" s="49">
        <v>0</v>
      </c>
      <c r="AA67" s="71">
        <v>67</v>
      </c>
      <c r="AB67" s="71"/>
      <c r="AC67" s="72"/>
      <c r="AD67" s="78" t="s">
        <v>796</v>
      </c>
      <c r="AE67" s="78">
        <v>2350</v>
      </c>
      <c r="AF67" s="78">
        <v>1130</v>
      </c>
      <c r="AG67" s="78">
        <v>22918</v>
      </c>
      <c r="AH67" s="78">
        <v>217</v>
      </c>
      <c r="AI67" s="78"/>
      <c r="AJ67" s="78" t="s">
        <v>858</v>
      </c>
      <c r="AK67" s="78" t="s">
        <v>900</v>
      </c>
      <c r="AL67" s="83" t="s">
        <v>929</v>
      </c>
      <c r="AM67" s="78"/>
      <c r="AN67" s="80">
        <v>40183.766238425924</v>
      </c>
      <c r="AO67" s="83" t="s">
        <v>991</v>
      </c>
      <c r="AP67" s="78" t="b">
        <v>0</v>
      </c>
      <c r="AQ67" s="78" t="b">
        <v>0</v>
      </c>
      <c r="AR67" s="78" t="b">
        <v>1</v>
      </c>
      <c r="AS67" s="78" t="s">
        <v>695</v>
      </c>
      <c r="AT67" s="78">
        <v>81</v>
      </c>
      <c r="AU67" s="83" t="s">
        <v>1011</v>
      </c>
      <c r="AV67" s="78" t="b">
        <v>0</v>
      </c>
      <c r="AW67" s="78" t="s">
        <v>1031</v>
      </c>
      <c r="AX67" s="83" t="s">
        <v>1096</v>
      </c>
      <c r="AY67" s="78" t="s">
        <v>66</v>
      </c>
      <c r="AZ67" s="78" t="str">
        <f>REPLACE(INDEX(GroupVertices[Group],MATCH(Vertices[[#This Row],[Vertex]],GroupVertices[Vertex],0)),1,1,"")</f>
        <v>10</v>
      </c>
      <c r="BA67" s="48"/>
      <c r="BB67" s="48"/>
      <c r="BC67" s="48"/>
      <c r="BD67" s="48"/>
      <c r="BE67" s="48" t="s">
        <v>412</v>
      </c>
      <c r="BF67" s="48" t="s">
        <v>412</v>
      </c>
      <c r="BG67" s="120" t="s">
        <v>1678</v>
      </c>
      <c r="BH67" s="120" t="s">
        <v>1678</v>
      </c>
      <c r="BI67" s="120" t="s">
        <v>1741</v>
      </c>
      <c r="BJ67" s="120" t="s">
        <v>1741</v>
      </c>
      <c r="BK67" s="120">
        <v>0</v>
      </c>
      <c r="BL67" s="123">
        <v>0</v>
      </c>
      <c r="BM67" s="120">
        <v>0</v>
      </c>
      <c r="BN67" s="123">
        <v>0</v>
      </c>
      <c r="BO67" s="120">
        <v>0</v>
      </c>
      <c r="BP67" s="123">
        <v>0</v>
      </c>
      <c r="BQ67" s="120">
        <v>22</v>
      </c>
      <c r="BR67" s="123">
        <v>100</v>
      </c>
      <c r="BS67" s="120">
        <v>22</v>
      </c>
      <c r="BT67" s="2"/>
      <c r="BU67" s="3"/>
      <c r="BV67" s="3"/>
      <c r="BW67" s="3"/>
      <c r="BX67" s="3"/>
    </row>
    <row r="68" spans="1:76" ht="15">
      <c r="A68" s="64" t="s">
        <v>275</v>
      </c>
      <c r="B68" s="65"/>
      <c r="C68" s="65" t="s">
        <v>64</v>
      </c>
      <c r="D68" s="66">
        <v>168.10750075918617</v>
      </c>
      <c r="E68" s="68"/>
      <c r="F68" s="100" t="s">
        <v>1028</v>
      </c>
      <c r="G68" s="65"/>
      <c r="H68" s="69" t="s">
        <v>275</v>
      </c>
      <c r="I68" s="70"/>
      <c r="J68" s="70"/>
      <c r="K68" s="69" t="s">
        <v>1170</v>
      </c>
      <c r="L68" s="73">
        <v>1</v>
      </c>
      <c r="M68" s="74">
        <v>8702.8330078125</v>
      </c>
      <c r="N68" s="74">
        <v>4070.18115234375</v>
      </c>
      <c r="O68" s="75"/>
      <c r="P68" s="76"/>
      <c r="Q68" s="76"/>
      <c r="R68" s="86"/>
      <c r="S68" s="48">
        <v>2</v>
      </c>
      <c r="T68" s="48">
        <v>1</v>
      </c>
      <c r="U68" s="49">
        <v>0</v>
      </c>
      <c r="V68" s="49">
        <v>1</v>
      </c>
      <c r="W68" s="49">
        <v>0</v>
      </c>
      <c r="X68" s="49">
        <v>1.298236</v>
      </c>
      <c r="Y68" s="49">
        <v>0</v>
      </c>
      <c r="Z68" s="49">
        <v>0</v>
      </c>
      <c r="AA68" s="71">
        <v>68</v>
      </c>
      <c r="AB68" s="71"/>
      <c r="AC68" s="72"/>
      <c r="AD68" s="78" t="s">
        <v>797</v>
      </c>
      <c r="AE68" s="78">
        <v>16</v>
      </c>
      <c r="AF68" s="78">
        <v>48</v>
      </c>
      <c r="AG68" s="78">
        <v>77</v>
      </c>
      <c r="AH68" s="78">
        <v>714</v>
      </c>
      <c r="AI68" s="78"/>
      <c r="AJ68" s="78" t="s">
        <v>859</v>
      </c>
      <c r="AK68" s="78" t="s">
        <v>901</v>
      </c>
      <c r="AL68" s="83" t="s">
        <v>930</v>
      </c>
      <c r="AM68" s="78"/>
      <c r="AN68" s="80">
        <v>42629.53634259259</v>
      </c>
      <c r="AO68" s="83" t="s">
        <v>992</v>
      </c>
      <c r="AP68" s="78" t="b">
        <v>1</v>
      </c>
      <c r="AQ68" s="78" t="b">
        <v>0</v>
      </c>
      <c r="AR68" s="78" t="b">
        <v>0</v>
      </c>
      <c r="AS68" s="78" t="s">
        <v>692</v>
      </c>
      <c r="AT68" s="78">
        <v>0</v>
      </c>
      <c r="AU68" s="78"/>
      <c r="AV68" s="78" t="b">
        <v>0</v>
      </c>
      <c r="AW68" s="78" t="s">
        <v>1031</v>
      </c>
      <c r="AX68" s="83" t="s">
        <v>1097</v>
      </c>
      <c r="AY68" s="78" t="s">
        <v>66</v>
      </c>
      <c r="AZ68" s="78" t="str">
        <f>REPLACE(INDEX(GroupVertices[Group],MATCH(Vertices[[#This Row],[Vertex]],GroupVertices[Vertex],0)),1,1,"")</f>
        <v>9</v>
      </c>
      <c r="BA68" s="48" t="s">
        <v>385</v>
      </c>
      <c r="BB68" s="48" t="s">
        <v>385</v>
      </c>
      <c r="BC68" s="48" t="s">
        <v>391</v>
      </c>
      <c r="BD68" s="48" t="s">
        <v>391</v>
      </c>
      <c r="BE68" s="48" t="s">
        <v>413</v>
      </c>
      <c r="BF68" s="48" t="s">
        <v>413</v>
      </c>
      <c r="BG68" s="120" t="s">
        <v>1434</v>
      </c>
      <c r="BH68" s="120" t="s">
        <v>1434</v>
      </c>
      <c r="BI68" s="120" t="s">
        <v>1554</v>
      </c>
      <c r="BJ68" s="120" t="s">
        <v>1554</v>
      </c>
      <c r="BK68" s="120">
        <v>0</v>
      </c>
      <c r="BL68" s="123">
        <v>0</v>
      </c>
      <c r="BM68" s="120">
        <v>0</v>
      </c>
      <c r="BN68" s="123">
        <v>0</v>
      </c>
      <c r="BO68" s="120">
        <v>0</v>
      </c>
      <c r="BP68" s="123">
        <v>0</v>
      </c>
      <c r="BQ68" s="120">
        <v>24</v>
      </c>
      <c r="BR68" s="123">
        <v>100</v>
      </c>
      <c r="BS68" s="120">
        <v>24</v>
      </c>
      <c r="BT68" s="2"/>
      <c r="BU68" s="3"/>
      <c r="BV68" s="3"/>
      <c r="BW68" s="3"/>
      <c r="BX68" s="3"/>
    </row>
    <row r="69" spans="1:76" ht="15">
      <c r="A69" s="64" t="s">
        <v>276</v>
      </c>
      <c r="B69" s="65"/>
      <c r="C69" s="65" t="s">
        <v>64</v>
      </c>
      <c r="D69" s="66">
        <v>178.15942909201337</v>
      </c>
      <c r="E69" s="68"/>
      <c r="F69" s="100" t="s">
        <v>484</v>
      </c>
      <c r="G69" s="65"/>
      <c r="H69" s="69" t="s">
        <v>276</v>
      </c>
      <c r="I69" s="70"/>
      <c r="J69" s="70"/>
      <c r="K69" s="69" t="s">
        <v>1171</v>
      </c>
      <c r="L69" s="73">
        <v>1</v>
      </c>
      <c r="M69" s="74">
        <v>9437.0029296875</v>
      </c>
      <c r="N69" s="74">
        <v>4070.18115234375</v>
      </c>
      <c r="O69" s="75"/>
      <c r="P69" s="76"/>
      <c r="Q69" s="76"/>
      <c r="R69" s="86"/>
      <c r="S69" s="48">
        <v>0</v>
      </c>
      <c r="T69" s="48">
        <v>1</v>
      </c>
      <c r="U69" s="49">
        <v>0</v>
      </c>
      <c r="V69" s="49">
        <v>1</v>
      </c>
      <c r="W69" s="49">
        <v>0</v>
      </c>
      <c r="X69" s="49">
        <v>0.70175</v>
      </c>
      <c r="Y69" s="49">
        <v>0</v>
      </c>
      <c r="Z69" s="49">
        <v>0</v>
      </c>
      <c r="AA69" s="71">
        <v>69</v>
      </c>
      <c r="AB69" s="71"/>
      <c r="AC69" s="72"/>
      <c r="AD69" s="78" t="s">
        <v>798</v>
      </c>
      <c r="AE69" s="78">
        <v>244</v>
      </c>
      <c r="AF69" s="78">
        <v>127</v>
      </c>
      <c r="AG69" s="78">
        <v>1867</v>
      </c>
      <c r="AH69" s="78">
        <v>4281</v>
      </c>
      <c r="AI69" s="78"/>
      <c r="AJ69" s="78" t="s">
        <v>860</v>
      </c>
      <c r="AK69" s="78"/>
      <c r="AL69" s="78"/>
      <c r="AM69" s="78"/>
      <c r="AN69" s="80">
        <v>43325.71333333333</v>
      </c>
      <c r="AO69" s="83" t="s">
        <v>993</v>
      </c>
      <c r="AP69" s="78" t="b">
        <v>0</v>
      </c>
      <c r="AQ69" s="78" t="b">
        <v>0</v>
      </c>
      <c r="AR69" s="78" t="b">
        <v>0</v>
      </c>
      <c r="AS69" s="78" t="s">
        <v>691</v>
      </c>
      <c r="AT69" s="78">
        <v>0</v>
      </c>
      <c r="AU69" s="83" t="s">
        <v>1001</v>
      </c>
      <c r="AV69" s="78" t="b">
        <v>0</v>
      </c>
      <c r="AW69" s="78" t="s">
        <v>1031</v>
      </c>
      <c r="AX69" s="83" t="s">
        <v>1098</v>
      </c>
      <c r="AY69" s="78" t="s">
        <v>66</v>
      </c>
      <c r="AZ69" s="78" t="str">
        <f>REPLACE(INDEX(GroupVertices[Group],MATCH(Vertices[[#This Row],[Vertex]],GroupVertices[Vertex],0)),1,1,"")</f>
        <v>9</v>
      </c>
      <c r="BA69" s="48"/>
      <c r="BB69" s="48"/>
      <c r="BC69" s="48"/>
      <c r="BD69" s="48"/>
      <c r="BE69" s="48" t="s">
        <v>413</v>
      </c>
      <c r="BF69" s="48" t="s">
        <v>413</v>
      </c>
      <c r="BG69" s="120" t="s">
        <v>1679</v>
      </c>
      <c r="BH69" s="120" t="s">
        <v>1679</v>
      </c>
      <c r="BI69" s="120" t="s">
        <v>1742</v>
      </c>
      <c r="BJ69" s="120" t="s">
        <v>1742</v>
      </c>
      <c r="BK69" s="120">
        <v>0</v>
      </c>
      <c r="BL69" s="123">
        <v>0</v>
      </c>
      <c r="BM69" s="120">
        <v>0</v>
      </c>
      <c r="BN69" s="123">
        <v>0</v>
      </c>
      <c r="BO69" s="120">
        <v>0</v>
      </c>
      <c r="BP69" s="123">
        <v>0</v>
      </c>
      <c r="BQ69" s="120">
        <v>25</v>
      </c>
      <c r="BR69" s="123">
        <v>100</v>
      </c>
      <c r="BS69" s="120">
        <v>25</v>
      </c>
      <c r="BT69" s="2"/>
      <c r="BU69" s="3"/>
      <c r="BV69" s="3"/>
      <c r="BW69" s="3"/>
      <c r="BX69" s="3"/>
    </row>
    <row r="70" spans="1:76" ht="15">
      <c r="A70" s="64" t="s">
        <v>277</v>
      </c>
      <c r="B70" s="65"/>
      <c r="C70" s="65" t="s">
        <v>64</v>
      </c>
      <c r="D70" s="66">
        <v>178.5411478894625</v>
      </c>
      <c r="E70" s="68"/>
      <c r="F70" s="100" t="s">
        <v>485</v>
      </c>
      <c r="G70" s="65"/>
      <c r="H70" s="69" t="s">
        <v>277</v>
      </c>
      <c r="I70" s="70"/>
      <c r="J70" s="70"/>
      <c r="K70" s="69" t="s">
        <v>1172</v>
      </c>
      <c r="L70" s="73">
        <v>1</v>
      </c>
      <c r="M70" s="74">
        <v>1303.963134765625</v>
      </c>
      <c r="N70" s="74">
        <v>7656.5869140625</v>
      </c>
      <c r="O70" s="75"/>
      <c r="P70" s="76"/>
      <c r="Q70" s="76"/>
      <c r="R70" s="86"/>
      <c r="S70" s="48">
        <v>1</v>
      </c>
      <c r="T70" s="48">
        <v>1</v>
      </c>
      <c r="U70" s="49">
        <v>0</v>
      </c>
      <c r="V70" s="49">
        <v>0</v>
      </c>
      <c r="W70" s="49">
        <v>0</v>
      </c>
      <c r="X70" s="49">
        <v>0.999993</v>
      </c>
      <c r="Y70" s="49">
        <v>0</v>
      </c>
      <c r="Z70" s="49" t="s">
        <v>2075</v>
      </c>
      <c r="AA70" s="71">
        <v>70</v>
      </c>
      <c r="AB70" s="71"/>
      <c r="AC70" s="72"/>
      <c r="AD70" s="78" t="s">
        <v>799</v>
      </c>
      <c r="AE70" s="78">
        <v>34</v>
      </c>
      <c r="AF70" s="78">
        <v>130</v>
      </c>
      <c r="AG70" s="78">
        <v>455</v>
      </c>
      <c r="AH70" s="78">
        <v>9755</v>
      </c>
      <c r="AI70" s="78"/>
      <c r="AJ70" s="78" t="s">
        <v>861</v>
      </c>
      <c r="AK70" s="78"/>
      <c r="AL70" s="78"/>
      <c r="AM70" s="78"/>
      <c r="AN70" s="80">
        <v>43037.4675462963</v>
      </c>
      <c r="AO70" s="83" t="s">
        <v>994</v>
      </c>
      <c r="AP70" s="78" t="b">
        <v>1</v>
      </c>
      <c r="AQ70" s="78" t="b">
        <v>0</v>
      </c>
      <c r="AR70" s="78" t="b">
        <v>1</v>
      </c>
      <c r="AS70" s="78" t="s">
        <v>691</v>
      </c>
      <c r="AT70" s="78">
        <v>0</v>
      </c>
      <c r="AU70" s="78"/>
      <c r="AV70" s="78" t="b">
        <v>0</v>
      </c>
      <c r="AW70" s="78" t="s">
        <v>1031</v>
      </c>
      <c r="AX70" s="83" t="s">
        <v>1099</v>
      </c>
      <c r="AY70" s="78" t="s">
        <v>66</v>
      </c>
      <c r="AZ70" s="78" t="str">
        <f>REPLACE(INDEX(GroupVertices[Group],MATCH(Vertices[[#This Row],[Vertex]],GroupVertices[Vertex],0)),1,1,"")</f>
        <v>1</v>
      </c>
      <c r="BA70" s="48"/>
      <c r="BB70" s="48"/>
      <c r="BC70" s="48"/>
      <c r="BD70" s="48"/>
      <c r="BE70" s="48" t="s">
        <v>414</v>
      </c>
      <c r="BF70" s="48" t="s">
        <v>414</v>
      </c>
      <c r="BG70" s="120" t="s">
        <v>1680</v>
      </c>
      <c r="BH70" s="120" t="s">
        <v>1680</v>
      </c>
      <c r="BI70" s="120" t="s">
        <v>1743</v>
      </c>
      <c r="BJ70" s="120" t="s">
        <v>1743</v>
      </c>
      <c r="BK70" s="120">
        <v>0</v>
      </c>
      <c r="BL70" s="123">
        <v>0</v>
      </c>
      <c r="BM70" s="120">
        <v>0</v>
      </c>
      <c r="BN70" s="123">
        <v>0</v>
      </c>
      <c r="BO70" s="120">
        <v>0</v>
      </c>
      <c r="BP70" s="123">
        <v>0</v>
      </c>
      <c r="BQ70" s="120">
        <v>3</v>
      </c>
      <c r="BR70" s="123">
        <v>100</v>
      </c>
      <c r="BS70" s="120">
        <v>3</v>
      </c>
      <c r="BT70" s="2"/>
      <c r="BU70" s="3"/>
      <c r="BV70" s="3"/>
      <c r="BW70" s="3"/>
      <c r="BX70" s="3"/>
    </row>
    <row r="71" spans="1:76" ht="15">
      <c r="A71" s="64" t="s">
        <v>278</v>
      </c>
      <c r="B71" s="65"/>
      <c r="C71" s="65" t="s">
        <v>64</v>
      </c>
      <c r="D71" s="66">
        <v>200.17187974491344</v>
      </c>
      <c r="E71" s="68"/>
      <c r="F71" s="100" t="s">
        <v>1029</v>
      </c>
      <c r="G71" s="65"/>
      <c r="H71" s="69" t="s">
        <v>278</v>
      </c>
      <c r="I71" s="70"/>
      <c r="J71" s="70"/>
      <c r="K71" s="69" t="s">
        <v>1173</v>
      </c>
      <c r="L71" s="73">
        <v>1</v>
      </c>
      <c r="M71" s="74">
        <v>2043.3304443359375</v>
      </c>
      <c r="N71" s="74">
        <v>7656.5869140625</v>
      </c>
      <c r="O71" s="75"/>
      <c r="P71" s="76"/>
      <c r="Q71" s="76"/>
      <c r="R71" s="86"/>
      <c r="S71" s="48">
        <v>1</v>
      </c>
      <c r="T71" s="48">
        <v>1</v>
      </c>
      <c r="U71" s="49">
        <v>0</v>
      </c>
      <c r="V71" s="49">
        <v>0</v>
      </c>
      <c r="W71" s="49">
        <v>0</v>
      </c>
      <c r="X71" s="49">
        <v>0.999993</v>
      </c>
      <c r="Y71" s="49">
        <v>0</v>
      </c>
      <c r="Z71" s="49" t="s">
        <v>2075</v>
      </c>
      <c r="AA71" s="71">
        <v>71</v>
      </c>
      <c r="AB71" s="71"/>
      <c r="AC71" s="72"/>
      <c r="AD71" s="78" t="s">
        <v>800</v>
      </c>
      <c r="AE71" s="78">
        <v>33</v>
      </c>
      <c r="AF71" s="78">
        <v>300</v>
      </c>
      <c r="AG71" s="78">
        <v>329</v>
      </c>
      <c r="AH71" s="78">
        <v>12</v>
      </c>
      <c r="AI71" s="78"/>
      <c r="AJ71" s="78" t="s">
        <v>862</v>
      </c>
      <c r="AK71" s="78"/>
      <c r="AL71" s="83" t="s">
        <v>931</v>
      </c>
      <c r="AM71" s="78"/>
      <c r="AN71" s="80">
        <v>43500.77570601852</v>
      </c>
      <c r="AO71" s="83" t="s">
        <v>995</v>
      </c>
      <c r="AP71" s="78" t="b">
        <v>1</v>
      </c>
      <c r="AQ71" s="78" t="b">
        <v>0</v>
      </c>
      <c r="AR71" s="78" t="b">
        <v>0</v>
      </c>
      <c r="AS71" s="78" t="s">
        <v>692</v>
      </c>
      <c r="AT71" s="78">
        <v>1</v>
      </c>
      <c r="AU71" s="78"/>
      <c r="AV71" s="78" t="b">
        <v>0</v>
      </c>
      <c r="AW71" s="78" t="s">
        <v>1031</v>
      </c>
      <c r="AX71" s="83" t="s">
        <v>1100</v>
      </c>
      <c r="AY71" s="78" t="s">
        <v>66</v>
      </c>
      <c r="AZ71" s="78" t="str">
        <f>REPLACE(INDEX(GroupVertices[Group],MATCH(Vertices[[#This Row],[Vertex]],GroupVertices[Vertex],0)),1,1,"")</f>
        <v>1</v>
      </c>
      <c r="BA71" s="48"/>
      <c r="BB71" s="48"/>
      <c r="BC71" s="48"/>
      <c r="BD71" s="48"/>
      <c r="BE71" s="48" t="s">
        <v>414</v>
      </c>
      <c r="BF71" s="48" t="s">
        <v>414</v>
      </c>
      <c r="BG71" s="120" t="s">
        <v>1681</v>
      </c>
      <c r="BH71" s="120" t="s">
        <v>1681</v>
      </c>
      <c r="BI71" s="120" t="s">
        <v>1744</v>
      </c>
      <c r="BJ71" s="120" t="s">
        <v>1744</v>
      </c>
      <c r="BK71" s="120">
        <v>0</v>
      </c>
      <c r="BL71" s="123">
        <v>0</v>
      </c>
      <c r="BM71" s="120">
        <v>0</v>
      </c>
      <c r="BN71" s="123">
        <v>0</v>
      </c>
      <c r="BO71" s="120">
        <v>0</v>
      </c>
      <c r="BP71" s="123">
        <v>0</v>
      </c>
      <c r="BQ71" s="120">
        <v>54</v>
      </c>
      <c r="BR71" s="123">
        <v>100</v>
      </c>
      <c r="BS71" s="120">
        <v>54</v>
      </c>
      <c r="BT71" s="2"/>
      <c r="BU71" s="3"/>
      <c r="BV71" s="3"/>
      <c r="BW71" s="3"/>
      <c r="BX71" s="3"/>
    </row>
    <row r="72" spans="1:76" ht="15">
      <c r="A72" s="64" t="s">
        <v>279</v>
      </c>
      <c r="B72" s="65"/>
      <c r="C72" s="65" t="s">
        <v>64</v>
      </c>
      <c r="D72" s="66">
        <v>184.77588824779835</v>
      </c>
      <c r="E72" s="68"/>
      <c r="F72" s="100" t="s">
        <v>486</v>
      </c>
      <c r="G72" s="65"/>
      <c r="H72" s="69" t="s">
        <v>279</v>
      </c>
      <c r="I72" s="70"/>
      <c r="J72" s="70"/>
      <c r="K72" s="69" t="s">
        <v>1174</v>
      </c>
      <c r="L72" s="73">
        <v>1</v>
      </c>
      <c r="M72" s="74">
        <v>5165.58984375</v>
      </c>
      <c r="N72" s="74">
        <v>9645.2119140625</v>
      </c>
      <c r="O72" s="75"/>
      <c r="P72" s="76"/>
      <c r="Q72" s="76"/>
      <c r="R72" s="86"/>
      <c r="S72" s="48">
        <v>0</v>
      </c>
      <c r="T72" s="48">
        <v>1</v>
      </c>
      <c r="U72" s="49">
        <v>0</v>
      </c>
      <c r="V72" s="49">
        <v>0.066667</v>
      </c>
      <c r="W72" s="49">
        <v>1E-06</v>
      </c>
      <c r="X72" s="49">
        <v>0.547833</v>
      </c>
      <c r="Y72" s="49">
        <v>0</v>
      </c>
      <c r="Z72" s="49">
        <v>0</v>
      </c>
      <c r="AA72" s="71">
        <v>72</v>
      </c>
      <c r="AB72" s="71"/>
      <c r="AC72" s="72"/>
      <c r="AD72" s="78" t="s">
        <v>801</v>
      </c>
      <c r="AE72" s="78">
        <v>167</v>
      </c>
      <c r="AF72" s="78">
        <v>179</v>
      </c>
      <c r="AG72" s="78">
        <v>1195</v>
      </c>
      <c r="AH72" s="78">
        <v>2775</v>
      </c>
      <c r="AI72" s="78"/>
      <c r="AJ72" s="78"/>
      <c r="AK72" s="78"/>
      <c r="AL72" s="78"/>
      <c r="AM72" s="78"/>
      <c r="AN72" s="80">
        <v>43458.77982638889</v>
      </c>
      <c r="AO72" s="78"/>
      <c r="AP72" s="78" t="b">
        <v>1</v>
      </c>
      <c r="AQ72" s="78" t="b">
        <v>0</v>
      </c>
      <c r="AR72" s="78" t="b">
        <v>0</v>
      </c>
      <c r="AS72" s="78" t="s">
        <v>692</v>
      </c>
      <c r="AT72" s="78">
        <v>0</v>
      </c>
      <c r="AU72" s="78"/>
      <c r="AV72" s="78" t="b">
        <v>0</v>
      </c>
      <c r="AW72" s="78" t="s">
        <v>1031</v>
      </c>
      <c r="AX72" s="83" t="s">
        <v>1101</v>
      </c>
      <c r="AY72" s="78" t="s">
        <v>66</v>
      </c>
      <c r="AZ72" s="78" t="str">
        <f>REPLACE(INDEX(GroupVertices[Group],MATCH(Vertices[[#This Row],[Vertex]],GroupVertices[Vertex],0)),1,1,"")</f>
        <v>3</v>
      </c>
      <c r="BA72" s="48"/>
      <c r="BB72" s="48"/>
      <c r="BC72" s="48"/>
      <c r="BD72" s="48"/>
      <c r="BE72" s="48"/>
      <c r="BF72" s="48"/>
      <c r="BG72" s="120" t="s">
        <v>1682</v>
      </c>
      <c r="BH72" s="120" t="s">
        <v>1682</v>
      </c>
      <c r="BI72" s="120" t="s">
        <v>1745</v>
      </c>
      <c r="BJ72" s="120" t="s">
        <v>1745</v>
      </c>
      <c r="BK72" s="120">
        <v>0</v>
      </c>
      <c r="BL72" s="123">
        <v>0</v>
      </c>
      <c r="BM72" s="120">
        <v>0</v>
      </c>
      <c r="BN72" s="123">
        <v>0</v>
      </c>
      <c r="BO72" s="120">
        <v>0</v>
      </c>
      <c r="BP72" s="123">
        <v>0</v>
      </c>
      <c r="BQ72" s="120">
        <v>27</v>
      </c>
      <c r="BR72" s="123">
        <v>100</v>
      </c>
      <c r="BS72" s="120">
        <v>27</v>
      </c>
      <c r="BT72" s="2"/>
      <c r="BU72" s="3"/>
      <c r="BV72" s="3"/>
      <c r="BW72" s="3"/>
      <c r="BX72" s="3"/>
    </row>
    <row r="73" spans="1:76" ht="15">
      <c r="A73" s="64" t="s">
        <v>280</v>
      </c>
      <c r="B73" s="65"/>
      <c r="C73" s="65" t="s">
        <v>64</v>
      </c>
      <c r="D73" s="66">
        <v>1000</v>
      </c>
      <c r="E73" s="68"/>
      <c r="F73" s="100" t="s">
        <v>487</v>
      </c>
      <c r="G73" s="65"/>
      <c r="H73" s="69" t="s">
        <v>280</v>
      </c>
      <c r="I73" s="70"/>
      <c r="J73" s="70"/>
      <c r="K73" s="69" t="s">
        <v>1175</v>
      </c>
      <c r="L73" s="73">
        <v>1</v>
      </c>
      <c r="M73" s="74">
        <v>5198.1201171875</v>
      </c>
      <c r="N73" s="74">
        <v>3372.259521484375</v>
      </c>
      <c r="O73" s="75"/>
      <c r="P73" s="76"/>
      <c r="Q73" s="76"/>
      <c r="R73" s="86"/>
      <c r="S73" s="48">
        <v>2</v>
      </c>
      <c r="T73" s="48">
        <v>1</v>
      </c>
      <c r="U73" s="49">
        <v>0</v>
      </c>
      <c r="V73" s="49">
        <v>0.066667</v>
      </c>
      <c r="W73" s="49">
        <v>1E-06</v>
      </c>
      <c r="X73" s="49">
        <v>0.952752</v>
      </c>
      <c r="Y73" s="49">
        <v>0</v>
      </c>
      <c r="Z73" s="49">
        <v>0</v>
      </c>
      <c r="AA73" s="71">
        <v>73</v>
      </c>
      <c r="AB73" s="71"/>
      <c r="AC73" s="72"/>
      <c r="AD73" s="78" t="s">
        <v>802</v>
      </c>
      <c r="AE73" s="78">
        <v>1301</v>
      </c>
      <c r="AF73" s="78">
        <v>37347</v>
      </c>
      <c r="AG73" s="78">
        <v>2117</v>
      </c>
      <c r="AH73" s="78">
        <v>1249</v>
      </c>
      <c r="AI73" s="78"/>
      <c r="AJ73" s="78" t="s">
        <v>863</v>
      </c>
      <c r="AK73" s="78" t="s">
        <v>869</v>
      </c>
      <c r="AL73" s="83" t="s">
        <v>932</v>
      </c>
      <c r="AM73" s="78"/>
      <c r="AN73" s="80">
        <v>39913.41721064815</v>
      </c>
      <c r="AO73" s="83" t="s">
        <v>996</v>
      </c>
      <c r="AP73" s="78" t="b">
        <v>0</v>
      </c>
      <c r="AQ73" s="78" t="b">
        <v>0</v>
      </c>
      <c r="AR73" s="78" t="b">
        <v>0</v>
      </c>
      <c r="AS73" s="78" t="s">
        <v>692</v>
      </c>
      <c r="AT73" s="78">
        <v>177</v>
      </c>
      <c r="AU73" s="83" t="s">
        <v>1001</v>
      </c>
      <c r="AV73" s="78" t="b">
        <v>0</v>
      </c>
      <c r="AW73" s="78" t="s">
        <v>1031</v>
      </c>
      <c r="AX73" s="83" t="s">
        <v>1102</v>
      </c>
      <c r="AY73" s="78" t="s">
        <v>66</v>
      </c>
      <c r="AZ73" s="78" t="str">
        <f>REPLACE(INDEX(GroupVertices[Group],MATCH(Vertices[[#This Row],[Vertex]],GroupVertices[Vertex],0)),1,1,"")</f>
        <v>3</v>
      </c>
      <c r="BA73" s="48"/>
      <c r="BB73" s="48"/>
      <c r="BC73" s="48"/>
      <c r="BD73" s="48"/>
      <c r="BE73" s="48" t="s">
        <v>396</v>
      </c>
      <c r="BF73" s="48" t="s">
        <v>396</v>
      </c>
      <c r="BG73" s="120" t="s">
        <v>1683</v>
      </c>
      <c r="BH73" s="120" t="s">
        <v>1683</v>
      </c>
      <c r="BI73" s="120" t="s">
        <v>1746</v>
      </c>
      <c r="BJ73" s="120" t="s">
        <v>1746</v>
      </c>
      <c r="BK73" s="120">
        <v>1</v>
      </c>
      <c r="BL73" s="123">
        <v>3.8461538461538463</v>
      </c>
      <c r="BM73" s="120">
        <v>1</v>
      </c>
      <c r="BN73" s="123">
        <v>3.8461538461538463</v>
      </c>
      <c r="BO73" s="120">
        <v>0</v>
      </c>
      <c r="BP73" s="123">
        <v>0</v>
      </c>
      <c r="BQ73" s="120">
        <v>24</v>
      </c>
      <c r="BR73" s="123">
        <v>92.3076923076923</v>
      </c>
      <c r="BS73" s="120">
        <v>26</v>
      </c>
      <c r="BT73" s="2"/>
      <c r="BU73" s="3"/>
      <c r="BV73" s="3"/>
      <c r="BW73" s="3"/>
      <c r="BX73" s="3"/>
    </row>
    <row r="74" spans="1:76" ht="15">
      <c r="A74" s="64" t="s">
        <v>282</v>
      </c>
      <c r="B74" s="65"/>
      <c r="C74" s="65" t="s">
        <v>64</v>
      </c>
      <c r="D74" s="66">
        <v>194.95505617977528</v>
      </c>
      <c r="E74" s="68"/>
      <c r="F74" s="100" t="s">
        <v>1030</v>
      </c>
      <c r="G74" s="65"/>
      <c r="H74" s="69" t="s">
        <v>282</v>
      </c>
      <c r="I74" s="70"/>
      <c r="J74" s="70"/>
      <c r="K74" s="69" t="s">
        <v>1176</v>
      </c>
      <c r="L74" s="73">
        <v>1</v>
      </c>
      <c r="M74" s="74">
        <v>3522.064697265625</v>
      </c>
      <c r="N74" s="74">
        <v>8982.92578125</v>
      </c>
      <c r="O74" s="75"/>
      <c r="P74" s="76"/>
      <c r="Q74" s="76"/>
      <c r="R74" s="86"/>
      <c r="S74" s="48">
        <v>1</v>
      </c>
      <c r="T74" s="48">
        <v>1</v>
      </c>
      <c r="U74" s="49">
        <v>0</v>
      </c>
      <c r="V74" s="49">
        <v>0</v>
      </c>
      <c r="W74" s="49">
        <v>0</v>
      </c>
      <c r="X74" s="49">
        <v>0.999993</v>
      </c>
      <c r="Y74" s="49">
        <v>0</v>
      </c>
      <c r="Z74" s="49" t="s">
        <v>2075</v>
      </c>
      <c r="AA74" s="71">
        <v>74</v>
      </c>
      <c r="AB74" s="71"/>
      <c r="AC74" s="72"/>
      <c r="AD74" s="78" t="s">
        <v>803</v>
      </c>
      <c r="AE74" s="78">
        <v>457</v>
      </c>
      <c r="AF74" s="78">
        <v>259</v>
      </c>
      <c r="AG74" s="78">
        <v>137</v>
      </c>
      <c r="AH74" s="78">
        <v>68</v>
      </c>
      <c r="AI74" s="78"/>
      <c r="AJ74" s="78" t="s">
        <v>864</v>
      </c>
      <c r="AK74" s="78" t="s">
        <v>902</v>
      </c>
      <c r="AL74" s="83" t="s">
        <v>913</v>
      </c>
      <c r="AM74" s="78"/>
      <c r="AN74" s="80">
        <v>42357.09615740741</v>
      </c>
      <c r="AO74" s="83" t="s">
        <v>997</v>
      </c>
      <c r="AP74" s="78" t="b">
        <v>0</v>
      </c>
      <c r="AQ74" s="78" t="b">
        <v>0</v>
      </c>
      <c r="AR74" s="78" t="b">
        <v>0</v>
      </c>
      <c r="AS74" s="78" t="s">
        <v>692</v>
      </c>
      <c r="AT74" s="78">
        <v>3</v>
      </c>
      <c r="AU74" s="83" t="s">
        <v>1001</v>
      </c>
      <c r="AV74" s="78" t="b">
        <v>0</v>
      </c>
      <c r="AW74" s="78" t="s">
        <v>1031</v>
      </c>
      <c r="AX74" s="83" t="s">
        <v>1103</v>
      </c>
      <c r="AY74" s="78" t="s">
        <v>66</v>
      </c>
      <c r="AZ74" s="78" t="str">
        <f>REPLACE(INDEX(GroupVertices[Group],MATCH(Vertices[[#This Row],[Vertex]],GroupVertices[Vertex],0)),1,1,"")</f>
        <v>1</v>
      </c>
      <c r="BA74" s="48" t="s">
        <v>386</v>
      </c>
      <c r="BB74" s="48" t="s">
        <v>386</v>
      </c>
      <c r="BC74" s="48" t="s">
        <v>395</v>
      </c>
      <c r="BD74" s="48" t="s">
        <v>395</v>
      </c>
      <c r="BE74" s="48" t="s">
        <v>414</v>
      </c>
      <c r="BF74" s="48" t="s">
        <v>414</v>
      </c>
      <c r="BG74" s="120" t="s">
        <v>1684</v>
      </c>
      <c r="BH74" s="120" t="s">
        <v>1684</v>
      </c>
      <c r="BI74" s="120" t="s">
        <v>1747</v>
      </c>
      <c r="BJ74" s="120" t="s">
        <v>1747</v>
      </c>
      <c r="BK74" s="120">
        <v>0</v>
      </c>
      <c r="BL74" s="123">
        <v>0</v>
      </c>
      <c r="BM74" s="120">
        <v>0</v>
      </c>
      <c r="BN74" s="123">
        <v>0</v>
      </c>
      <c r="BO74" s="120">
        <v>0</v>
      </c>
      <c r="BP74" s="123">
        <v>0</v>
      </c>
      <c r="BQ74" s="120">
        <v>10</v>
      </c>
      <c r="BR74" s="123">
        <v>100</v>
      </c>
      <c r="BS74" s="120">
        <v>10</v>
      </c>
      <c r="BT74" s="2"/>
      <c r="BU74" s="3"/>
      <c r="BV74" s="3"/>
      <c r="BW74" s="3"/>
      <c r="BX74" s="3"/>
    </row>
    <row r="75" spans="1:76" ht="15">
      <c r="A75" s="87" t="s">
        <v>283</v>
      </c>
      <c r="B75" s="88"/>
      <c r="C75" s="88" t="s">
        <v>64</v>
      </c>
      <c r="D75" s="89">
        <v>1000</v>
      </c>
      <c r="E75" s="90"/>
      <c r="F75" s="101" t="s">
        <v>489</v>
      </c>
      <c r="G75" s="88"/>
      <c r="H75" s="91" t="s">
        <v>283</v>
      </c>
      <c r="I75" s="92"/>
      <c r="J75" s="92"/>
      <c r="K75" s="91" t="s">
        <v>1177</v>
      </c>
      <c r="L75" s="93">
        <v>1</v>
      </c>
      <c r="M75" s="94">
        <v>564.595947265625</v>
      </c>
      <c r="N75" s="94">
        <v>7656.5869140625</v>
      </c>
      <c r="O75" s="95"/>
      <c r="P75" s="96"/>
      <c r="Q75" s="96"/>
      <c r="R75" s="97"/>
      <c r="S75" s="48">
        <v>1</v>
      </c>
      <c r="T75" s="48">
        <v>1</v>
      </c>
      <c r="U75" s="49">
        <v>0</v>
      </c>
      <c r="V75" s="49">
        <v>0</v>
      </c>
      <c r="W75" s="49">
        <v>0</v>
      </c>
      <c r="X75" s="49">
        <v>0.999993</v>
      </c>
      <c r="Y75" s="49">
        <v>0</v>
      </c>
      <c r="Z75" s="49" t="s">
        <v>2075</v>
      </c>
      <c r="AA75" s="98">
        <v>75</v>
      </c>
      <c r="AB75" s="98"/>
      <c r="AC75" s="99"/>
      <c r="AD75" s="78" t="s">
        <v>804</v>
      </c>
      <c r="AE75" s="78">
        <v>804</v>
      </c>
      <c r="AF75" s="78">
        <v>7581</v>
      </c>
      <c r="AG75" s="78">
        <v>34282</v>
      </c>
      <c r="AH75" s="78">
        <v>1980</v>
      </c>
      <c r="AI75" s="78"/>
      <c r="AJ75" s="78" t="s">
        <v>865</v>
      </c>
      <c r="AK75" s="78" t="s">
        <v>903</v>
      </c>
      <c r="AL75" s="83" t="s">
        <v>933</v>
      </c>
      <c r="AM75" s="78"/>
      <c r="AN75" s="80">
        <v>39174.97987268519</v>
      </c>
      <c r="AO75" s="83" t="s">
        <v>998</v>
      </c>
      <c r="AP75" s="78" t="b">
        <v>0</v>
      </c>
      <c r="AQ75" s="78" t="b">
        <v>0</v>
      </c>
      <c r="AR75" s="78" t="b">
        <v>1</v>
      </c>
      <c r="AS75" s="78" t="s">
        <v>697</v>
      </c>
      <c r="AT75" s="78">
        <v>542</v>
      </c>
      <c r="AU75" s="83" t="s">
        <v>1011</v>
      </c>
      <c r="AV75" s="78" t="b">
        <v>0</v>
      </c>
      <c r="AW75" s="78" t="s">
        <v>1031</v>
      </c>
      <c r="AX75" s="83" t="s">
        <v>1104</v>
      </c>
      <c r="AY75" s="78" t="s">
        <v>66</v>
      </c>
      <c r="AZ75" s="78" t="str">
        <f>REPLACE(INDEX(GroupVertices[Group],MATCH(Vertices[[#This Row],[Vertex]],GroupVertices[Vertex],0)),1,1,"")</f>
        <v>1</v>
      </c>
      <c r="BA75" s="48" t="s">
        <v>387</v>
      </c>
      <c r="BB75" s="48" t="s">
        <v>387</v>
      </c>
      <c r="BC75" s="48" t="s">
        <v>393</v>
      </c>
      <c r="BD75" s="48" t="s">
        <v>393</v>
      </c>
      <c r="BE75" s="48" t="s">
        <v>415</v>
      </c>
      <c r="BF75" s="48" t="s">
        <v>415</v>
      </c>
      <c r="BG75" s="120" t="s">
        <v>1685</v>
      </c>
      <c r="BH75" s="120" t="s">
        <v>1685</v>
      </c>
      <c r="BI75" s="120" t="s">
        <v>1748</v>
      </c>
      <c r="BJ75" s="120" t="s">
        <v>1748</v>
      </c>
      <c r="BK75" s="120">
        <v>0</v>
      </c>
      <c r="BL75" s="123">
        <v>0</v>
      </c>
      <c r="BM75" s="120">
        <v>0</v>
      </c>
      <c r="BN75" s="123">
        <v>0</v>
      </c>
      <c r="BO75" s="120">
        <v>0</v>
      </c>
      <c r="BP75" s="123">
        <v>0</v>
      </c>
      <c r="BQ75" s="120">
        <v>17</v>
      </c>
      <c r="BR75" s="123">
        <v>100</v>
      </c>
      <c r="BS75" s="120">
        <v>17</v>
      </c>
      <c r="BT75" s="2"/>
      <c r="BU75" s="3"/>
      <c r="BV75" s="3"/>
      <c r="BW75" s="3"/>
      <c r="BX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5"/>
    <dataValidation allowBlank="1" showInputMessage="1" promptTitle="Vertex Tooltip" prompt="Enter optional text that will pop up when the mouse is hovered over the vertex." errorTitle="Invalid Vertex Image Key" sqref="K3:K7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5"/>
    <dataValidation allowBlank="1" showInputMessage="1" promptTitle="Vertex Label Fill Color" prompt="To select an optional fill color for the Label shape, right-click and select Select Color on the right-click menu." sqref="I3:I75"/>
    <dataValidation allowBlank="1" showInputMessage="1" promptTitle="Vertex Image File" prompt="Enter the path to an image file.  Hover over the column header for examples." errorTitle="Invalid Vertex Image Key" sqref="F3:F75"/>
    <dataValidation allowBlank="1" showInputMessage="1" promptTitle="Vertex Color" prompt="To select an optional vertex color, right-click and select Select Color on the right-click menu." sqref="B3:B75"/>
    <dataValidation allowBlank="1" showInputMessage="1" promptTitle="Vertex Opacity" prompt="Enter an optional vertex opacity between 0 (transparent) and 100 (opaque)." errorTitle="Invalid Vertex Opacity" error="The optional vertex opacity must be a whole number between 0 and 10." sqref="E3:E75"/>
    <dataValidation type="list" allowBlank="1" showInputMessage="1" showErrorMessage="1" promptTitle="Vertex Shape" prompt="Select an optional vertex shape." errorTitle="Invalid Vertex Shape" error="You have entered an invalid vertex shape.  Try selecting from the drop-down list instead." sqref="C3:C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5">
      <formula1>ValidVertexLabelPositions</formula1>
    </dataValidation>
    <dataValidation allowBlank="1" showInputMessage="1" showErrorMessage="1" promptTitle="Vertex Name" prompt="Enter the name of the vertex." sqref="A3:A75"/>
  </dataValidations>
  <hyperlinks>
    <hyperlink ref="AJ52" r:id="rId1" display="https://t.co/B9qYOve3hL"/>
    <hyperlink ref="AL8" r:id="rId2" display="https://t.co/PvSEAYcDvS"/>
    <hyperlink ref="AL13" r:id="rId3" display="https://t.co/TezIEqafzG"/>
    <hyperlink ref="AL15" r:id="rId4" display="https://t.co/ZBxnL7ry82"/>
    <hyperlink ref="AL18" r:id="rId5" display="https://t.co/zNEHMWHSog"/>
    <hyperlink ref="AL19" r:id="rId6" display="https://t.co/hDs6hPqLJu"/>
    <hyperlink ref="AL21" r:id="rId7" display="https://t.co/onT6UvqDvn"/>
    <hyperlink ref="AL22" r:id="rId8" display="https://t.co/1yNHZWIGaj"/>
    <hyperlink ref="AL25" r:id="rId9" display="https://t.co/udd096XWeQ"/>
    <hyperlink ref="AL29" r:id="rId10" display="https://t.co/OgJzykVUvy"/>
    <hyperlink ref="AL32" r:id="rId11" display="https://t.co/zFgJcoqBYQ"/>
    <hyperlink ref="AL33" r:id="rId12" display="https://t.co/Bw0Gjd3TAQ"/>
    <hyperlink ref="AL36" r:id="rId13" display="http://t.co/qaNBKLvPSM"/>
    <hyperlink ref="AL37" r:id="rId14" display="https://t.co/fyO2VAxdxf"/>
    <hyperlink ref="AL38" r:id="rId15" display="https://t.co/rGqsVcr6BR"/>
    <hyperlink ref="AL41" r:id="rId16" display="https://t.co/WWFq9XKjCS"/>
    <hyperlink ref="AL44" r:id="rId17" display="https://t.co/ToMekdSXGq"/>
    <hyperlink ref="AL45" r:id="rId18" display="https://t.co/5cLIzZpT7p"/>
    <hyperlink ref="AL48" r:id="rId19" display="https://t.co/wJOOAn8v01"/>
    <hyperlink ref="AL50" r:id="rId20" display="https://t.co/w5JeyRtj7B"/>
    <hyperlink ref="AL51" r:id="rId21" display="https://t.co/OF8mjdq241"/>
    <hyperlink ref="AL53" r:id="rId22" display="https://t.co/LyJwrhfHmM"/>
    <hyperlink ref="AL61" r:id="rId23" display="https://t.co/JlTGITBlc5"/>
    <hyperlink ref="AL63" r:id="rId24" display="https://t.co/oI5wug3k7K"/>
    <hyperlink ref="AL64" r:id="rId25" display="https://curiouscat.me/guysbeingdudes"/>
    <hyperlink ref="AL66" r:id="rId26" display="https://t.co/26c8dBSZnY"/>
    <hyperlink ref="AL67" r:id="rId27" display="https://t.co/64aLthAo80"/>
    <hyperlink ref="AL68" r:id="rId28" display="https://t.co/zeLUbEIPLV"/>
    <hyperlink ref="AL71" r:id="rId29" display="https://t.co/nMdvZxpND4"/>
    <hyperlink ref="AL73" r:id="rId30" display="https://t.co/9C3Ita1Uly"/>
    <hyperlink ref="AL74" r:id="rId31" display="https://t.co/zFgJcoqBYQ"/>
    <hyperlink ref="AL75" r:id="rId32" display="https://t.co/bbeET2ocOU"/>
    <hyperlink ref="AO3" r:id="rId33" display="https://pbs.twimg.com/profile_banners/255106547/1555703341"/>
    <hyperlink ref="AO4" r:id="rId34" display="https://pbs.twimg.com/profile_banners/4562715388/1455366185"/>
    <hyperlink ref="AO6" r:id="rId35" display="https://pbs.twimg.com/profile_banners/1084389806271066112/1555762700"/>
    <hyperlink ref="AO7" r:id="rId36" display="https://pbs.twimg.com/profile_banners/713819012/1482095415"/>
    <hyperlink ref="AO8" r:id="rId37" display="https://pbs.twimg.com/profile_banners/814914824/1553175197"/>
    <hyperlink ref="AO9" r:id="rId38" display="https://pbs.twimg.com/profile_banners/853245722/1466280181"/>
    <hyperlink ref="AO10" r:id="rId39" display="https://pbs.twimg.com/profile_banners/976428306114412544/1547469428"/>
    <hyperlink ref="AO11" r:id="rId40" display="https://pbs.twimg.com/profile_banners/993550832145698818/1529721095"/>
    <hyperlink ref="AO12" r:id="rId41" display="https://pbs.twimg.com/profile_banners/3170408384/1430720268"/>
    <hyperlink ref="AO13" r:id="rId42" display="https://pbs.twimg.com/profile_banners/819528339534843906/1506588751"/>
    <hyperlink ref="AO14" r:id="rId43" display="https://pbs.twimg.com/profile_banners/2784188029/1555263188"/>
    <hyperlink ref="AO15" r:id="rId44" display="https://pbs.twimg.com/profile_banners/367919774/1541381508"/>
    <hyperlink ref="AO16" r:id="rId45" display="https://pbs.twimg.com/profile_banners/1113847556893757440/1554823600"/>
    <hyperlink ref="AO17" r:id="rId46" display="https://pbs.twimg.com/profile_banners/1027915170469879808/1545984684"/>
    <hyperlink ref="AO18" r:id="rId47" display="https://pbs.twimg.com/profile_banners/937577317219602432/1512371692"/>
    <hyperlink ref="AO19" r:id="rId48" display="https://pbs.twimg.com/profile_banners/78826711/1427500283"/>
    <hyperlink ref="AO20" r:id="rId49" display="https://pbs.twimg.com/profile_banners/1028318493349953537/1552854998"/>
    <hyperlink ref="AO21" r:id="rId50" display="https://pbs.twimg.com/profile_banners/2157175681/1548890682"/>
    <hyperlink ref="AO22" r:id="rId51" display="https://pbs.twimg.com/profile_banners/1311362275/1554414321"/>
    <hyperlink ref="AO23" r:id="rId52" display="https://pbs.twimg.com/profile_banners/1120009209678983169/1555866501"/>
    <hyperlink ref="AO24" r:id="rId53" display="https://pbs.twimg.com/profile_banners/1080909785820741633/1554718349"/>
    <hyperlink ref="AO25" r:id="rId54" display="https://pbs.twimg.com/profile_banners/972911015087280128/1547194326"/>
    <hyperlink ref="AO26" r:id="rId55" display="https://pbs.twimg.com/profile_banners/881805205456789504/1552472242"/>
    <hyperlink ref="AO28" r:id="rId56" display="https://pbs.twimg.com/profile_banners/947881509574336513/1551614017"/>
    <hyperlink ref="AO29" r:id="rId57" display="https://pbs.twimg.com/profile_banners/2213536730/1484009831"/>
    <hyperlink ref="AO30" r:id="rId58" display="https://pbs.twimg.com/profile_banners/958671008394772480/1540348180"/>
    <hyperlink ref="AO31" r:id="rId59" display="https://pbs.twimg.com/profile_banners/1037784652621209602/1555116639"/>
    <hyperlink ref="AO32" r:id="rId60" display="https://pbs.twimg.com/profile_banners/490285847/1547957157"/>
    <hyperlink ref="AO33" r:id="rId61" display="https://pbs.twimg.com/profile_banners/1284694292/1542772715"/>
    <hyperlink ref="AO34" r:id="rId62" display="https://pbs.twimg.com/profile_banners/96178975/1503241785"/>
    <hyperlink ref="AO35" r:id="rId63" display="https://pbs.twimg.com/profile_banners/68638172/1548963513"/>
    <hyperlink ref="AO37" r:id="rId64" display="https://pbs.twimg.com/profile_banners/1863425922/1553473308"/>
    <hyperlink ref="AO38" r:id="rId65" display="https://pbs.twimg.com/profile_banners/1093466652174372864/1549540469"/>
    <hyperlink ref="AO41" r:id="rId66" display="https://pbs.twimg.com/profile_banners/40309296/1430050979"/>
    <hyperlink ref="AO42" r:id="rId67" display="https://pbs.twimg.com/profile_banners/719846308631031808/1479707883"/>
    <hyperlink ref="AO43" r:id="rId68" display="https://pbs.twimg.com/profile_banners/719230871400792064/1555043302"/>
    <hyperlink ref="AO44" r:id="rId69" display="https://pbs.twimg.com/profile_banners/1098117614293929984/1550647471"/>
    <hyperlink ref="AO45" r:id="rId70" display="https://pbs.twimg.com/profile_banners/1114008767098699777/1555076824"/>
    <hyperlink ref="AO46" r:id="rId71" display="https://pbs.twimg.com/profile_banners/858403928622366723/1555272954"/>
    <hyperlink ref="AO48" r:id="rId72" display="https://pbs.twimg.com/profile_banners/1115806241064931328/1555078831"/>
    <hyperlink ref="AO49" r:id="rId73" display="https://pbs.twimg.com/profile_banners/4149760582/1447090403"/>
    <hyperlink ref="AO50" r:id="rId74" display="https://pbs.twimg.com/profile_banners/793589914612957184/1556231748"/>
    <hyperlink ref="AO51" r:id="rId75" display="https://pbs.twimg.com/profile_banners/68187861/1459624453"/>
    <hyperlink ref="AO53" r:id="rId76" display="https://pbs.twimg.com/profile_banners/368793151/1451492720"/>
    <hyperlink ref="AO54" r:id="rId77" display="https://pbs.twimg.com/profile_banners/2249290075/1477562050"/>
    <hyperlink ref="AO55" r:id="rId78" display="https://pbs.twimg.com/profile_banners/336627943/1549956956"/>
    <hyperlink ref="AO56" r:id="rId79" display="https://pbs.twimg.com/profile_banners/718452517/1556506390"/>
    <hyperlink ref="AO57" r:id="rId80" display="https://pbs.twimg.com/profile_banners/2933865062/1556711400"/>
    <hyperlink ref="AO58" r:id="rId81" display="https://pbs.twimg.com/profile_banners/3315867992/1553161778"/>
    <hyperlink ref="AO59" r:id="rId82" display="https://pbs.twimg.com/profile_banners/292338368/1547686194"/>
    <hyperlink ref="AO60" r:id="rId83" display="https://pbs.twimg.com/profile_banners/738990612352016384/1533552058"/>
    <hyperlink ref="AO61" r:id="rId84" display="https://pbs.twimg.com/profile_banners/2698927644/1556628184"/>
    <hyperlink ref="AO62" r:id="rId85" display="https://pbs.twimg.com/profile_banners/936180616483176449/1555959282"/>
    <hyperlink ref="AO63" r:id="rId86" display="https://pbs.twimg.com/profile_banners/929045210423791617/1555961911"/>
    <hyperlink ref="AO64" r:id="rId87" display="https://pbs.twimg.com/profile_banners/4317502156/1554650585"/>
    <hyperlink ref="AO65" r:id="rId88" display="https://pbs.twimg.com/profile_banners/813581103399215105/1547319216"/>
    <hyperlink ref="AO66" r:id="rId89" display="https://pbs.twimg.com/profile_banners/19408728/1544968252"/>
    <hyperlink ref="AO67" r:id="rId90" display="https://pbs.twimg.com/profile_banners/102127789/1505751203"/>
    <hyperlink ref="AO68" r:id="rId91" display="https://pbs.twimg.com/profile_banners/776765661527891968/1549106592"/>
    <hyperlink ref="AO69" r:id="rId92" display="https://pbs.twimg.com/profile_banners/1029051757165531136/1556882317"/>
    <hyperlink ref="AO70" r:id="rId93" display="https://pbs.twimg.com/profile_banners/924594981419061248/1556101833"/>
    <hyperlink ref="AO71" r:id="rId94" display="https://pbs.twimg.com/profile_banners/1092492238008041472/1550218617"/>
    <hyperlink ref="AO73" r:id="rId95" display="https://pbs.twimg.com/profile_banners/30192795/1475543297"/>
    <hyperlink ref="AO74" r:id="rId96" display="https://pbs.twimg.com/profile_banners/4530787337/1553224923"/>
    <hyperlink ref="AO75" r:id="rId97" display="https://pbs.twimg.com/profile_banners/3262791/1487084024"/>
    <hyperlink ref="AU3" r:id="rId98" display="http://abs.twimg.com/images/themes/theme1/bg.png"/>
    <hyperlink ref="AU7" r:id="rId99" display="http://abs.twimg.com/images/themes/theme1/bg.png"/>
    <hyperlink ref="AU8" r:id="rId100" display="http://abs.twimg.com/images/themes/theme14/bg.gif"/>
    <hyperlink ref="AU9" r:id="rId101" display="http://abs.twimg.com/images/themes/theme7/bg.gif"/>
    <hyperlink ref="AU11" r:id="rId102" display="http://abs.twimg.com/images/themes/theme1/bg.png"/>
    <hyperlink ref="AU12" r:id="rId103" display="http://abs.twimg.com/images/themes/theme1/bg.png"/>
    <hyperlink ref="AU13" r:id="rId104" display="http://abs.twimg.com/images/themes/theme1/bg.png"/>
    <hyperlink ref="AU14" r:id="rId105" display="http://abs.twimg.com/images/themes/theme3/bg.gif"/>
    <hyperlink ref="AU15" r:id="rId106" display="http://abs.twimg.com/images/themes/theme9/bg.gif"/>
    <hyperlink ref="AU19" r:id="rId107" display="http://abs.twimg.com/images/themes/theme18/bg.gif"/>
    <hyperlink ref="AU20" r:id="rId108" display="http://abs.twimg.com/images/themes/theme1/bg.png"/>
    <hyperlink ref="AU21" r:id="rId109" display="http://abs.twimg.com/images/themes/theme1/bg.png"/>
    <hyperlink ref="AU22" r:id="rId110" display="http://abs.twimg.com/images/themes/theme1/bg.png"/>
    <hyperlink ref="AU29" r:id="rId111" display="http://abs.twimg.com/images/themes/theme1/bg.png"/>
    <hyperlink ref="AU32" r:id="rId112" display="http://abs.twimg.com/images/themes/theme14/bg.gif"/>
    <hyperlink ref="AU33" r:id="rId113" display="http://abs.twimg.com/images/themes/theme12/bg.gif"/>
    <hyperlink ref="AU34" r:id="rId114" display="http://abs.twimg.com/images/themes/theme15/bg.png"/>
    <hyperlink ref="AU35" r:id="rId115" display="http://abs.twimg.com/images/themes/theme1/bg.png"/>
    <hyperlink ref="AU36" r:id="rId116" display="http://abs.twimg.com/images/themes/theme1/bg.png"/>
    <hyperlink ref="AU37" r:id="rId117" display="http://abs.twimg.com/images/themes/theme1/bg.png"/>
    <hyperlink ref="AU40" r:id="rId118" display="http://abs.twimg.com/images/themes/theme1/bg.png"/>
    <hyperlink ref="AU41" r:id="rId119" display="http://abs.twimg.com/images/themes/theme16/bg.gif"/>
    <hyperlink ref="AU43" r:id="rId120" display="http://abs.twimg.com/images/themes/theme1/bg.png"/>
    <hyperlink ref="AU46" r:id="rId121" display="http://abs.twimg.com/images/themes/theme1/bg.png"/>
    <hyperlink ref="AU49" r:id="rId122" display="http://abs.twimg.com/images/themes/theme1/bg.png"/>
    <hyperlink ref="AU50" r:id="rId123" display="http://abs.twimg.com/images/themes/theme1/bg.png"/>
    <hyperlink ref="AU51" r:id="rId124" display="http://abs.twimg.com/images/themes/theme1/bg.png"/>
    <hyperlink ref="AU52" r:id="rId125" display="http://abs.twimg.com/images/themes/theme1/bg.png"/>
    <hyperlink ref="AU53" r:id="rId126" display="http://abs.twimg.com/images/themes/theme1/bg.png"/>
    <hyperlink ref="AU54" r:id="rId127" display="http://abs.twimg.com/images/themes/theme9/bg.gif"/>
    <hyperlink ref="AU55" r:id="rId128" display="http://abs.twimg.com/images/themes/theme11/bg.gif"/>
    <hyperlink ref="AU56" r:id="rId129" display="http://abs.twimg.com/images/themes/theme16/bg.gif"/>
    <hyperlink ref="AU57" r:id="rId130" display="http://abs.twimg.com/images/themes/theme1/bg.png"/>
    <hyperlink ref="AU58" r:id="rId131" display="http://abs.twimg.com/images/themes/theme1/bg.png"/>
    <hyperlink ref="AU59" r:id="rId132" display="http://abs.twimg.com/images/themes/theme9/bg.gif"/>
    <hyperlink ref="AU61" r:id="rId133" display="http://abs.twimg.com/images/themes/theme1/bg.png"/>
    <hyperlink ref="AU64" r:id="rId134" display="http://abs.twimg.com/images/themes/theme1/bg.png"/>
    <hyperlink ref="AU66" r:id="rId135" display="http://abs.twimg.com/images/themes/theme1/bg.png"/>
    <hyperlink ref="AU67" r:id="rId136" display="http://abs.twimg.com/images/themes/theme6/bg.gif"/>
    <hyperlink ref="AU69" r:id="rId137" display="http://abs.twimg.com/images/themes/theme1/bg.png"/>
    <hyperlink ref="AU73" r:id="rId138" display="http://abs.twimg.com/images/themes/theme1/bg.png"/>
    <hyperlink ref="AU74" r:id="rId139" display="http://abs.twimg.com/images/themes/theme1/bg.png"/>
    <hyperlink ref="AU75" r:id="rId140" display="http://abs.twimg.com/images/themes/theme6/bg.gif"/>
    <hyperlink ref="F3" r:id="rId141" display="http://pbs.twimg.com/profile_images/843070927722176516/pZolpXBW_normal.jpg"/>
    <hyperlink ref="F4" r:id="rId142" display="http://pbs.twimg.com/profile_images/829366459688218624/tY58dXPd_normal.jpg"/>
    <hyperlink ref="F5" r:id="rId143" display="http://pbs.twimg.com/profile_images/1119138646177660931/Gj26zsyM_normal.jpg"/>
    <hyperlink ref="F6" r:id="rId144" display="http://pbs.twimg.com/profile_images/1119575803073835008/Vj1_Dtkj_normal.jpg"/>
    <hyperlink ref="F7" r:id="rId145" display="http://pbs.twimg.com/profile_images/810592701288771584/AthJMesZ_normal.jpg"/>
    <hyperlink ref="F8" r:id="rId146" display="http://pbs.twimg.com/profile_images/1122414367209816070/5J3GjDpq_normal.jpg"/>
    <hyperlink ref="F9" r:id="rId147" display="http://pbs.twimg.com/profile_images/721614179799535616/DuDR0NdU_normal.jpg"/>
    <hyperlink ref="F10" r:id="rId148" display="http://pbs.twimg.com/profile_images/977879836298444800/wxdWTi-1_normal.jpg"/>
    <hyperlink ref="F11" r:id="rId149" display="http://pbs.twimg.com/profile_images/1119873703259537408/R9qjBkuD_normal.jpg"/>
    <hyperlink ref="F12" r:id="rId150" display="http://pbs.twimg.com/profile_images/595109740356599809/b1x50qms_normal.jpg"/>
    <hyperlink ref="F13" r:id="rId151" display="http://pbs.twimg.com/profile_images/819529362416533504/iAGFfzZr_normal.jpg"/>
    <hyperlink ref="F14" r:id="rId152" display="http://pbs.twimg.com/profile_images/1117082190137962496/mPs7wLN0_normal.jpg"/>
    <hyperlink ref="F15" r:id="rId153" display="http://pbs.twimg.com/profile_images/1109904102924926976/sKNYWwq0_normal.jpg"/>
    <hyperlink ref="F16" r:id="rId154" display="http://pbs.twimg.com/profile_images/1113847691451228165/4ZFPRjXc_normal.jpg"/>
    <hyperlink ref="F17" r:id="rId155" display="http://pbs.twimg.com/profile_images/1117703972477861889/ddUX2e1l_normal.jpg"/>
    <hyperlink ref="F18" r:id="rId156" display="http://pbs.twimg.com/profile_images/1074300056491180032/-CDMhbgV_normal.jpg"/>
    <hyperlink ref="F19" r:id="rId157" display="http://pbs.twimg.com/profile_images/979136462271733760/KVr7Ev_N_normal.jpg"/>
    <hyperlink ref="F20" r:id="rId158" display="http://pbs.twimg.com/profile_images/1108660613734125569/WXl1_cq7_normal.png"/>
    <hyperlink ref="F21" r:id="rId159" display="http://pbs.twimg.com/profile_images/1090752684892786691/_8IPlNbi_normal.jpg"/>
    <hyperlink ref="F22" r:id="rId160" display="http://pbs.twimg.com/profile_images/1114976286022275072/_MdKP3wy_normal.jpg"/>
    <hyperlink ref="F23" r:id="rId161" display="http://pbs.twimg.com/profile_images/1120011399978053632/s7Why-ms_normal.jpg"/>
    <hyperlink ref="F24" r:id="rId162" display="http://pbs.twimg.com/profile_images/1116459551400910848/Z1FmYMfq_normal.jpg"/>
    <hyperlink ref="F25" r:id="rId163" display="http://pbs.twimg.com/profile_images/1113195176900616192/tzFfEC4g_normal.jpg"/>
    <hyperlink ref="F26" r:id="rId164" display="http://pbs.twimg.com/profile_images/1082698618568626181/urQtOzxp_normal.jpg"/>
    <hyperlink ref="F27" r:id="rId165" display="http://abs.twimg.com/sticky/default_profile_images/default_profile_normal.png"/>
    <hyperlink ref="F28" r:id="rId166" display="http://pbs.twimg.com/profile_images/1116685913533370369/_eOx77Be_normal.jpg"/>
    <hyperlink ref="F29" r:id="rId167" display="http://pbs.twimg.com/profile_images/589542620126322688/lSHGe94x_normal.png"/>
    <hyperlink ref="F30" r:id="rId168" display="http://pbs.twimg.com/profile_images/964262343092981767/eQx-Q0xR_normal.jpg"/>
    <hyperlink ref="F31" r:id="rId169" display="http://pbs.twimg.com/profile_images/1116860498904059904/CiFl92qm_normal.jpg"/>
    <hyperlink ref="F32" r:id="rId170" display="http://pbs.twimg.com/profile_images/1086836335242104838/h2_D9zQc_normal.jpg"/>
    <hyperlink ref="F33" r:id="rId171" display="http://pbs.twimg.com/profile_images/850478178988699650/k5IYmvuI_normal.jpg"/>
    <hyperlink ref="F34" r:id="rId172" display="http://pbs.twimg.com/profile_images/1045421986049134592/1GMC4oIB_normal.jpg"/>
    <hyperlink ref="F35" r:id="rId173" display="http://pbs.twimg.com/profile_images/1103731976723419136/8UnyJu2d_normal.jpg"/>
    <hyperlink ref="F36" r:id="rId174" display="http://pbs.twimg.com/profile_images/1011003872222031875/DLbu6YSO_normal.jpg"/>
    <hyperlink ref="F37" r:id="rId175" display="http://pbs.twimg.com/profile_images/1092157019937755136/CkQi6_w7_normal.jpg"/>
    <hyperlink ref="F38" r:id="rId176" display="http://pbs.twimg.com/profile_images/1113364340474810368/rCMYp3n9_normal.jpg"/>
    <hyperlink ref="F39" r:id="rId177" display="http://pbs.twimg.com/profile_images/917502091081502720/qkdjs0p3_normal.jpg"/>
    <hyperlink ref="F40" r:id="rId178" display="http://pbs.twimg.com/profile_images/3192894858/0d4056eba4cb62fdfda79fabd63eb63c_normal.jpeg"/>
    <hyperlink ref="F41" r:id="rId179" display="http://pbs.twimg.com/profile_images/690669518516023296/URCxcTKL_normal.jpg"/>
    <hyperlink ref="F42" r:id="rId180" display="http://pbs.twimg.com/profile_images/968144844613922816/FVU3HUzG_normal.jpg"/>
    <hyperlink ref="F43" r:id="rId181" display="http://pbs.twimg.com/profile_images/1096476714518089729/aQ7Dd-0l_normal.jpg"/>
    <hyperlink ref="F44" r:id="rId182" display="http://pbs.twimg.com/profile_images/1098121208363737088/S9LujZTx_normal.jpg"/>
    <hyperlink ref="F45" r:id="rId183" display="http://pbs.twimg.com/profile_images/1116699224391995392/5dUTE7qc_normal.jpg"/>
    <hyperlink ref="F46" r:id="rId184" display="http://pbs.twimg.com/profile_images/1114859915250737152/LdGs80gZ_normal.jpg"/>
    <hyperlink ref="F47" r:id="rId185" display="http://pbs.twimg.com/profile_images/1114517442179600385/6MPq3BVl_normal.jpg"/>
    <hyperlink ref="F48" r:id="rId186" display="http://pbs.twimg.com/profile_images/1116707283814309888/9j0vIYRj_normal.jpg"/>
    <hyperlink ref="F49" r:id="rId187" display="http://pbs.twimg.com/profile_images/663771181095526400/d_PWViPW_normal.jpg"/>
    <hyperlink ref="F50" r:id="rId188" display="http://pbs.twimg.com/profile_images/908796379597819904/S0kUdV8W_normal.jpg"/>
    <hyperlink ref="F51" r:id="rId189" display="http://pbs.twimg.com/profile_images/787368145644290048/WyarqhJh_normal.jpg"/>
    <hyperlink ref="F52" r:id="rId190" display="http://pbs.twimg.com/profile_images/1117817952211021826/Y-kR_ImM_normal.jpg"/>
    <hyperlink ref="F53" r:id="rId191" display="http://pbs.twimg.com/profile_images/1095381419713544193/wlXcY-73_normal.jpg"/>
    <hyperlink ref="F54" r:id="rId192" display="http://pbs.twimg.com/profile_images/1119856155948400640/7sVbNEJe_normal.jpg"/>
    <hyperlink ref="F55" r:id="rId193" display="http://pbs.twimg.com/profile_images/1124157818968395776/bbQPCga3_normal.jpg"/>
    <hyperlink ref="F56" r:id="rId194" display="http://pbs.twimg.com/profile_images/1122695416347279366/gq7FUafZ_normal.jpg"/>
    <hyperlink ref="F57" r:id="rId195" display="http://pbs.twimg.com/profile_images/1123661688560070662/UjqFE85x_normal.jpg"/>
    <hyperlink ref="F58" r:id="rId196" display="http://pbs.twimg.com/profile_images/1061401457117794304/basvMnNR_normal.jpg"/>
    <hyperlink ref="F59" r:id="rId197" display="http://pbs.twimg.com/profile_images/1111813995827286016/SkCdM6h6_normal.jpg"/>
    <hyperlink ref="F60" r:id="rId198" display="http://pbs.twimg.com/profile_images/1028941462350778369/CstKdjbe_normal.jpg"/>
    <hyperlink ref="F61" r:id="rId199" display="http://pbs.twimg.com/profile_images/1123123419107733504/QNaVI-UC_normal.jpg"/>
    <hyperlink ref="F62" r:id="rId200" display="http://pbs.twimg.com/profile_images/1120400544294756353/clb5P0TZ_normal.jpg"/>
    <hyperlink ref="F63" r:id="rId201" display="http://pbs.twimg.com/profile_images/1120410871228960769/_uFy4D3e_normal.jpg"/>
    <hyperlink ref="F64" r:id="rId202" display="http://pbs.twimg.com/profile_images/1119533746166947840/D5kHFNQ__normal.jpg"/>
    <hyperlink ref="F65" r:id="rId203" display="http://pbs.twimg.com/profile_images/1110035001297403909/-qCrRozd_normal.jpg"/>
    <hyperlink ref="F66" r:id="rId204" display="http://pbs.twimg.com/profile_images/937012770440077313/WZVHBjQT_normal.jpg"/>
    <hyperlink ref="F67" r:id="rId205" display="http://pbs.twimg.com/profile_images/968888882891812864/bVhCP9-S_normal.jpg"/>
    <hyperlink ref="F68" r:id="rId206" display="http://pbs.twimg.com/profile_images/1070687706987020288/avECZ-i4_normal.jpg"/>
    <hyperlink ref="F69" r:id="rId207" display="http://pbs.twimg.com/profile_images/1116300086022234112/JA4agYKe_normal.jpg"/>
    <hyperlink ref="F70" r:id="rId208" display="http://pbs.twimg.com/profile_images/1121367570815254528/ldT1ulut_normal.jpg"/>
    <hyperlink ref="F71" r:id="rId209" display="http://pbs.twimg.com/profile_images/1096322913773514752/Gkhm4SRl_normal.png"/>
    <hyperlink ref="F72" r:id="rId210" display="http://pbs.twimg.com/profile_images/1077276173024006152/34qkoBRL_normal.jpg"/>
    <hyperlink ref="F73" r:id="rId211" display="http://pbs.twimg.com/profile_images/783111795502383105/3Lg8W7S3_normal.jpg"/>
    <hyperlink ref="F74" r:id="rId212" display="http://pbs.twimg.com/profile_images/890580755834949632/n0___yxt_normal.jpg"/>
    <hyperlink ref="F75" r:id="rId213" display="http://pbs.twimg.com/profile_images/15633482/Picture_1_normal.png"/>
    <hyperlink ref="AX3" r:id="rId214" display="https://twitter.com/huseynzade22"/>
    <hyperlink ref="AX4" r:id="rId215" display="https://twitter.com/azerbaijaninfos"/>
    <hyperlink ref="AX5" r:id="rId216" display="https://twitter.com/1_sirun"/>
    <hyperlink ref="AX6" r:id="rId217" display="https://twitter.com/kindforsell"/>
    <hyperlink ref="AX7" r:id="rId218" display="https://twitter.com/samirkazimli"/>
    <hyperlink ref="AX8" r:id="rId219" display="https://twitter.com/ulviyyaali"/>
    <hyperlink ref="AX9" r:id="rId220" display="https://twitter.com/ayshanhajiyeva"/>
    <hyperlink ref="AX10" r:id="rId221" display="https://twitter.com/elmanquliyev6"/>
    <hyperlink ref="AX11" r:id="rId222" display="https://twitter.com/dogukanerrtas"/>
    <hyperlink ref="AX12" r:id="rId223" display="https://twitter.com/dwatchnews_mena"/>
    <hyperlink ref="AX13" r:id="rId224" display="https://twitter.com/ocmediaorg"/>
    <hyperlink ref="AX14" r:id="rId225" display="https://twitter.com/evanjelina7"/>
    <hyperlink ref="AX15" r:id="rId226" display="https://twitter.com/unuslu"/>
    <hyperlink ref="AX16" r:id="rId227" display="https://twitter.com/di1an3"/>
    <hyperlink ref="AX17" r:id="rId228" display="https://twitter.com/ssudenazunal"/>
    <hyperlink ref="AX18" r:id="rId229" display="https://twitter.com/poyrazturq"/>
    <hyperlink ref="AX19" r:id="rId230" display="https://twitter.com/zaurs"/>
    <hyperlink ref="AX20" r:id="rId231" display="https://twitter.com/ganbarovruslan"/>
    <hyperlink ref="AX21" r:id="rId232" display="https://twitter.com/eyinsananla"/>
    <hyperlink ref="AX22" r:id="rId233" display="https://twitter.com/jabiyevm"/>
    <hyperlink ref="AX23" r:id="rId234" display="https://twitter.com/dilarabrowns"/>
    <hyperlink ref="AX24" r:id="rId235" display="https://twitter.com/xeyale9898"/>
    <hyperlink ref="AX25" r:id="rId236" display="https://twitter.com/qumqum_s"/>
    <hyperlink ref="AX26" r:id="rId237" display="https://twitter.com/nazname_"/>
    <hyperlink ref="AX27" r:id="rId238" display="https://twitter.com/tagiyevragil"/>
    <hyperlink ref="AX28" r:id="rId239" display="https://twitter.com/ismayilov_tunar"/>
    <hyperlink ref="AX29" r:id="rId240" display="https://twitter.com/lgbtiorg"/>
    <hyperlink ref="AX30" r:id="rId241" display="https://twitter.com/ayseliyeva_"/>
    <hyperlink ref="AX31" r:id="rId242" display="https://twitter.com/alonedied"/>
    <hyperlink ref="AX32" r:id="rId243" display="https://twitter.com/sismailzadeh"/>
    <hyperlink ref="AX33" r:id="rId244" display="https://twitter.com/anarm2013"/>
    <hyperlink ref="AX34" r:id="rId245" display="https://twitter.com/sayka_aslanova"/>
    <hyperlink ref="AX35" r:id="rId246" display="https://twitter.com/lamiya_bluefox"/>
    <hyperlink ref="AX36" r:id="rId247" display="https://twitter.com/rahimsaliyev"/>
    <hyperlink ref="AX37" r:id="rId248" display="https://twitter.com/bahruz_samad"/>
    <hyperlink ref="AX38" r:id="rId249" display="https://twitter.com/sserenayss"/>
    <hyperlink ref="AX39" r:id="rId250" display="https://twitter.com/aygungarayeva"/>
    <hyperlink ref="AX40" r:id="rId251" display="https://twitter.com/lamiya_adilgizi"/>
    <hyperlink ref="AX41" r:id="rId252" display="https://twitter.com/arzugeybulla"/>
    <hyperlink ref="AX42" r:id="rId253" display="https://twitter.com/gma028"/>
    <hyperlink ref="AX43" r:id="rId254" display="https://twitter.com/therealorkhan"/>
    <hyperlink ref="AX44" r:id="rId255" display="https://twitter.com/arifsoy_"/>
    <hyperlink ref="AX45" r:id="rId256" display="https://twitter.com/repovidu"/>
    <hyperlink ref="AX46" r:id="rId257" display="https://twitter.com/greendystopia"/>
    <hyperlink ref="AX47" r:id="rId258" display="https://twitter.com/ramalmammadovsk"/>
    <hyperlink ref="AX48" r:id="rId259" display="https://twitter.com/malriomenes"/>
    <hyperlink ref="AX49" r:id="rId260" display="https://twitter.com/tamilla_qulami"/>
    <hyperlink ref="AX50" r:id="rId261" display="https://twitter.com/nicat_pasa"/>
    <hyperlink ref="AX51" r:id="rId262" display="https://twitter.com/safaraslanov"/>
    <hyperlink ref="AX52" r:id="rId263" display="https://twitter.com/gular_abbasli"/>
    <hyperlink ref="AX53" r:id="rId264" display="https://twitter.com/huseynli_ilkin"/>
    <hyperlink ref="AX54" r:id="rId265" display="https://twitter.com/orujova_arzu"/>
    <hyperlink ref="AX55" r:id="rId266" display="https://twitter.com/sadako_sasaki"/>
    <hyperlink ref="AX56" r:id="rId267" display="https://twitter.com/arzufahrad"/>
    <hyperlink ref="AX57" r:id="rId268" display="https://twitter.com/bobmeddin"/>
    <hyperlink ref="AX58" r:id="rId269" display="https://twitter.com/mammadhajili"/>
    <hyperlink ref="AX59" r:id="rId270" display="https://twitter.com/antonkuntin"/>
    <hyperlink ref="AX60" r:id="rId271" display="https://twitter.com/gulnar_salman"/>
    <hyperlink ref="AX61" r:id="rId272" display="https://twitter.com/mreynullabeyli"/>
    <hyperlink ref="AX62" r:id="rId273" display="https://twitter.com/beyonce_aze"/>
    <hyperlink ref="AX63" r:id="rId274" display="https://twitter.com/belovedjinki"/>
    <hyperlink ref="AX64" r:id="rId275" display="https://twitter.com/yoonkookologist"/>
    <hyperlink ref="AX65" r:id="rId276" display="https://twitter.com/taeilzens"/>
    <hyperlink ref="AX66" r:id="rId277" display="https://twitter.com/globalvoices_it"/>
    <hyperlink ref="AX67" r:id="rId278" display="https://twitter.com/soothe888"/>
    <hyperlink ref="AX68" r:id="rId279" display="https://twitter.com/azizli_kenan"/>
    <hyperlink ref="AX69" r:id="rId280" display="https://twitter.com/thelivaa"/>
    <hyperlink ref="AX70" r:id="rId281" display="https://twitter.com/fakebitchesx"/>
    <hyperlink ref="AX71" r:id="rId282" display="https://twitter.com/filmaccc"/>
    <hyperlink ref="AX72" r:id="rId283" display="https://twitter.com/nihadhuseynn"/>
    <hyperlink ref="AX73" r:id="rId284" display="https://twitter.com/eminmilli"/>
    <hyperlink ref="AX74" r:id="rId285" display="https://twitter.com/minorityaze"/>
    <hyperlink ref="AX75" r:id="rId286" display="https://twitter.com/gvenespanol"/>
  </hyperlinks>
  <printOptions/>
  <pageMargins left="0.7" right="0.7" top="0.75" bottom="0.75" header="0.3" footer="0.3"/>
  <pageSetup horizontalDpi="600" verticalDpi="600" orientation="portrait" r:id="rId290"/>
  <legacyDrawing r:id="rId288"/>
  <tableParts>
    <tablePart r:id="rId28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1279</v>
      </c>
      <c r="Z2" s="13" t="s">
        <v>1294</v>
      </c>
      <c r="AA2" s="13" t="s">
        <v>1325</v>
      </c>
      <c r="AB2" s="13" t="s">
        <v>1425</v>
      </c>
      <c r="AC2" s="13" t="s">
        <v>1545</v>
      </c>
      <c r="AD2" s="13" t="s">
        <v>1583</v>
      </c>
      <c r="AE2" s="13" t="s">
        <v>1584</v>
      </c>
      <c r="AF2" s="13" t="s">
        <v>1601</v>
      </c>
      <c r="AG2" s="117" t="s">
        <v>2064</v>
      </c>
      <c r="AH2" s="117" t="s">
        <v>2065</v>
      </c>
      <c r="AI2" s="117" t="s">
        <v>2066</v>
      </c>
      <c r="AJ2" s="117" t="s">
        <v>2067</v>
      </c>
      <c r="AK2" s="117" t="s">
        <v>2068</v>
      </c>
      <c r="AL2" s="117" t="s">
        <v>2069</v>
      </c>
      <c r="AM2" s="117" t="s">
        <v>2070</v>
      </c>
      <c r="AN2" s="117" t="s">
        <v>2071</v>
      </c>
      <c r="AO2" s="117" t="s">
        <v>2074</v>
      </c>
    </row>
    <row r="3" spans="1:41" ht="15">
      <c r="A3" s="87" t="s">
        <v>1217</v>
      </c>
      <c r="B3" s="65" t="s">
        <v>1234</v>
      </c>
      <c r="C3" s="65" t="s">
        <v>56</v>
      </c>
      <c r="D3" s="103"/>
      <c r="E3" s="102"/>
      <c r="F3" s="104" t="s">
        <v>2124</v>
      </c>
      <c r="G3" s="105"/>
      <c r="H3" s="105"/>
      <c r="I3" s="106">
        <v>3</v>
      </c>
      <c r="J3" s="107"/>
      <c r="K3" s="48">
        <v>17</v>
      </c>
      <c r="L3" s="48">
        <v>16</v>
      </c>
      <c r="M3" s="48">
        <v>3</v>
      </c>
      <c r="N3" s="48">
        <v>19</v>
      </c>
      <c r="O3" s="48">
        <v>19</v>
      </c>
      <c r="P3" s="49" t="s">
        <v>2075</v>
      </c>
      <c r="Q3" s="49" t="s">
        <v>2075</v>
      </c>
      <c r="R3" s="48">
        <v>17</v>
      </c>
      <c r="S3" s="48">
        <v>17</v>
      </c>
      <c r="T3" s="48">
        <v>1</v>
      </c>
      <c r="U3" s="48">
        <v>3</v>
      </c>
      <c r="V3" s="48">
        <v>0</v>
      </c>
      <c r="W3" s="49">
        <v>0</v>
      </c>
      <c r="X3" s="49">
        <v>0</v>
      </c>
      <c r="Y3" s="78" t="s">
        <v>1280</v>
      </c>
      <c r="Z3" s="78" t="s">
        <v>1295</v>
      </c>
      <c r="AA3" s="78" t="s">
        <v>1326</v>
      </c>
      <c r="AB3" s="84" t="s">
        <v>1426</v>
      </c>
      <c r="AC3" s="84" t="s">
        <v>1546</v>
      </c>
      <c r="AD3" s="84"/>
      <c r="AE3" s="84" t="s">
        <v>1585</v>
      </c>
      <c r="AF3" s="84" t="s">
        <v>1602</v>
      </c>
      <c r="AG3" s="120">
        <v>0</v>
      </c>
      <c r="AH3" s="123">
        <v>0</v>
      </c>
      <c r="AI3" s="120">
        <v>0</v>
      </c>
      <c r="AJ3" s="123">
        <v>0</v>
      </c>
      <c r="AK3" s="120">
        <v>0</v>
      </c>
      <c r="AL3" s="123">
        <v>0</v>
      </c>
      <c r="AM3" s="120">
        <v>293</v>
      </c>
      <c r="AN3" s="123">
        <v>100</v>
      </c>
      <c r="AO3" s="120">
        <v>293</v>
      </c>
    </row>
    <row r="4" spans="1:41" ht="15">
      <c r="A4" s="87" t="s">
        <v>1218</v>
      </c>
      <c r="B4" s="65" t="s">
        <v>1235</v>
      </c>
      <c r="C4" s="65" t="s">
        <v>56</v>
      </c>
      <c r="D4" s="109"/>
      <c r="E4" s="108"/>
      <c r="F4" s="110" t="s">
        <v>2125</v>
      </c>
      <c r="G4" s="111"/>
      <c r="H4" s="111"/>
      <c r="I4" s="112">
        <v>4</v>
      </c>
      <c r="J4" s="113"/>
      <c r="K4" s="48">
        <v>12</v>
      </c>
      <c r="L4" s="48">
        <v>17</v>
      </c>
      <c r="M4" s="48">
        <v>12</v>
      </c>
      <c r="N4" s="48">
        <v>29</v>
      </c>
      <c r="O4" s="48">
        <v>16</v>
      </c>
      <c r="P4" s="49">
        <v>0</v>
      </c>
      <c r="Q4" s="49">
        <v>0</v>
      </c>
      <c r="R4" s="48">
        <v>1</v>
      </c>
      <c r="S4" s="48">
        <v>0</v>
      </c>
      <c r="T4" s="48">
        <v>12</v>
      </c>
      <c r="U4" s="48">
        <v>29</v>
      </c>
      <c r="V4" s="48">
        <v>4</v>
      </c>
      <c r="W4" s="49">
        <v>1.902778</v>
      </c>
      <c r="X4" s="49">
        <v>0.09090909090909091</v>
      </c>
      <c r="Y4" s="78" t="s">
        <v>1281</v>
      </c>
      <c r="Z4" s="78" t="s">
        <v>390</v>
      </c>
      <c r="AA4" s="78" t="s">
        <v>1327</v>
      </c>
      <c r="AB4" s="84" t="s">
        <v>1427</v>
      </c>
      <c r="AC4" s="84" t="s">
        <v>1547</v>
      </c>
      <c r="AD4" s="84"/>
      <c r="AE4" s="84" t="s">
        <v>1586</v>
      </c>
      <c r="AF4" s="84" t="s">
        <v>1603</v>
      </c>
      <c r="AG4" s="120">
        <v>0</v>
      </c>
      <c r="AH4" s="123">
        <v>0</v>
      </c>
      <c r="AI4" s="120">
        <v>2</v>
      </c>
      <c r="AJ4" s="123">
        <v>0.35587188612099646</v>
      </c>
      <c r="AK4" s="120">
        <v>0</v>
      </c>
      <c r="AL4" s="123">
        <v>0</v>
      </c>
      <c r="AM4" s="120">
        <v>560</v>
      </c>
      <c r="AN4" s="123">
        <v>99.644128113879</v>
      </c>
      <c r="AO4" s="120">
        <v>562</v>
      </c>
    </row>
    <row r="5" spans="1:41" ht="15">
      <c r="A5" s="87" t="s">
        <v>1219</v>
      </c>
      <c r="B5" s="65" t="s">
        <v>1236</v>
      </c>
      <c r="C5" s="65" t="s">
        <v>56</v>
      </c>
      <c r="D5" s="109"/>
      <c r="E5" s="108"/>
      <c r="F5" s="110" t="s">
        <v>2126</v>
      </c>
      <c r="G5" s="111"/>
      <c r="H5" s="111"/>
      <c r="I5" s="112">
        <v>5</v>
      </c>
      <c r="J5" s="113"/>
      <c r="K5" s="48">
        <v>9</v>
      </c>
      <c r="L5" s="48">
        <v>9</v>
      </c>
      <c r="M5" s="48">
        <v>3</v>
      </c>
      <c r="N5" s="48">
        <v>12</v>
      </c>
      <c r="O5" s="48">
        <v>4</v>
      </c>
      <c r="P5" s="49">
        <v>0</v>
      </c>
      <c r="Q5" s="49">
        <v>0</v>
      </c>
      <c r="R5" s="48">
        <v>1</v>
      </c>
      <c r="S5" s="48">
        <v>0</v>
      </c>
      <c r="T5" s="48">
        <v>9</v>
      </c>
      <c r="U5" s="48">
        <v>12</v>
      </c>
      <c r="V5" s="48">
        <v>2</v>
      </c>
      <c r="W5" s="49">
        <v>1.580247</v>
      </c>
      <c r="X5" s="49">
        <v>0.1111111111111111</v>
      </c>
      <c r="Y5" s="78" t="s">
        <v>382</v>
      </c>
      <c r="Z5" s="78" t="s">
        <v>390</v>
      </c>
      <c r="AA5" s="78" t="s">
        <v>396</v>
      </c>
      <c r="AB5" s="84" t="s">
        <v>1428</v>
      </c>
      <c r="AC5" s="84" t="s">
        <v>1548</v>
      </c>
      <c r="AD5" s="84"/>
      <c r="AE5" s="84" t="s">
        <v>1587</v>
      </c>
      <c r="AF5" s="84" t="s">
        <v>1604</v>
      </c>
      <c r="AG5" s="120">
        <v>1</v>
      </c>
      <c r="AH5" s="123">
        <v>0.3952569169960474</v>
      </c>
      <c r="AI5" s="120">
        <v>1</v>
      </c>
      <c r="AJ5" s="123">
        <v>0.3952569169960474</v>
      </c>
      <c r="AK5" s="120">
        <v>0</v>
      </c>
      <c r="AL5" s="123">
        <v>0</v>
      </c>
      <c r="AM5" s="120">
        <v>251</v>
      </c>
      <c r="AN5" s="123">
        <v>99.2094861660079</v>
      </c>
      <c r="AO5" s="120">
        <v>253</v>
      </c>
    </row>
    <row r="6" spans="1:41" ht="15">
      <c r="A6" s="87" t="s">
        <v>1220</v>
      </c>
      <c r="B6" s="65" t="s">
        <v>1237</v>
      </c>
      <c r="C6" s="65" t="s">
        <v>56</v>
      </c>
      <c r="D6" s="109"/>
      <c r="E6" s="108"/>
      <c r="F6" s="110" t="s">
        <v>2127</v>
      </c>
      <c r="G6" s="111"/>
      <c r="H6" s="111"/>
      <c r="I6" s="112">
        <v>6</v>
      </c>
      <c r="J6" s="113"/>
      <c r="K6" s="48">
        <v>4</v>
      </c>
      <c r="L6" s="48">
        <v>5</v>
      </c>
      <c r="M6" s="48">
        <v>0</v>
      </c>
      <c r="N6" s="48">
        <v>5</v>
      </c>
      <c r="O6" s="48">
        <v>0</v>
      </c>
      <c r="P6" s="49">
        <v>0</v>
      </c>
      <c r="Q6" s="49">
        <v>0</v>
      </c>
      <c r="R6" s="48">
        <v>1</v>
      </c>
      <c r="S6" s="48">
        <v>0</v>
      </c>
      <c r="T6" s="48">
        <v>4</v>
      </c>
      <c r="U6" s="48">
        <v>5</v>
      </c>
      <c r="V6" s="48">
        <v>2</v>
      </c>
      <c r="W6" s="49">
        <v>0.875</v>
      </c>
      <c r="X6" s="49">
        <v>0.4166666666666667</v>
      </c>
      <c r="Y6" s="78"/>
      <c r="Z6" s="78"/>
      <c r="AA6" s="78" t="s">
        <v>1328</v>
      </c>
      <c r="AB6" s="84" t="s">
        <v>1429</v>
      </c>
      <c r="AC6" s="84" t="s">
        <v>1549</v>
      </c>
      <c r="AD6" s="84"/>
      <c r="AE6" s="84" t="s">
        <v>1588</v>
      </c>
      <c r="AF6" s="84" t="s">
        <v>1605</v>
      </c>
      <c r="AG6" s="120">
        <v>0</v>
      </c>
      <c r="AH6" s="123">
        <v>0</v>
      </c>
      <c r="AI6" s="120">
        <v>5</v>
      </c>
      <c r="AJ6" s="123">
        <v>6.097560975609756</v>
      </c>
      <c r="AK6" s="120">
        <v>0</v>
      </c>
      <c r="AL6" s="123">
        <v>0</v>
      </c>
      <c r="AM6" s="120">
        <v>77</v>
      </c>
      <c r="AN6" s="123">
        <v>93.90243902439025</v>
      </c>
      <c r="AO6" s="120">
        <v>82</v>
      </c>
    </row>
    <row r="7" spans="1:41" ht="15">
      <c r="A7" s="87" t="s">
        <v>1221</v>
      </c>
      <c r="B7" s="65" t="s">
        <v>1238</v>
      </c>
      <c r="C7" s="65" t="s">
        <v>56</v>
      </c>
      <c r="D7" s="109"/>
      <c r="E7" s="108"/>
      <c r="F7" s="110" t="s">
        <v>2128</v>
      </c>
      <c r="G7" s="111"/>
      <c r="H7" s="111"/>
      <c r="I7" s="112">
        <v>7</v>
      </c>
      <c r="J7" s="113"/>
      <c r="K7" s="48">
        <v>4</v>
      </c>
      <c r="L7" s="48">
        <v>4</v>
      </c>
      <c r="M7" s="48">
        <v>2</v>
      </c>
      <c r="N7" s="48">
        <v>6</v>
      </c>
      <c r="O7" s="48">
        <v>3</v>
      </c>
      <c r="P7" s="49">
        <v>0</v>
      </c>
      <c r="Q7" s="49">
        <v>0</v>
      </c>
      <c r="R7" s="48">
        <v>1</v>
      </c>
      <c r="S7" s="48">
        <v>0</v>
      </c>
      <c r="T7" s="48">
        <v>4</v>
      </c>
      <c r="U7" s="48">
        <v>6</v>
      </c>
      <c r="V7" s="48">
        <v>3</v>
      </c>
      <c r="W7" s="49">
        <v>1.25</v>
      </c>
      <c r="X7" s="49">
        <v>0.25</v>
      </c>
      <c r="Y7" s="78"/>
      <c r="Z7" s="78"/>
      <c r="AA7" s="78" t="s">
        <v>396</v>
      </c>
      <c r="AB7" s="84" t="s">
        <v>1430</v>
      </c>
      <c r="AC7" s="84" t="s">
        <v>1550</v>
      </c>
      <c r="AD7" s="84"/>
      <c r="AE7" s="84" t="s">
        <v>1589</v>
      </c>
      <c r="AF7" s="84" t="s">
        <v>1606</v>
      </c>
      <c r="AG7" s="120">
        <v>0</v>
      </c>
      <c r="AH7" s="123">
        <v>0</v>
      </c>
      <c r="AI7" s="120">
        <v>0</v>
      </c>
      <c r="AJ7" s="123">
        <v>0</v>
      </c>
      <c r="AK7" s="120">
        <v>0</v>
      </c>
      <c r="AL7" s="123">
        <v>0</v>
      </c>
      <c r="AM7" s="120">
        <v>148</v>
      </c>
      <c r="AN7" s="123">
        <v>100</v>
      </c>
      <c r="AO7" s="120">
        <v>148</v>
      </c>
    </row>
    <row r="8" spans="1:41" ht="15">
      <c r="A8" s="87" t="s">
        <v>1222</v>
      </c>
      <c r="B8" s="65" t="s">
        <v>1239</v>
      </c>
      <c r="C8" s="65" t="s">
        <v>56</v>
      </c>
      <c r="D8" s="109"/>
      <c r="E8" s="108"/>
      <c r="F8" s="110" t="s">
        <v>2129</v>
      </c>
      <c r="G8" s="111"/>
      <c r="H8" s="111"/>
      <c r="I8" s="112">
        <v>8</v>
      </c>
      <c r="J8" s="113"/>
      <c r="K8" s="48">
        <v>3</v>
      </c>
      <c r="L8" s="48">
        <v>3</v>
      </c>
      <c r="M8" s="48">
        <v>0</v>
      </c>
      <c r="N8" s="48">
        <v>3</v>
      </c>
      <c r="O8" s="48">
        <v>1</v>
      </c>
      <c r="P8" s="49">
        <v>0</v>
      </c>
      <c r="Q8" s="49">
        <v>0</v>
      </c>
      <c r="R8" s="48">
        <v>1</v>
      </c>
      <c r="S8" s="48">
        <v>0</v>
      </c>
      <c r="T8" s="48">
        <v>3</v>
      </c>
      <c r="U8" s="48">
        <v>3</v>
      </c>
      <c r="V8" s="48">
        <v>2</v>
      </c>
      <c r="W8" s="49">
        <v>0.888889</v>
      </c>
      <c r="X8" s="49">
        <v>0.3333333333333333</v>
      </c>
      <c r="Y8" s="78" t="s">
        <v>383</v>
      </c>
      <c r="Z8" s="78" t="s">
        <v>394</v>
      </c>
      <c r="AA8" s="78" t="s">
        <v>410</v>
      </c>
      <c r="AB8" s="84" t="s">
        <v>1431</v>
      </c>
      <c r="AC8" s="84" t="s">
        <v>1551</v>
      </c>
      <c r="AD8" s="84"/>
      <c r="AE8" s="84" t="s">
        <v>271</v>
      </c>
      <c r="AF8" s="84" t="s">
        <v>1607</v>
      </c>
      <c r="AG8" s="120">
        <v>0</v>
      </c>
      <c r="AH8" s="123">
        <v>0</v>
      </c>
      <c r="AI8" s="120">
        <v>8</v>
      </c>
      <c r="AJ8" s="123">
        <v>8.080808080808081</v>
      </c>
      <c r="AK8" s="120">
        <v>0</v>
      </c>
      <c r="AL8" s="123">
        <v>0</v>
      </c>
      <c r="AM8" s="120">
        <v>91</v>
      </c>
      <c r="AN8" s="123">
        <v>91.91919191919192</v>
      </c>
      <c r="AO8" s="120">
        <v>99</v>
      </c>
    </row>
    <row r="9" spans="1:41" ht="15">
      <c r="A9" s="87" t="s">
        <v>1223</v>
      </c>
      <c r="B9" s="65" t="s">
        <v>1240</v>
      </c>
      <c r="C9" s="65" t="s">
        <v>56</v>
      </c>
      <c r="D9" s="109"/>
      <c r="E9" s="108"/>
      <c r="F9" s="110" t="s">
        <v>2130</v>
      </c>
      <c r="G9" s="111"/>
      <c r="H9" s="111"/>
      <c r="I9" s="112">
        <v>9</v>
      </c>
      <c r="J9" s="113"/>
      <c r="K9" s="48">
        <v>3</v>
      </c>
      <c r="L9" s="48">
        <v>3</v>
      </c>
      <c r="M9" s="48">
        <v>0</v>
      </c>
      <c r="N9" s="48">
        <v>3</v>
      </c>
      <c r="O9" s="48">
        <v>1</v>
      </c>
      <c r="P9" s="49">
        <v>0</v>
      </c>
      <c r="Q9" s="49">
        <v>0</v>
      </c>
      <c r="R9" s="48">
        <v>1</v>
      </c>
      <c r="S9" s="48">
        <v>0</v>
      </c>
      <c r="T9" s="48">
        <v>3</v>
      </c>
      <c r="U9" s="48">
        <v>3</v>
      </c>
      <c r="V9" s="48">
        <v>2</v>
      </c>
      <c r="W9" s="49">
        <v>0.888889</v>
      </c>
      <c r="X9" s="49">
        <v>0.3333333333333333</v>
      </c>
      <c r="Y9" s="78"/>
      <c r="Z9" s="78"/>
      <c r="AA9" s="78" t="s">
        <v>409</v>
      </c>
      <c r="AB9" s="84" t="s">
        <v>1432</v>
      </c>
      <c r="AC9" s="84" t="s">
        <v>1552</v>
      </c>
      <c r="AD9" s="84"/>
      <c r="AE9" s="84" t="s">
        <v>268</v>
      </c>
      <c r="AF9" s="84" t="s">
        <v>1608</v>
      </c>
      <c r="AG9" s="120">
        <v>0</v>
      </c>
      <c r="AH9" s="123">
        <v>0</v>
      </c>
      <c r="AI9" s="120">
        <v>0</v>
      </c>
      <c r="AJ9" s="123">
        <v>0</v>
      </c>
      <c r="AK9" s="120">
        <v>0</v>
      </c>
      <c r="AL9" s="123">
        <v>0</v>
      </c>
      <c r="AM9" s="120">
        <v>92</v>
      </c>
      <c r="AN9" s="123">
        <v>100</v>
      </c>
      <c r="AO9" s="120">
        <v>92</v>
      </c>
    </row>
    <row r="10" spans="1:41" ht="14.25" customHeight="1">
      <c r="A10" s="87" t="s">
        <v>1224</v>
      </c>
      <c r="B10" s="65" t="s">
        <v>1241</v>
      </c>
      <c r="C10" s="65" t="s">
        <v>56</v>
      </c>
      <c r="D10" s="109"/>
      <c r="E10" s="108"/>
      <c r="F10" s="110" t="s">
        <v>2131</v>
      </c>
      <c r="G10" s="111"/>
      <c r="H10" s="111"/>
      <c r="I10" s="112">
        <v>10</v>
      </c>
      <c r="J10" s="113"/>
      <c r="K10" s="48">
        <v>3</v>
      </c>
      <c r="L10" s="48">
        <v>3</v>
      </c>
      <c r="M10" s="48">
        <v>0</v>
      </c>
      <c r="N10" s="48">
        <v>3</v>
      </c>
      <c r="O10" s="48">
        <v>1</v>
      </c>
      <c r="P10" s="49">
        <v>0</v>
      </c>
      <c r="Q10" s="49">
        <v>0</v>
      </c>
      <c r="R10" s="48">
        <v>1</v>
      </c>
      <c r="S10" s="48">
        <v>0</v>
      </c>
      <c r="T10" s="48">
        <v>3</v>
      </c>
      <c r="U10" s="48">
        <v>3</v>
      </c>
      <c r="V10" s="48">
        <v>2</v>
      </c>
      <c r="W10" s="49">
        <v>0.888889</v>
      </c>
      <c r="X10" s="49">
        <v>0.3333333333333333</v>
      </c>
      <c r="Y10" s="78" t="s">
        <v>373</v>
      </c>
      <c r="Z10" s="78" t="s">
        <v>388</v>
      </c>
      <c r="AA10" s="78" t="s">
        <v>397</v>
      </c>
      <c r="AB10" s="84" t="s">
        <v>1433</v>
      </c>
      <c r="AC10" s="84" t="s">
        <v>1553</v>
      </c>
      <c r="AD10" s="84"/>
      <c r="AE10" s="84" t="s">
        <v>228</v>
      </c>
      <c r="AF10" s="84" t="s">
        <v>1609</v>
      </c>
      <c r="AG10" s="120">
        <v>0</v>
      </c>
      <c r="AH10" s="123">
        <v>0</v>
      </c>
      <c r="AI10" s="120">
        <v>1</v>
      </c>
      <c r="AJ10" s="123">
        <v>1.2658227848101267</v>
      </c>
      <c r="AK10" s="120">
        <v>0</v>
      </c>
      <c r="AL10" s="123">
        <v>0</v>
      </c>
      <c r="AM10" s="120">
        <v>78</v>
      </c>
      <c r="AN10" s="123">
        <v>98.73417721518987</v>
      </c>
      <c r="AO10" s="120">
        <v>79</v>
      </c>
    </row>
    <row r="11" spans="1:41" ht="15">
      <c r="A11" s="87" t="s">
        <v>1225</v>
      </c>
      <c r="B11" s="65" t="s">
        <v>1242</v>
      </c>
      <c r="C11" s="65" t="s">
        <v>56</v>
      </c>
      <c r="D11" s="109"/>
      <c r="E11" s="108"/>
      <c r="F11" s="110" t="s">
        <v>2132</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385</v>
      </c>
      <c r="Z11" s="78" t="s">
        <v>391</v>
      </c>
      <c r="AA11" s="78" t="s">
        <v>413</v>
      </c>
      <c r="AB11" s="84" t="s">
        <v>1434</v>
      </c>
      <c r="AC11" s="84" t="s">
        <v>1554</v>
      </c>
      <c r="AD11" s="84"/>
      <c r="AE11" s="84" t="s">
        <v>275</v>
      </c>
      <c r="AF11" s="84" t="s">
        <v>1610</v>
      </c>
      <c r="AG11" s="120">
        <v>0</v>
      </c>
      <c r="AH11" s="123">
        <v>0</v>
      </c>
      <c r="AI11" s="120">
        <v>0</v>
      </c>
      <c r="AJ11" s="123">
        <v>0</v>
      </c>
      <c r="AK11" s="120">
        <v>0</v>
      </c>
      <c r="AL11" s="123">
        <v>0</v>
      </c>
      <c r="AM11" s="120">
        <v>49</v>
      </c>
      <c r="AN11" s="123">
        <v>100</v>
      </c>
      <c r="AO11" s="120">
        <v>49</v>
      </c>
    </row>
    <row r="12" spans="1:41" ht="15">
      <c r="A12" s="87" t="s">
        <v>1226</v>
      </c>
      <c r="B12" s="65" t="s">
        <v>1243</v>
      </c>
      <c r="C12" s="65" t="s">
        <v>56</v>
      </c>
      <c r="D12" s="109"/>
      <c r="E12" s="108"/>
      <c r="F12" s="110" t="s">
        <v>2133</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384</v>
      </c>
      <c r="Z12" s="78" t="s">
        <v>393</v>
      </c>
      <c r="AA12" s="78" t="s">
        <v>411</v>
      </c>
      <c r="AB12" s="84" t="s">
        <v>1435</v>
      </c>
      <c r="AC12" s="84" t="s">
        <v>1555</v>
      </c>
      <c r="AD12" s="84"/>
      <c r="AE12" s="84" t="s">
        <v>273</v>
      </c>
      <c r="AF12" s="84" t="s">
        <v>1611</v>
      </c>
      <c r="AG12" s="120">
        <v>0</v>
      </c>
      <c r="AH12" s="123">
        <v>0</v>
      </c>
      <c r="AI12" s="120">
        <v>0</v>
      </c>
      <c r="AJ12" s="123">
        <v>0</v>
      </c>
      <c r="AK12" s="120">
        <v>0</v>
      </c>
      <c r="AL12" s="123">
        <v>0</v>
      </c>
      <c r="AM12" s="120">
        <v>48</v>
      </c>
      <c r="AN12" s="123">
        <v>100</v>
      </c>
      <c r="AO12" s="120">
        <v>48</v>
      </c>
    </row>
    <row r="13" spans="1:41" ht="15">
      <c r="A13" s="87" t="s">
        <v>1227</v>
      </c>
      <c r="B13" s="65" t="s">
        <v>1244</v>
      </c>
      <c r="C13" s="65" t="s">
        <v>56</v>
      </c>
      <c r="D13" s="109"/>
      <c r="E13" s="108"/>
      <c r="F13" s="110" t="s">
        <v>2134</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c r="Z13" s="78"/>
      <c r="AA13" s="78" t="s">
        <v>396</v>
      </c>
      <c r="AB13" s="84" t="s">
        <v>1436</v>
      </c>
      <c r="AC13" s="84" t="s">
        <v>1556</v>
      </c>
      <c r="AD13" s="84"/>
      <c r="AE13" s="84" t="s">
        <v>263</v>
      </c>
      <c r="AF13" s="84" t="s">
        <v>1612</v>
      </c>
      <c r="AG13" s="120">
        <v>0</v>
      </c>
      <c r="AH13" s="123">
        <v>0</v>
      </c>
      <c r="AI13" s="120">
        <v>0</v>
      </c>
      <c r="AJ13" s="123">
        <v>0</v>
      </c>
      <c r="AK13" s="120">
        <v>0</v>
      </c>
      <c r="AL13" s="123">
        <v>0</v>
      </c>
      <c r="AM13" s="120">
        <v>30</v>
      </c>
      <c r="AN13" s="123">
        <v>100</v>
      </c>
      <c r="AO13" s="120">
        <v>30</v>
      </c>
    </row>
    <row r="14" spans="1:41" ht="15">
      <c r="A14" s="87" t="s">
        <v>1228</v>
      </c>
      <c r="B14" s="65" t="s">
        <v>1245</v>
      </c>
      <c r="C14" s="65" t="s">
        <v>56</v>
      </c>
      <c r="D14" s="109"/>
      <c r="E14" s="108"/>
      <c r="F14" s="110" t="s">
        <v>2135</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c r="Z14" s="78"/>
      <c r="AA14" s="78" t="s">
        <v>396</v>
      </c>
      <c r="AB14" s="84" t="s">
        <v>1437</v>
      </c>
      <c r="AC14" s="84" t="s">
        <v>1557</v>
      </c>
      <c r="AD14" s="84"/>
      <c r="AE14" s="84" t="s">
        <v>252</v>
      </c>
      <c r="AF14" s="84" t="s">
        <v>1613</v>
      </c>
      <c r="AG14" s="120">
        <v>0</v>
      </c>
      <c r="AH14" s="123">
        <v>0</v>
      </c>
      <c r="AI14" s="120">
        <v>0</v>
      </c>
      <c r="AJ14" s="123">
        <v>0</v>
      </c>
      <c r="AK14" s="120">
        <v>0</v>
      </c>
      <c r="AL14" s="123">
        <v>0</v>
      </c>
      <c r="AM14" s="120">
        <v>34</v>
      </c>
      <c r="AN14" s="123">
        <v>100</v>
      </c>
      <c r="AO14" s="120">
        <v>34</v>
      </c>
    </row>
    <row r="15" spans="1:41" ht="15">
      <c r="A15" s="87" t="s">
        <v>1229</v>
      </c>
      <c r="B15" s="65" t="s">
        <v>1234</v>
      </c>
      <c r="C15" s="65" t="s">
        <v>59</v>
      </c>
      <c r="D15" s="109"/>
      <c r="E15" s="108"/>
      <c r="F15" s="110" t="s">
        <v>2136</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c r="Z15" s="78"/>
      <c r="AA15" s="78" t="s">
        <v>396</v>
      </c>
      <c r="AB15" s="84" t="s">
        <v>1335</v>
      </c>
      <c r="AC15" s="84" t="s">
        <v>689</v>
      </c>
      <c r="AD15" s="84"/>
      <c r="AE15" s="84" t="s">
        <v>249</v>
      </c>
      <c r="AF15" s="84" t="s">
        <v>1614</v>
      </c>
      <c r="AG15" s="120">
        <v>0</v>
      </c>
      <c r="AH15" s="123">
        <v>0</v>
      </c>
      <c r="AI15" s="120">
        <v>0</v>
      </c>
      <c r="AJ15" s="123">
        <v>0</v>
      </c>
      <c r="AK15" s="120">
        <v>0</v>
      </c>
      <c r="AL15" s="123">
        <v>0</v>
      </c>
      <c r="AM15" s="120">
        <v>4</v>
      </c>
      <c r="AN15" s="123">
        <v>100</v>
      </c>
      <c r="AO15" s="120">
        <v>4</v>
      </c>
    </row>
    <row r="16" spans="1:41" ht="15">
      <c r="A16" s="87" t="s">
        <v>1230</v>
      </c>
      <c r="B16" s="65" t="s">
        <v>1235</v>
      </c>
      <c r="C16" s="65" t="s">
        <v>59</v>
      </c>
      <c r="D16" s="109"/>
      <c r="E16" s="108"/>
      <c r="F16" s="110" t="s">
        <v>2137</v>
      </c>
      <c r="G16" s="111"/>
      <c r="H16" s="111"/>
      <c r="I16" s="112">
        <v>16</v>
      </c>
      <c r="J16" s="113"/>
      <c r="K16" s="48">
        <v>2</v>
      </c>
      <c r="L16" s="48">
        <v>1</v>
      </c>
      <c r="M16" s="48">
        <v>2</v>
      </c>
      <c r="N16" s="48">
        <v>3</v>
      </c>
      <c r="O16" s="48">
        <v>2</v>
      </c>
      <c r="P16" s="49">
        <v>0</v>
      </c>
      <c r="Q16" s="49">
        <v>0</v>
      </c>
      <c r="R16" s="48">
        <v>1</v>
      </c>
      <c r="S16" s="48">
        <v>0</v>
      </c>
      <c r="T16" s="48">
        <v>2</v>
      </c>
      <c r="U16" s="48">
        <v>3</v>
      </c>
      <c r="V16" s="48">
        <v>1</v>
      </c>
      <c r="W16" s="49">
        <v>0.5</v>
      </c>
      <c r="X16" s="49">
        <v>0.5</v>
      </c>
      <c r="Y16" s="78" t="s">
        <v>1282</v>
      </c>
      <c r="Z16" s="78" t="s">
        <v>1296</v>
      </c>
      <c r="AA16" s="78" t="s">
        <v>403</v>
      </c>
      <c r="AB16" s="84" t="s">
        <v>1438</v>
      </c>
      <c r="AC16" s="84" t="s">
        <v>1558</v>
      </c>
      <c r="AD16" s="84"/>
      <c r="AE16" s="84" t="s">
        <v>240</v>
      </c>
      <c r="AF16" s="84" t="s">
        <v>1615</v>
      </c>
      <c r="AG16" s="120">
        <v>0</v>
      </c>
      <c r="AH16" s="123">
        <v>0</v>
      </c>
      <c r="AI16" s="120">
        <v>0</v>
      </c>
      <c r="AJ16" s="123">
        <v>0</v>
      </c>
      <c r="AK16" s="120">
        <v>0</v>
      </c>
      <c r="AL16" s="123">
        <v>0</v>
      </c>
      <c r="AM16" s="120">
        <v>48</v>
      </c>
      <c r="AN16" s="123">
        <v>100</v>
      </c>
      <c r="AO16" s="120">
        <v>48</v>
      </c>
    </row>
    <row r="17" spans="1:41" ht="15">
      <c r="A17" s="87" t="s">
        <v>1231</v>
      </c>
      <c r="B17" s="65" t="s">
        <v>1236</v>
      </c>
      <c r="C17" s="65" t="s">
        <v>59</v>
      </c>
      <c r="D17" s="109"/>
      <c r="E17" s="108"/>
      <c r="F17" s="110" t="s">
        <v>2138</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379</v>
      </c>
      <c r="Z17" s="78" t="s">
        <v>392</v>
      </c>
      <c r="AA17" s="78" t="s">
        <v>396</v>
      </c>
      <c r="AB17" s="84" t="s">
        <v>1335</v>
      </c>
      <c r="AC17" s="84" t="s">
        <v>689</v>
      </c>
      <c r="AD17" s="84"/>
      <c r="AE17" s="84" t="s">
        <v>238</v>
      </c>
      <c r="AF17" s="84" t="s">
        <v>1616</v>
      </c>
      <c r="AG17" s="120">
        <v>0</v>
      </c>
      <c r="AH17" s="123">
        <v>0</v>
      </c>
      <c r="AI17" s="120">
        <v>0</v>
      </c>
      <c r="AJ17" s="123">
        <v>0</v>
      </c>
      <c r="AK17" s="120">
        <v>0</v>
      </c>
      <c r="AL17" s="123">
        <v>0</v>
      </c>
      <c r="AM17" s="120">
        <v>4</v>
      </c>
      <c r="AN17" s="123">
        <v>100</v>
      </c>
      <c r="AO17" s="120">
        <v>4</v>
      </c>
    </row>
    <row r="18" spans="1:41" ht="15">
      <c r="A18" s="87" t="s">
        <v>1232</v>
      </c>
      <c r="B18" s="65" t="s">
        <v>1237</v>
      </c>
      <c r="C18" s="65" t="s">
        <v>59</v>
      </c>
      <c r="D18" s="109"/>
      <c r="E18" s="108"/>
      <c r="F18" s="110" t="s">
        <v>2139</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c r="Z18" s="78"/>
      <c r="AA18" s="78" t="s">
        <v>396</v>
      </c>
      <c r="AB18" s="84" t="s">
        <v>1439</v>
      </c>
      <c r="AC18" s="84" t="s">
        <v>1559</v>
      </c>
      <c r="AD18" s="84"/>
      <c r="AE18" s="84" t="s">
        <v>218</v>
      </c>
      <c r="AF18" s="84" t="s">
        <v>1617</v>
      </c>
      <c r="AG18" s="120">
        <v>0</v>
      </c>
      <c r="AH18" s="123">
        <v>0</v>
      </c>
      <c r="AI18" s="120">
        <v>0</v>
      </c>
      <c r="AJ18" s="123">
        <v>0</v>
      </c>
      <c r="AK18" s="120">
        <v>0</v>
      </c>
      <c r="AL18" s="123">
        <v>0</v>
      </c>
      <c r="AM18" s="120">
        <v>51</v>
      </c>
      <c r="AN18" s="123">
        <v>100</v>
      </c>
      <c r="AO18" s="120">
        <v>51</v>
      </c>
    </row>
    <row r="19" spans="1:41" ht="15">
      <c r="A19" s="87" t="s">
        <v>1233</v>
      </c>
      <c r="B19" s="65" t="s">
        <v>1238</v>
      </c>
      <c r="C19" s="65" t="s">
        <v>59</v>
      </c>
      <c r="D19" s="109"/>
      <c r="E19" s="108"/>
      <c r="F19" s="110" t="s">
        <v>2140</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t="s">
        <v>373</v>
      </c>
      <c r="Z19" s="78" t="s">
        <v>388</v>
      </c>
      <c r="AA19" s="78" t="s">
        <v>397</v>
      </c>
      <c r="AB19" s="84" t="s">
        <v>1433</v>
      </c>
      <c r="AC19" s="84" t="s">
        <v>1553</v>
      </c>
      <c r="AD19" s="84"/>
      <c r="AE19" s="84" t="s">
        <v>213</v>
      </c>
      <c r="AF19" s="84" t="s">
        <v>1618</v>
      </c>
      <c r="AG19" s="120">
        <v>0</v>
      </c>
      <c r="AH19" s="123">
        <v>0</v>
      </c>
      <c r="AI19" s="120">
        <v>1</v>
      </c>
      <c r="AJ19" s="123">
        <v>1.8518518518518519</v>
      </c>
      <c r="AK19" s="120">
        <v>0</v>
      </c>
      <c r="AL19" s="123">
        <v>0</v>
      </c>
      <c r="AM19" s="120">
        <v>53</v>
      </c>
      <c r="AN19" s="123">
        <v>98.14814814814815</v>
      </c>
      <c r="AO19" s="120">
        <v>54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1217</v>
      </c>
      <c r="B2" s="84" t="s">
        <v>212</v>
      </c>
      <c r="C2" s="78">
        <f>VLOOKUP(GroupVertices[[#This Row],[Vertex]],Vertices[],MATCH("ID",Vertices[[#Headers],[Vertex]:[Vertex Content Word Count]],0),FALSE)</f>
        <v>3</v>
      </c>
    </row>
    <row r="3" spans="1:3" ht="15">
      <c r="A3" s="78" t="s">
        <v>1217</v>
      </c>
      <c r="B3" s="84" t="s">
        <v>215</v>
      </c>
      <c r="C3" s="78">
        <f>VLOOKUP(GroupVertices[[#This Row],[Vertex]],Vertices[],MATCH("ID",Vertices[[#Headers],[Vertex]:[Vertex Content Word Count]],0),FALSE)</f>
        <v>6</v>
      </c>
    </row>
    <row r="4" spans="1:3" ht="15">
      <c r="A4" s="78" t="s">
        <v>1217</v>
      </c>
      <c r="B4" s="84" t="s">
        <v>217</v>
      </c>
      <c r="C4" s="78">
        <f>VLOOKUP(GroupVertices[[#This Row],[Vertex]],Vertices[],MATCH("ID",Vertices[[#Headers],[Vertex]:[Vertex Content Word Count]],0),FALSE)</f>
        <v>9</v>
      </c>
    </row>
    <row r="5" spans="1:3" ht="15">
      <c r="A5" s="78" t="s">
        <v>1217</v>
      </c>
      <c r="B5" s="84" t="s">
        <v>221</v>
      </c>
      <c r="C5" s="78">
        <f>VLOOKUP(GroupVertices[[#This Row],[Vertex]],Vertices[],MATCH("ID",Vertices[[#Headers],[Vertex]:[Vertex Content Word Count]],0),FALSE)</f>
        <v>14</v>
      </c>
    </row>
    <row r="6" spans="1:3" ht="15">
      <c r="A6" s="78" t="s">
        <v>1217</v>
      </c>
      <c r="B6" s="84" t="s">
        <v>223</v>
      </c>
      <c r="C6" s="78">
        <f>VLOOKUP(GroupVertices[[#This Row],[Vertex]],Vertices[],MATCH("ID",Vertices[[#Headers],[Vertex]:[Vertex Content Word Count]],0),FALSE)</f>
        <v>16</v>
      </c>
    </row>
    <row r="7" spans="1:3" ht="15">
      <c r="A7" s="78" t="s">
        <v>1217</v>
      </c>
      <c r="B7" s="84" t="s">
        <v>225</v>
      </c>
      <c r="C7" s="78">
        <f>VLOOKUP(GroupVertices[[#This Row],[Vertex]],Vertices[],MATCH("ID",Vertices[[#Headers],[Vertex]:[Vertex Content Word Count]],0),FALSE)</f>
        <v>19</v>
      </c>
    </row>
    <row r="8" spans="1:3" ht="15">
      <c r="A8" s="78" t="s">
        <v>1217</v>
      </c>
      <c r="B8" s="84" t="s">
        <v>226</v>
      </c>
      <c r="C8" s="78">
        <f>VLOOKUP(GroupVertices[[#This Row],[Vertex]],Vertices[],MATCH("ID",Vertices[[#Headers],[Vertex]:[Vertex Content Word Count]],0),FALSE)</f>
        <v>20</v>
      </c>
    </row>
    <row r="9" spans="1:3" ht="15">
      <c r="A9" s="78" t="s">
        <v>1217</v>
      </c>
      <c r="B9" s="84" t="s">
        <v>237</v>
      </c>
      <c r="C9" s="78">
        <f>VLOOKUP(GroupVertices[[#This Row],[Vertex]],Vertices[],MATCH("ID",Vertices[[#Headers],[Vertex]:[Vertex Content Word Count]],0),FALSE)</f>
        <v>33</v>
      </c>
    </row>
    <row r="10" spans="1:3" ht="15">
      <c r="A10" s="78" t="s">
        <v>1217</v>
      </c>
      <c r="B10" s="84" t="s">
        <v>246</v>
      </c>
      <c r="C10" s="78">
        <f>VLOOKUP(GroupVertices[[#This Row],[Vertex]],Vertices[],MATCH("ID",Vertices[[#Headers],[Vertex]:[Vertex Content Word Count]],0),FALSE)</f>
        <v>42</v>
      </c>
    </row>
    <row r="11" spans="1:3" ht="15">
      <c r="A11" s="78" t="s">
        <v>1217</v>
      </c>
      <c r="B11" s="84" t="s">
        <v>251</v>
      </c>
      <c r="C11" s="78">
        <f>VLOOKUP(GroupVertices[[#This Row],[Vertex]],Vertices[],MATCH("ID",Vertices[[#Headers],[Vertex]:[Vertex Content Word Count]],0),FALSE)</f>
        <v>46</v>
      </c>
    </row>
    <row r="12" spans="1:3" ht="15">
      <c r="A12" s="78" t="s">
        <v>1217</v>
      </c>
      <c r="B12" s="84" t="s">
        <v>254</v>
      </c>
      <c r="C12" s="78">
        <f>VLOOKUP(GroupVertices[[#This Row],[Vertex]],Vertices[],MATCH("ID",Vertices[[#Headers],[Vertex]:[Vertex Content Word Count]],0),FALSE)</f>
        <v>49</v>
      </c>
    </row>
    <row r="13" spans="1:3" ht="15">
      <c r="A13" s="78" t="s">
        <v>1217</v>
      </c>
      <c r="B13" s="84" t="s">
        <v>255</v>
      </c>
      <c r="C13" s="78">
        <f>VLOOKUP(GroupVertices[[#This Row],[Vertex]],Vertices[],MATCH("ID",Vertices[[#Headers],[Vertex]:[Vertex Content Word Count]],0),FALSE)</f>
        <v>50</v>
      </c>
    </row>
    <row r="14" spans="1:3" ht="15">
      <c r="A14" s="78" t="s">
        <v>1217</v>
      </c>
      <c r="B14" s="84" t="s">
        <v>256</v>
      </c>
      <c r="C14" s="78">
        <f>VLOOKUP(GroupVertices[[#This Row],[Vertex]],Vertices[],MATCH("ID",Vertices[[#Headers],[Vertex]:[Vertex Content Word Count]],0),FALSE)</f>
        <v>51</v>
      </c>
    </row>
    <row r="15" spans="1:3" ht="15">
      <c r="A15" s="78" t="s">
        <v>1217</v>
      </c>
      <c r="B15" s="84" t="s">
        <v>277</v>
      </c>
      <c r="C15" s="78">
        <f>VLOOKUP(GroupVertices[[#This Row],[Vertex]],Vertices[],MATCH("ID",Vertices[[#Headers],[Vertex]:[Vertex Content Word Count]],0),FALSE)</f>
        <v>70</v>
      </c>
    </row>
    <row r="16" spans="1:3" ht="15">
      <c r="A16" s="78" t="s">
        <v>1217</v>
      </c>
      <c r="B16" s="84" t="s">
        <v>278</v>
      </c>
      <c r="C16" s="78">
        <f>VLOOKUP(GroupVertices[[#This Row],[Vertex]],Vertices[],MATCH("ID",Vertices[[#Headers],[Vertex]:[Vertex Content Word Count]],0),FALSE)</f>
        <v>71</v>
      </c>
    </row>
    <row r="17" spans="1:3" ht="15">
      <c r="A17" s="78" t="s">
        <v>1217</v>
      </c>
      <c r="B17" s="84" t="s">
        <v>282</v>
      </c>
      <c r="C17" s="78">
        <f>VLOOKUP(GroupVertices[[#This Row],[Vertex]],Vertices[],MATCH("ID",Vertices[[#Headers],[Vertex]:[Vertex Content Word Count]],0),FALSE)</f>
        <v>74</v>
      </c>
    </row>
    <row r="18" spans="1:3" ht="15">
      <c r="A18" s="78" t="s">
        <v>1217</v>
      </c>
      <c r="B18" s="84" t="s">
        <v>283</v>
      </c>
      <c r="C18" s="78">
        <f>VLOOKUP(GroupVertices[[#This Row],[Vertex]],Vertices[],MATCH("ID",Vertices[[#Headers],[Vertex]:[Vertex Content Word Count]],0),FALSE)</f>
        <v>75</v>
      </c>
    </row>
    <row r="19" spans="1:3" ht="15">
      <c r="A19" s="78" t="s">
        <v>1218</v>
      </c>
      <c r="B19" s="84" t="s">
        <v>248</v>
      </c>
      <c r="C19" s="78">
        <f>VLOOKUP(GroupVertices[[#This Row],[Vertex]],Vertices[],MATCH("ID",Vertices[[#Headers],[Vertex]:[Vertex Content Word Count]],0),FALSE)</f>
        <v>43</v>
      </c>
    </row>
    <row r="20" spans="1:3" ht="15">
      <c r="A20" s="78" t="s">
        <v>1218</v>
      </c>
      <c r="B20" s="84" t="s">
        <v>247</v>
      </c>
      <c r="C20" s="78">
        <f>VLOOKUP(GroupVertices[[#This Row],[Vertex]],Vertices[],MATCH("ID",Vertices[[#Headers],[Vertex]:[Vertex Content Word Count]],0),FALSE)</f>
        <v>32</v>
      </c>
    </row>
    <row r="21" spans="1:3" ht="15">
      <c r="A21" s="78" t="s">
        <v>1218</v>
      </c>
      <c r="B21" s="84" t="s">
        <v>229</v>
      </c>
      <c r="C21" s="78">
        <f>VLOOKUP(GroupVertices[[#This Row],[Vertex]],Vertices[],MATCH("ID",Vertices[[#Headers],[Vertex]:[Vertex Content Word Count]],0),FALSE)</f>
        <v>23</v>
      </c>
    </row>
    <row r="22" spans="1:3" ht="15">
      <c r="A22" s="78" t="s">
        <v>1218</v>
      </c>
      <c r="B22" s="84" t="s">
        <v>236</v>
      </c>
      <c r="C22" s="78">
        <f>VLOOKUP(GroupVertices[[#This Row],[Vertex]],Vertices[],MATCH("ID",Vertices[[#Headers],[Vertex]:[Vertex Content Word Count]],0),FALSE)</f>
        <v>30</v>
      </c>
    </row>
    <row r="23" spans="1:3" ht="15">
      <c r="A23" s="78" t="s">
        <v>1218</v>
      </c>
      <c r="B23" s="84" t="s">
        <v>235</v>
      </c>
      <c r="C23" s="78">
        <f>VLOOKUP(GroupVertices[[#This Row],[Vertex]],Vertices[],MATCH("ID",Vertices[[#Headers],[Vertex]:[Vertex Content Word Count]],0),FALSE)</f>
        <v>29</v>
      </c>
    </row>
    <row r="24" spans="1:3" ht="15">
      <c r="A24" s="78" t="s">
        <v>1218</v>
      </c>
      <c r="B24" s="84" t="s">
        <v>234</v>
      </c>
      <c r="C24" s="78">
        <f>VLOOKUP(GroupVertices[[#This Row],[Vertex]],Vertices[],MATCH("ID",Vertices[[#Headers],[Vertex]:[Vertex Content Word Count]],0),FALSE)</f>
        <v>28</v>
      </c>
    </row>
    <row r="25" spans="1:3" ht="15">
      <c r="A25" s="78" t="s">
        <v>1218</v>
      </c>
      <c r="B25" s="84" t="s">
        <v>233</v>
      </c>
      <c r="C25" s="78">
        <f>VLOOKUP(GroupVertices[[#This Row],[Vertex]],Vertices[],MATCH("ID",Vertices[[#Headers],[Vertex]:[Vertex Content Word Count]],0),FALSE)</f>
        <v>27</v>
      </c>
    </row>
    <row r="26" spans="1:3" ht="15">
      <c r="A26" s="78" t="s">
        <v>1218</v>
      </c>
      <c r="B26" s="84" t="s">
        <v>265</v>
      </c>
      <c r="C26" s="78">
        <f>VLOOKUP(GroupVertices[[#This Row],[Vertex]],Vertices[],MATCH("ID",Vertices[[#Headers],[Vertex]:[Vertex Content Word Count]],0),FALSE)</f>
        <v>8</v>
      </c>
    </row>
    <row r="27" spans="1:3" ht="15">
      <c r="A27" s="78" t="s">
        <v>1218</v>
      </c>
      <c r="B27" s="84" t="s">
        <v>232</v>
      </c>
      <c r="C27" s="78">
        <f>VLOOKUP(GroupVertices[[#This Row],[Vertex]],Vertices[],MATCH("ID",Vertices[[#Headers],[Vertex]:[Vertex Content Word Count]],0),FALSE)</f>
        <v>26</v>
      </c>
    </row>
    <row r="28" spans="1:3" ht="15">
      <c r="A28" s="78" t="s">
        <v>1218</v>
      </c>
      <c r="B28" s="84" t="s">
        <v>231</v>
      </c>
      <c r="C28" s="78">
        <f>VLOOKUP(GroupVertices[[#This Row],[Vertex]],Vertices[],MATCH("ID",Vertices[[#Headers],[Vertex]:[Vertex Content Word Count]],0),FALSE)</f>
        <v>25</v>
      </c>
    </row>
    <row r="29" spans="1:3" ht="15">
      <c r="A29" s="78" t="s">
        <v>1218</v>
      </c>
      <c r="B29" s="84" t="s">
        <v>230</v>
      </c>
      <c r="C29" s="78">
        <f>VLOOKUP(GroupVertices[[#This Row],[Vertex]],Vertices[],MATCH("ID",Vertices[[#Headers],[Vertex]:[Vertex Content Word Count]],0),FALSE)</f>
        <v>24</v>
      </c>
    </row>
    <row r="30" spans="1:3" ht="15">
      <c r="A30" s="78" t="s">
        <v>1218</v>
      </c>
      <c r="B30" s="84" t="s">
        <v>216</v>
      </c>
      <c r="C30" s="78">
        <f>VLOOKUP(GroupVertices[[#This Row],[Vertex]],Vertices[],MATCH("ID",Vertices[[#Headers],[Vertex]:[Vertex Content Word Count]],0),FALSE)</f>
        <v>7</v>
      </c>
    </row>
    <row r="31" spans="1:3" ht="15">
      <c r="A31" s="78" t="s">
        <v>1219</v>
      </c>
      <c r="B31" s="84" t="s">
        <v>281</v>
      </c>
      <c r="C31" s="78">
        <f>VLOOKUP(GroupVertices[[#This Row],[Vertex]],Vertices[],MATCH("ID",Vertices[[#Headers],[Vertex]:[Vertex Content Word Count]],0),FALSE)</f>
        <v>53</v>
      </c>
    </row>
    <row r="32" spans="1:3" ht="15">
      <c r="A32" s="78" t="s">
        <v>1219</v>
      </c>
      <c r="B32" s="84" t="s">
        <v>280</v>
      </c>
      <c r="C32" s="78">
        <f>VLOOKUP(GroupVertices[[#This Row],[Vertex]],Vertices[],MATCH("ID",Vertices[[#Headers],[Vertex]:[Vertex Content Word Count]],0),FALSE)</f>
        <v>73</v>
      </c>
    </row>
    <row r="33" spans="1:3" ht="15">
      <c r="A33" s="78" t="s">
        <v>1219</v>
      </c>
      <c r="B33" s="84" t="s">
        <v>279</v>
      </c>
      <c r="C33" s="78">
        <f>VLOOKUP(GroupVertices[[#This Row],[Vertex]],Vertices[],MATCH("ID",Vertices[[#Headers],[Vertex]:[Vertex Content Word Count]],0),FALSE)</f>
        <v>72</v>
      </c>
    </row>
    <row r="34" spans="1:3" ht="15">
      <c r="A34" s="78" t="s">
        <v>1219</v>
      </c>
      <c r="B34" s="84" t="s">
        <v>262</v>
      </c>
      <c r="C34" s="78">
        <f>VLOOKUP(GroupVertices[[#This Row],[Vertex]],Vertices[],MATCH("ID",Vertices[[#Headers],[Vertex]:[Vertex Content Word Count]],0),FALSE)</f>
        <v>58</v>
      </c>
    </row>
    <row r="35" spans="1:3" ht="15">
      <c r="A35" s="78" t="s">
        <v>1219</v>
      </c>
      <c r="B35" s="84" t="s">
        <v>261</v>
      </c>
      <c r="C35" s="78">
        <f>VLOOKUP(GroupVertices[[#This Row],[Vertex]],Vertices[],MATCH("ID",Vertices[[#Headers],[Vertex]:[Vertex Content Word Count]],0),FALSE)</f>
        <v>57</v>
      </c>
    </row>
    <row r="36" spans="1:3" ht="15">
      <c r="A36" s="78" t="s">
        <v>1219</v>
      </c>
      <c r="B36" s="84" t="s">
        <v>260</v>
      </c>
      <c r="C36" s="78">
        <f>VLOOKUP(GroupVertices[[#This Row],[Vertex]],Vertices[],MATCH("ID",Vertices[[#Headers],[Vertex]:[Vertex Content Word Count]],0),FALSE)</f>
        <v>56</v>
      </c>
    </row>
    <row r="37" spans="1:3" ht="15">
      <c r="A37" s="78" t="s">
        <v>1219</v>
      </c>
      <c r="B37" s="84" t="s">
        <v>259</v>
      </c>
      <c r="C37" s="78">
        <f>VLOOKUP(GroupVertices[[#This Row],[Vertex]],Vertices[],MATCH("ID",Vertices[[#Headers],[Vertex]:[Vertex Content Word Count]],0),FALSE)</f>
        <v>55</v>
      </c>
    </row>
    <row r="38" spans="1:3" ht="15">
      <c r="A38" s="78" t="s">
        <v>1219</v>
      </c>
      <c r="B38" s="84" t="s">
        <v>258</v>
      </c>
      <c r="C38" s="78">
        <f>VLOOKUP(GroupVertices[[#This Row],[Vertex]],Vertices[],MATCH("ID",Vertices[[#Headers],[Vertex]:[Vertex Content Word Count]],0),FALSE)</f>
        <v>54</v>
      </c>
    </row>
    <row r="39" spans="1:3" ht="15">
      <c r="A39" s="78" t="s">
        <v>1219</v>
      </c>
      <c r="B39" s="84" t="s">
        <v>257</v>
      </c>
      <c r="C39" s="78">
        <f>VLOOKUP(GroupVertices[[#This Row],[Vertex]],Vertices[],MATCH("ID",Vertices[[#Headers],[Vertex]:[Vertex Content Word Count]],0),FALSE)</f>
        <v>52</v>
      </c>
    </row>
    <row r="40" spans="1:3" ht="15">
      <c r="A40" s="78" t="s">
        <v>1220</v>
      </c>
      <c r="B40" s="84" t="s">
        <v>267</v>
      </c>
      <c r="C40" s="78">
        <f>VLOOKUP(GroupVertices[[#This Row],[Vertex]],Vertices[],MATCH("ID",Vertices[[#Headers],[Vertex]:[Vertex Content Word Count]],0),FALSE)</f>
        <v>61</v>
      </c>
    </row>
    <row r="41" spans="1:3" ht="15">
      <c r="A41" s="78" t="s">
        <v>1220</v>
      </c>
      <c r="B41" s="84" t="s">
        <v>266</v>
      </c>
      <c r="C41" s="78">
        <f>VLOOKUP(GroupVertices[[#This Row],[Vertex]],Vertices[],MATCH("ID",Vertices[[#Headers],[Vertex]:[Vertex Content Word Count]],0),FALSE)</f>
        <v>41</v>
      </c>
    </row>
    <row r="42" spans="1:3" ht="15">
      <c r="A42" s="78" t="s">
        <v>1220</v>
      </c>
      <c r="B42" s="84" t="s">
        <v>284</v>
      </c>
      <c r="C42" s="78">
        <f>VLOOKUP(GroupVertices[[#This Row],[Vertex]],Vertices[],MATCH("ID",Vertices[[#Headers],[Vertex]:[Vertex Content Word Count]],0),FALSE)</f>
        <v>40</v>
      </c>
    </row>
    <row r="43" spans="1:3" ht="15">
      <c r="A43" s="78" t="s">
        <v>1220</v>
      </c>
      <c r="B43" s="84" t="s">
        <v>245</v>
      </c>
      <c r="C43" s="78">
        <f>VLOOKUP(GroupVertices[[#This Row],[Vertex]],Vertices[],MATCH("ID",Vertices[[#Headers],[Vertex]:[Vertex Content Word Count]],0),FALSE)</f>
        <v>39</v>
      </c>
    </row>
    <row r="44" spans="1:3" ht="15">
      <c r="A44" s="78" t="s">
        <v>1221</v>
      </c>
      <c r="B44" s="84" t="s">
        <v>243</v>
      </c>
      <c r="C44" s="78">
        <f>VLOOKUP(GroupVertices[[#This Row],[Vertex]],Vertices[],MATCH("ID",Vertices[[#Headers],[Vertex]:[Vertex Content Word Count]],0),FALSE)</f>
        <v>38</v>
      </c>
    </row>
    <row r="45" spans="1:3" ht="15">
      <c r="A45" s="78" t="s">
        <v>1221</v>
      </c>
      <c r="B45" s="84" t="s">
        <v>244</v>
      </c>
      <c r="C45" s="78">
        <f>VLOOKUP(GroupVertices[[#This Row],[Vertex]],Vertices[],MATCH("ID",Vertices[[#Headers],[Vertex]:[Vertex Content Word Count]],0),FALSE)</f>
        <v>31</v>
      </c>
    </row>
    <row r="46" spans="1:3" ht="15">
      <c r="A46" s="78" t="s">
        <v>1221</v>
      </c>
      <c r="B46" s="84" t="s">
        <v>242</v>
      </c>
      <c r="C46" s="78">
        <f>VLOOKUP(GroupVertices[[#This Row],[Vertex]],Vertices[],MATCH("ID",Vertices[[#Headers],[Vertex]:[Vertex Content Word Count]],0),FALSE)</f>
        <v>18</v>
      </c>
    </row>
    <row r="47" spans="1:3" ht="15">
      <c r="A47" s="78" t="s">
        <v>1221</v>
      </c>
      <c r="B47" s="84" t="s">
        <v>224</v>
      </c>
      <c r="C47" s="78">
        <f>VLOOKUP(GroupVertices[[#This Row],[Vertex]],Vertices[],MATCH("ID",Vertices[[#Headers],[Vertex]:[Vertex Content Word Count]],0),FALSE)</f>
        <v>17</v>
      </c>
    </row>
    <row r="48" spans="1:3" ht="15">
      <c r="A48" s="78" t="s">
        <v>1222</v>
      </c>
      <c r="B48" s="84" t="s">
        <v>272</v>
      </c>
      <c r="C48" s="78">
        <f>VLOOKUP(GroupVertices[[#This Row],[Vertex]],Vertices[],MATCH("ID",Vertices[[#Headers],[Vertex]:[Vertex Content Word Count]],0),FALSE)</f>
        <v>65</v>
      </c>
    </row>
    <row r="49" spans="1:3" ht="15">
      <c r="A49" s="78" t="s">
        <v>1222</v>
      </c>
      <c r="B49" s="84" t="s">
        <v>271</v>
      </c>
      <c r="C49" s="78">
        <f>VLOOKUP(GroupVertices[[#This Row],[Vertex]],Vertices[],MATCH("ID",Vertices[[#Headers],[Vertex]:[Vertex Content Word Count]],0),FALSE)</f>
        <v>64</v>
      </c>
    </row>
    <row r="50" spans="1:3" ht="15">
      <c r="A50" s="78" t="s">
        <v>1222</v>
      </c>
      <c r="B50" s="84" t="s">
        <v>270</v>
      </c>
      <c r="C50" s="78">
        <f>VLOOKUP(GroupVertices[[#This Row],[Vertex]],Vertices[],MATCH("ID",Vertices[[#Headers],[Vertex]:[Vertex Content Word Count]],0),FALSE)</f>
        <v>63</v>
      </c>
    </row>
    <row r="51" spans="1:3" ht="15">
      <c r="A51" s="78" t="s">
        <v>1223</v>
      </c>
      <c r="B51" s="84" t="s">
        <v>269</v>
      </c>
      <c r="C51" s="78">
        <f>VLOOKUP(GroupVertices[[#This Row],[Vertex]],Vertices[],MATCH("ID",Vertices[[#Headers],[Vertex]:[Vertex Content Word Count]],0),FALSE)</f>
        <v>62</v>
      </c>
    </row>
    <row r="52" spans="1:3" ht="15">
      <c r="A52" s="78" t="s">
        <v>1223</v>
      </c>
      <c r="B52" s="84" t="s">
        <v>268</v>
      </c>
      <c r="C52" s="78">
        <f>VLOOKUP(GroupVertices[[#This Row],[Vertex]],Vertices[],MATCH("ID",Vertices[[#Headers],[Vertex]:[Vertex Content Word Count]],0),FALSE)</f>
        <v>22</v>
      </c>
    </row>
    <row r="53" spans="1:3" ht="15">
      <c r="A53" s="78" t="s">
        <v>1223</v>
      </c>
      <c r="B53" s="84" t="s">
        <v>227</v>
      </c>
      <c r="C53" s="78">
        <f>VLOOKUP(GroupVertices[[#This Row],[Vertex]],Vertices[],MATCH("ID",Vertices[[#Headers],[Vertex]:[Vertex Content Word Count]],0),FALSE)</f>
        <v>21</v>
      </c>
    </row>
    <row r="54" spans="1:3" ht="15">
      <c r="A54" s="78" t="s">
        <v>1224</v>
      </c>
      <c r="B54" s="84" t="s">
        <v>228</v>
      </c>
      <c r="C54" s="78">
        <f>VLOOKUP(GroupVertices[[#This Row],[Vertex]],Vertices[],MATCH("ID",Vertices[[#Headers],[Vertex]:[Vertex Content Word Count]],0),FALSE)</f>
        <v>13</v>
      </c>
    </row>
    <row r="55" spans="1:3" ht="15">
      <c r="A55" s="78" t="s">
        <v>1224</v>
      </c>
      <c r="B55" s="84" t="s">
        <v>222</v>
      </c>
      <c r="C55" s="78">
        <f>VLOOKUP(GroupVertices[[#This Row],[Vertex]],Vertices[],MATCH("ID",Vertices[[#Headers],[Vertex]:[Vertex Content Word Count]],0),FALSE)</f>
        <v>15</v>
      </c>
    </row>
    <row r="56" spans="1:3" ht="15">
      <c r="A56" s="78" t="s">
        <v>1224</v>
      </c>
      <c r="B56" s="84" t="s">
        <v>220</v>
      </c>
      <c r="C56" s="78">
        <f>VLOOKUP(GroupVertices[[#This Row],[Vertex]],Vertices[],MATCH("ID",Vertices[[#Headers],[Vertex]:[Vertex Content Word Count]],0),FALSE)</f>
        <v>12</v>
      </c>
    </row>
    <row r="57" spans="1:3" ht="15">
      <c r="A57" s="78" t="s">
        <v>1225</v>
      </c>
      <c r="B57" s="84" t="s">
        <v>276</v>
      </c>
      <c r="C57" s="78">
        <f>VLOOKUP(GroupVertices[[#This Row],[Vertex]],Vertices[],MATCH("ID",Vertices[[#Headers],[Vertex]:[Vertex Content Word Count]],0),FALSE)</f>
        <v>69</v>
      </c>
    </row>
    <row r="58" spans="1:3" ht="15">
      <c r="A58" s="78" t="s">
        <v>1225</v>
      </c>
      <c r="B58" s="84" t="s">
        <v>275</v>
      </c>
      <c r="C58" s="78">
        <f>VLOOKUP(GroupVertices[[#This Row],[Vertex]],Vertices[],MATCH("ID",Vertices[[#Headers],[Vertex]:[Vertex Content Word Count]],0),FALSE)</f>
        <v>68</v>
      </c>
    </row>
    <row r="59" spans="1:3" ht="15">
      <c r="A59" s="78" t="s">
        <v>1226</v>
      </c>
      <c r="B59" s="84" t="s">
        <v>274</v>
      </c>
      <c r="C59" s="78">
        <f>VLOOKUP(GroupVertices[[#This Row],[Vertex]],Vertices[],MATCH("ID",Vertices[[#Headers],[Vertex]:[Vertex Content Word Count]],0),FALSE)</f>
        <v>67</v>
      </c>
    </row>
    <row r="60" spans="1:3" ht="15">
      <c r="A60" s="78" t="s">
        <v>1226</v>
      </c>
      <c r="B60" s="84" t="s">
        <v>273</v>
      </c>
      <c r="C60" s="78">
        <f>VLOOKUP(GroupVertices[[#This Row],[Vertex]],Vertices[],MATCH("ID",Vertices[[#Headers],[Vertex]:[Vertex Content Word Count]],0),FALSE)</f>
        <v>66</v>
      </c>
    </row>
    <row r="61" spans="1:3" ht="15">
      <c r="A61" s="78" t="s">
        <v>1227</v>
      </c>
      <c r="B61" s="84" t="s">
        <v>264</v>
      </c>
      <c r="C61" s="78">
        <f>VLOOKUP(GroupVertices[[#This Row],[Vertex]],Vertices[],MATCH("ID",Vertices[[#Headers],[Vertex]:[Vertex Content Word Count]],0),FALSE)</f>
        <v>60</v>
      </c>
    </row>
    <row r="62" spans="1:3" ht="15">
      <c r="A62" s="78" t="s">
        <v>1227</v>
      </c>
      <c r="B62" s="84" t="s">
        <v>263</v>
      </c>
      <c r="C62" s="78">
        <f>VLOOKUP(GroupVertices[[#This Row],[Vertex]],Vertices[],MATCH("ID",Vertices[[#Headers],[Vertex]:[Vertex Content Word Count]],0),FALSE)</f>
        <v>59</v>
      </c>
    </row>
    <row r="63" spans="1:3" ht="15">
      <c r="A63" s="78" t="s">
        <v>1228</v>
      </c>
      <c r="B63" s="84" t="s">
        <v>253</v>
      </c>
      <c r="C63" s="78">
        <f>VLOOKUP(GroupVertices[[#This Row],[Vertex]],Vertices[],MATCH("ID",Vertices[[#Headers],[Vertex]:[Vertex Content Word Count]],0),FALSE)</f>
        <v>48</v>
      </c>
    </row>
    <row r="64" spans="1:3" ht="15">
      <c r="A64" s="78" t="s">
        <v>1228</v>
      </c>
      <c r="B64" s="84" t="s">
        <v>252</v>
      </c>
      <c r="C64" s="78">
        <f>VLOOKUP(GroupVertices[[#This Row],[Vertex]],Vertices[],MATCH("ID",Vertices[[#Headers],[Vertex]:[Vertex Content Word Count]],0),FALSE)</f>
        <v>47</v>
      </c>
    </row>
    <row r="65" spans="1:3" ht="15">
      <c r="A65" s="78" t="s">
        <v>1229</v>
      </c>
      <c r="B65" s="84" t="s">
        <v>250</v>
      </c>
      <c r="C65" s="78">
        <f>VLOOKUP(GroupVertices[[#This Row],[Vertex]],Vertices[],MATCH("ID",Vertices[[#Headers],[Vertex]:[Vertex Content Word Count]],0),FALSE)</f>
        <v>45</v>
      </c>
    </row>
    <row r="66" spans="1:3" ht="15">
      <c r="A66" s="78" t="s">
        <v>1229</v>
      </c>
      <c r="B66" s="84" t="s">
        <v>249</v>
      </c>
      <c r="C66" s="78">
        <f>VLOOKUP(GroupVertices[[#This Row],[Vertex]],Vertices[],MATCH("ID",Vertices[[#Headers],[Vertex]:[Vertex Content Word Count]],0),FALSE)</f>
        <v>44</v>
      </c>
    </row>
    <row r="67" spans="1:3" ht="15">
      <c r="A67" s="78" t="s">
        <v>1230</v>
      </c>
      <c r="B67" s="84" t="s">
        <v>241</v>
      </c>
      <c r="C67" s="78">
        <f>VLOOKUP(GroupVertices[[#This Row],[Vertex]],Vertices[],MATCH("ID",Vertices[[#Headers],[Vertex]:[Vertex Content Word Count]],0),FALSE)</f>
        <v>37</v>
      </c>
    </row>
    <row r="68" spans="1:3" ht="15">
      <c r="A68" s="78" t="s">
        <v>1230</v>
      </c>
      <c r="B68" s="84" t="s">
        <v>240</v>
      </c>
      <c r="C68" s="78">
        <f>VLOOKUP(GroupVertices[[#This Row],[Vertex]],Vertices[],MATCH("ID",Vertices[[#Headers],[Vertex]:[Vertex Content Word Count]],0),FALSE)</f>
        <v>36</v>
      </c>
    </row>
    <row r="69" spans="1:3" ht="15">
      <c r="A69" s="78" t="s">
        <v>1231</v>
      </c>
      <c r="B69" s="84" t="s">
        <v>239</v>
      </c>
      <c r="C69" s="78">
        <f>VLOOKUP(GroupVertices[[#This Row],[Vertex]],Vertices[],MATCH("ID",Vertices[[#Headers],[Vertex]:[Vertex Content Word Count]],0),FALSE)</f>
        <v>35</v>
      </c>
    </row>
    <row r="70" spans="1:3" ht="15">
      <c r="A70" s="78" t="s">
        <v>1231</v>
      </c>
      <c r="B70" s="84" t="s">
        <v>238</v>
      </c>
      <c r="C70" s="78">
        <f>VLOOKUP(GroupVertices[[#This Row],[Vertex]],Vertices[],MATCH("ID",Vertices[[#Headers],[Vertex]:[Vertex Content Word Count]],0),FALSE)</f>
        <v>34</v>
      </c>
    </row>
    <row r="71" spans="1:3" ht="15">
      <c r="A71" s="78" t="s">
        <v>1232</v>
      </c>
      <c r="B71" s="84" t="s">
        <v>219</v>
      </c>
      <c r="C71" s="78">
        <f>VLOOKUP(GroupVertices[[#This Row],[Vertex]],Vertices[],MATCH("ID",Vertices[[#Headers],[Vertex]:[Vertex Content Word Count]],0),FALSE)</f>
        <v>11</v>
      </c>
    </row>
    <row r="72" spans="1:3" ht="15">
      <c r="A72" s="78" t="s">
        <v>1232</v>
      </c>
      <c r="B72" s="84" t="s">
        <v>218</v>
      </c>
      <c r="C72" s="78">
        <f>VLOOKUP(GroupVertices[[#This Row],[Vertex]],Vertices[],MATCH("ID",Vertices[[#Headers],[Vertex]:[Vertex Content Word Count]],0),FALSE)</f>
        <v>10</v>
      </c>
    </row>
    <row r="73" spans="1:3" ht="15">
      <c r="A73" s="78" t="s">
        <v>1233</v>
      </c>
      <c r="B73" s="84" t="s">
        <v>214</v>
      </c>
      <c r="C73" s="78">
        <f>VLOOKUP(GroupVertices[[#This Row],[Vertex]],Vertices[],MATCH("ID",Vertices[[#Headers],[Vertex]:[Vertex Content Word Count]],0),FALSE)</f>
        <v>5</v>
      </c>
    </row>
    <row r="74" spans="1:3" ht="15">
      <c r="A74" s="78" t="s">
        <v>1233</v>
      </c>
      <c r="B74" s="84" t="s">
        <v>213</v>
      </c>
      <c r="C74"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1252</v>
      </c>
      <c r="B2" s="34" t="s">
        <v>1178</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1</v>
      </c>
      <c r="J2" s="37">
        <f>MIN(Vertices[Betweenness Centrality])</f>
        <v>0</v>
      </c>
      <c r="K2" s="38">
        <f>COUNTIF(Vertices[Betweenness Centrality],"&gt;= "&amp;J2)-COUNTIF(Vertices[Betweenness Centrality],"&gt;="&amp;J3)</f>
        <v>65</v>
      </c>
      <c r="L2" s="37">
        <f>MIN(Vertices[Closeness Centrality])</f>
        <v>0</v>
      </c>
      <c r="M2" s="38">
        <f>COUNTIF(Vertices[Closeness Centrality],"&gt;= "&amp;L2)-COUNTIF(Vertices[Closeness Centrality],"&gt;="&amp;L3)</f>
        <v>23</v>
      </c>
      <c r="N2" s="37">
        <f>MIN(Vertices[Eigenvector Centrality])</f>
        <v>0</v>
      </c>
      <c r="O2" s="38">
        <f>COUNTIF(Vertices[Eigenvector Centrality],"&gt;= "&amp;N2)-COUNTIF(Vertices[Eigenvector Centrality],"&gt;="&amp;N3)</f>
        <v>55</v>
      </c>
      <c r="P2" s="37">
        <f>MIN(Vertices[PageRank])</f>
        <v>0.445693</v>
      </c>
      <c r="Q2" s="38">
        <f>COUNTIF(Vertices[PageRank],"&gt;= "&amp;P2)-COUNTIF(Vertices[PageRank],"&gt;="&amp;P3)</f>
        <v>4</v>
      </c>
      <c r="R2" s="37">
        <f>MIN(Vertices[Clustering Coefficient])</f>
        <v>0</v>
      </c>
      <c r="S2" s="43">
        <f>COUNTIF(Vertices[Clustering Coefficient],"&gt;= "&amp;R2)-COUNTIF(Vertices[Clustering Coefficient],"&gt;="&amp;R3)</f>
        <v>66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0.14545454545454545</v>
      </c>
      <c r="G3" s="40">
        <f>COUNTIF(Vertices[In-Degree],"&gt;= "&amp;F3)-COUNTIF(Vertices[In-Degree],"&gt;="&amp;F4)</f>
        <v>0</v>
      </c>
      <c r="H3" s="39">
        <f aca="true" t="shared" si="3" ref="H3:H26">H2+($H$57-$H$2)/BinDivisor</f>
        <v>0.2</v>
      </c>
      <c r="I3" s="40">
        <f>COUNTIF(Vertices[Out-Degree],"&gt;= "&amp;H3)-COUNTIF(Vertices[Out-Degree],"&gt;="&amp;H4)</f>
        <v>0</v>
      </c>
      <c r="J3" s="39">
        <f aca="true" t="shared" si="4" ref="J3:J26">J2+($J$57-$J$2)/BinDivisor</f>
        <v>5.090909090909091</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13</v>
      </c>
      <c r="N3" s="39">
        <f aca="true" t="shared" si="6" ref="N3:N26">N2+($N$57-$N$2)/BinDivisor</f>
        <v>0.003235618181818182</v>
      </c>
      <c r="O3" s="40">
        <f>COUNTIF(Vertices[Eigenvector Centrality],"&gt;= "&amp;N3)-COUNTIF(Vertices[Eigenvector Centrality],"&gt;="&amp;N4)</f>
        <v>1</v>
      </c>
      <c r="P3" s="39">
        <f aca="true" t="shared" si="7" ref="P3:P26">P2+($P$57-$P$2)/BinDivisor</f>
        <v>0.5141777636363636</v>
      </c>
      <c r="Q3" s="40">
        <f>COUNTIF(Vertices[PageRank],"&gt;= "&amp;P3)-COUNTIF(Vertices[PageRank],"&gt;="&amp;P4)</f>
        <v>8</v>
      </c>
      <c r="R3" s="39">
        <f aca="true" t="shared" si="8" ref="R3:R26">R2+($R$57-$R$2)/BinDivisor</f>
        <v>0.00909090909090909</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73</v>
      </c>
      <c r="D4" s="32">
        <f t="shared" si="1"/>
        <v>0</v>
      </c>
      <c r="E4" s="3">
        <f>COUNTIF(Vertices[Degree],"&gt;= "&amp;D4)-COUNTIF(Vertices[Degree],"&gt;="&amp;D5)</f>
        <v>0</v>
      </c>
      <c r="F4" s="37">
        <f t="shared" si="2"/>
        <v>0.2909090909090909</v>
      </c>
      <c r="G4" s="38">
        <f>COUNTIF(Vertices[In-Degree],"&gt;= "&amp;F4)-COUNTIF(Vertices[In-Degree],"&gt;="&amp;F5)</f>
        <v>0</v>
      </c>
      <c r="H4" s="37">
        <f t="shared" si="3"/>
        <v>0.4</v>
      </c>
      <c r="I4" s="38">
        <f>COUNTIF(Vertices[Out-Degree],"&gt;= "&amp;H4)-COUNTIF(Vertices[Out-Degree],"&gt;="&amp;H5)</f>
        <v>0</v>
      </c>
      <c r="J4" s="37">
        <f t="shared" si="4"/>
        <v>10.181818181818182</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0.006471236363636364</v>
      </c>
      <c r="O4" s="38">
        <f>COUNTIF(Vertices[Eigenvector Centrality],"&gt;= "&amp;N4)-COUNTIF(Vertices[Eigenvector Centrality],"&gt;="&amp;N5)</f>
        <v>0</v>
      </c>
      <c r="P4" s="37">
        <f t="shared" si="7"/>
        <v>0.5826625272727273</v>
      </c>
      <c r="Q4" s="38">
        <f>COUNTIF(Vertices[PageRank],"&gt;= "&amp;P4)-COUNTIF(Vertices[PageRank],"&gt;="&amp;P5)</f>
        <v>4</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0.43636363636363634</v>
      </c>
      <c r="G5" s="40">
        <f>COUNTIF(Vertices[In-Degree],"&gt;= "&amp;F5)-COUNTIF(Vertices[In-Degree],"&gt;="&amp;F6)</f>
        <v>0</v>
      </c>
      <c r="H5" s="39">
        <f t="shared" si="3"/>
        <v>0.6000000000000001</v>
      </c>
      <c r="I5" s="40">
        <f>COUNTIF(Vertices[Out-Degree],"&gt;= "&amp;H5)-COUNTIF(Vertices[Out-Degree],"&gt;="&amp;H6)</f>
        <v>0</v>
      </c>
      <c r="J5" s="39">
        <f t="shared" si="4"/>
        <v>15.272727272727273</v>
      </c>
      <c r="K5" s="40">
        <f>COUNTIF(Vertices[Betweenness Centrality],"&gt;= "&amp;J5)-COUNTIF(Vertices[Betweenness Centrality],"&gt;="&amp;J6)</f>
        <v>0</v>
      </c>
      <c r="L5" s="39">
        <f t="shared" si="5"/>
        <v>0.05454545454545454</v>
      </c>
      <c r="M5" s="40">
        <f>COUNTIF(Vertices[Closeness Centrality],"&gt;= "&amp;L5)-COUNTIF(Vertices[Closeness Centrality],"&gt;="&amp;L6)</f>
        <v>8</v>
      </c>
      <c r="N5" s="39">
        <f t="shared" si="6"/>
        <v>0.009706854545454547</v>
      </c>
      <c r="O5" s="40">
        <f>COUNTIF(Vertices[Eigenvector Centrality],"&gt;= "&amp;N5)-COUNTIF(Vertices[Eigenvector Centrality],"&gt;="&amp;N6)</f>
        <v>0</v>
      </c>
      <c r="P5" s="39">
        <f t="shared" si="7"/>
        <v>0.651147290909091</v>
      </c>
      <c r="Q5" s="40">
        <f>COUNTIF(Vertices[PageRank],"&gt;= "&amp;P5)-COUNTIF(Vertices[PageRank],"&gt;="&amp;P6)</f>
        <v>9</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79</v>
      </c>
      <c r="D6" s="32">
        <f t="shared" si="1"/>
        <v>0</v>
      </c>
      <c r="E6" s="3">
        <f>COUNTIF(Vertices[Degree],"&gt;= "&amp;D6)-COUNTIF(Vertices[Degree],"&gt;="&amp;D7)</f>
        <v>0</v>
      </c>
      <c r="F6" s="37">
        <f t="shared" si="2"/>
        <v>0.5818181818181818</v>
      </c>
      <c r="G6" s="38">
        <f>COUNTIF(Vertices[In-Degree],"&gt;= "&amp;F6)-COUNTIF(Vertices[In-Degree],"&gt;="&amp;F7)</f>
        <v>0</v>
      </c>
      <c r="H6" s="37">
        <f t="shared" si="3"/>
        <v>0.8</v>
      </c>
      <c r="I6" s="38">
        <f>COUNTIF(Vertices[Out-Degree],"&gt;= "&amp;H6)-COUNTIF(Vertices[Out-Degree],"&gt;="&amp;H7)</f>
        <v>0</v>
      </c>
      <c r="J6" s="37">
        <f t="shared" si="4"/>
        <v>20.363636363636363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0.012942472727272728</v>
      </c>
      <c r="O6" s="38">
        <f>COUNTIF(Vertices[Eigenvector Centrality],"&gt;= "&amp;N6)-COUNTIF(Vertices[Eigenvector Centrality],"&gt;="&amp;N7)</f>
        <v>1</v>
      </c>
      <c r="P6" s="37">
        <f t="shared" si="7"/>
        <v>0.7196320545454546</v>
      </c>
      <c r="Q6" s="38">
        <f>COUNTIF(Vertices[PageRank],"&gt;= "&amp;P6)-COUNTIF(Vertices[PageRank],"&gt;="&amp;P7)</f>
        <v>6</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22</v>
      </c>
      <c r="D7" s="32">
        <f t="shared" si="1"/>
        <v>0</v>
      </c>
      <c r="E7" s="3">
        <f>COUNTIF(Vertices[Degree],"&gt;= "&amp;D7)-COUNTIF(Vertices[Degree],"&gt;="&amp;D8)</f>
        <v>0</v>
      </c>
      <c r="F7" s="39">
        <f t="shared" si="2"/>
        <v>0.7272727272727273</v>
      </c>
      <c r="G7" s="40">
        <f>COUNTIF(Vertices[In-Degree],"&gt;= "&amp;F7)-COUNTIF(Vertices[In-Degree],"&gt;="&amp;F8)</f>
        <v>0</v>
      </c>
      <c r="H7" s="39">
        <f t="shared" si="3"/>
        <v>1</v>
      </c>
      <c r="I7" s="40">
        <f>COUNTIF(Vertices[Out-Degree],"&gt;= "&amp;H7)-COUNTIF(Vertices[Out-Degree],"&gt;="&amp;H8)</f>
        <v>66</v>
      </c>
      <c r="J7" s="39">
        <f t="shared" si="4"/>
        <v>25.454545454545453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0.01617809090909091</v>
      </c>
      <c r="O7" s="40">
        <f>COUNTIF(Vertices[Eigenvector Centrality],"&gt;= "&amp;N7)-COUNTIF(Vertices[Eigenvector Centrality],"&gt;="&amp;N8)</f>
        <v>3</v>
      </c>
      <c r="P7" s="39">
        <f t="shared" si="7"/>
        <v>0.7881168181818183</v>
      </c>
      <c r="Q7" s="40">
        <f>COUNTIF(Vertices[PageRank],"&gt;= "&amp;P7)-COUNTIF(Vertices[PageRank],"&gt;="&amp;P8)</f>
        <v>3</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101</v>
      </c>
      <c r="D8" s="32">
        <f t="shared" si="1"/>
        <v>0</v>
      </c>
      <c r="E8" s="3">
        <f>COUNTIF(Vertices[Degree],"&gt;= "&amp;D8)-COUNTIF(Vertices[Degree],"&gt;="&amp;D9)</f>
        <v>0</v>
      </c>
      <c r="F8" s="37">
        <f t="shared" si="2"/>
        <v>0.8727272727272728</v>
      </c>
      <c r="G8" s="38">
        <f>COUNTIF(Vertices[In-Degree],"&gt;= "&amp;F8)-COUNTIF(Vertices[In-Degree],"&gt;="&amp;F9)</f>
        <v>17</v>
      </c>
      <c r="H8" s="37">
        <f t="shared" si="3"/>
        <v>1.2</v>
      </c>
      <c r="I8" s="38">
        <f>COUNTIF(Vertices[Out-Degree],"&gt;= "&amp;H8)-COUNTIF(Vertices[Out-Degree],"&gt;="&amp;H9)</f>
        <v>0</v>
      </c>
      <c r="J8" s="37">
        <f t="shared" si="4"/>
        <v>30.545454545454543</v>
      </c>
      <c r="K8" s="38">
        <f>COUNTIF(Vertices[Betweenness Centrality],"&gt;= "&amp;J8)-COUNTIF(Vertices[Betweenness Centrality],"&gt;="&amp;J9)</f>
        <v>3</v>
      </c>
      <c r="L8" s="37">
        <f t="shared" si="5"/>
        <v>0.1090909090909091</v>
      </c>
      <c r="M8" s="38">
        <f>COUNTIF(Vertices[Closeness Centrality],"&gt;= "&amp;L8)-COUNTIF(Vertices[Closeness Centrality],"&gt;="&amp;L9)</f>
        <v>1</v>
      </c>
      <c r="N8" s="37">
        <f t="shared" si="6"/>
        <v>0.01941370909090909</v>
      </c>
      <c r="O8" s="38">
        <f>COUNTIF(Vertices[Eigenvector Centrality],"&gt;= "&amp;N8)-COUNTIF(Vertices[Eigenvector Centrality],"&gt;="&amp;N9)</f>
        <v>0</v>
      </c>
      <c r="P8" s="37">
        <f t="shared" si="7"/>
        <v>0.856601581818182</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1.0181818181818183</v>
      </c>
      <c r="G9" s="40">
        <f>COUNTIF(Vertices[In-Degree],"&gt;= "&amp;F9)-COUNTIF(Vertices[In-Degree],"&gt;="&amp;F10)</f>
        <v>0</v>
      </c>
      <c r="H9" s="39">
        <f t="shared" si="3"/>
        <v>1.4</v>
      </c>
      <c r="I9" s="40">
        <f>COUNTIF(Vertices[Out-Degree],"&gt;= "&amp;H9)-COUNTIF(Vertices[Out-Degree],"&gt;="&amp;H10)</f>
        <v>0</v>
      </c>
      <c r="J9" s="39">
        <f t="shared" si="4"/>
        <v>35.63636363636363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0.02264932727272727</v>
      </c>
      <c r="O9" s="40">
        <f>COUNTIF(Vertices[Eigenvector Centrality],"&gt;= "&amp;N9)-COUNTIF(Vertices[Eigenvector Centrality],"&gt;="&amp;N10)</f>
        <v>1</v>
      </c>
      <c r="P9" s="39">
        <f t="shared" si="7"/>
        <v>0.9250863454545457</v>
      </c>
      <c r="Q9" s="40">
        <f>COUNTIF(Vertices[PageRank],"&gt;= "&amp;P9)-COUNTIF(Vertices[PageRank],"&gt;="&amp;P10)</f>
        <v>1</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1253</v>
      </c>
      <c r="B10" s="34">
        <v>2</v>
      </c>
      <c r="D10" s="32">
        <f t="shared" si="1"/>
        <v>0</v>
      </c>
      <c r="E10" s="3">
        <f>COUNTIF(Vertices[Degree],"&gt;= "&amp;D10)-COUNTIF(Vertices[Degree],"&gt;="&amp;D11)</f>
        <v>0</v>
      </c>
      <c r="F10" s="37">
        <f t="shared" si="2"/>
        <v>1.1636363636363638</v>
      </c>
      <c r="G10" s="38">
        <f>COUNTIF(Vertices[In-Degree],"&gt;= "&amp;F10)-COUNTIF(Vertices[In-Degree],"&gt;="&amp;F11)</f>
        <v>0</v>
      </c>
      <c r="H10" s="37">
        <f t="shared" si="3"/>
        <v>1.5999999999999999</v>
      </c>
      <c r="I10" s="38">
        <f>COUNTIF(Vertices[Out-Degree],"&gt;= "&amp;H10)-COUNTIF(Vertices[Out-Degree],"&gt;="&amp;H11)</f>
        <v>0</v>
      </c>
      <c r="J10" s="37">
        <f t="shared" si="4"/>
        <v>40.72727272727273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0.025884945454545453</v>
      </c>
      <c r="O10" s="38">
        <f>COUNTIF(Vertices[Eigenvector Centrality],"&gt;= "&amp;N10)-COUNTIF(Vertices[Eigenvector Centrality],"&gt;="&amp;N11)</f>
        <v>0</v>
      </c>
      <c r="P10" s="37">
        <f t="shared" si="7"/>
        <v>0.9935711090909094</v>
      </c>
      <c r="Q10" s="38">
        <f>COUNTIF(Vertices[PageRank],"&gt;= "&amp;P10)-COUNTIF(Vertices[PageRank],"&gt;="&amp;P11)</f>
        <v>18</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1.3090909090909093</v>
      </c>
      <c r="G11" s="40">
        <f>COUNTIF(Vertices[In-Degree],"&gt;= "&amp;F11)-COUNTIF(Vertices[In-Degree],"&gt;="&amp;F12)</f>
        <v>0</v>
      </c>
      <c r="H11" s="39">
        <f t="shared" si="3"/>
        <v>1.7999999999999998</v>
      </c>
      <c r="I11" s="40">
        <f>COUNTIF(Vertices[Out-Degree],"&gt;= "&amp;H11)-COUNTIF(Vertices[Out-Degree],"&gt;="&amp;H12)</f>
        <v>0</v>
      </c>
      <c r="J11" s="39">
        <f t="shared" si="4"/>
        <v>45.81818181818182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0.029120563636363634</v>
      </c>
      <c r="O11" s="40">
        <f>COUNTIF(Vertices[Eigenvector Centrality],"&gt;= "&amp;N11)-COUNTIF(Vertices[Eigenvector Centrality],"&gt;="&amp;N12)</f>
        <v>0</v>
      </c>
      <c r="P11" s="39">
        <f t="shared" si="7"/>
        <v>1.062055872727273</v>
      </c>
      <c r="Q11" s="40">
        <f>COUNTIF(Vertices[PageRank],"&gt;= "&amp;P11)-COUNTIF(Vertices[PageRank],"&gt;="&amp;P12)</f>
        <v>1</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55</v>
      </c>
      <c r="D12" s="32">
        <f t="shared" si="1"/>
        <v>0</v>
      </c>
      <c r="E12" s="3">
        <f>COUNTIF(Vertices[Degree],"&gt;= "&amp;D12)-COUNTIF(Vertices[Degree],"&gt;="&amp;D13)</f>
        <v>0</v>
      </c>
      <c r="F12" s="37">
        <f t="shared" si="2"/>
        <v>1.4545454545454548</v>
      </c>
      <c r="G12" s="38">
        <f>COUNTIF(Vertices[In-Degree],"&gt;= "&amp;F12)-COUNTIF(Vertices[In-Degree],"&gt;="&amp;F13)</f>
        <v>0</v>
      </c>
      <c r="H12" s="37">
        <f t="shared" si="3"/>
        <v>1.9999999999999998</v>
      </c>
      <c r="I12" s="38">
        <f>COUNTIF(Vertices[Out-Degree],"&gt;= "&amp;H12)-COUNTIF(Vertices[Out-Degree],"&gt;="&amp;H13)</f>
        <v>5</v>
      </c>
      <c r="J12" s="37">
        <f t="shared" si="4"/>
        <v>50.909090909090914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0.03235618181818182</v>
      </c>
      <c r="O12" s="38">
        <f>COUNTIF(Vertices[Eigenvector Centrality],"&gt;= "&amp;N12)-COUNTIF(Vertices[Eigenvector Centrality],"&gt;="&amp;N13)</f>
        <v>0</v>
      </c>
      <c r="P12" s="37">
        <f t="shared" si="7"/>
        <v>1.1305406363636368</v>
      </c>
      <c r="Q12" s="38">
        <f>COUNTIF(Vertices[PageRank],"&gt;= "&amp;P12)-COUNTIF(Vertices[PageRank],"&gt;="&amp;P13)</f>
        <v>3</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285</v>
      </c>
      <c r="B13" s="34">
        <v>46</v>
      </c>
      <c r="D13" s="32">
        <f t="shared" si="1"/>
        <v>0</v>
      </c>
      <c r="E13" s="3">
        <f>COUNTIF(Vertices[Degree],"&gt;= "&amp;D13)-COUNTIF(Vertices[Degree],"&gt;="&amp;D14)</f>
        <v>0</v>
      </c>
      <c r="F13" s="39">
        <f t="shared" si="2"/>
        <v>1.6000000000000003</v>
      </c>
      <c r="G13" s="40">
        <f>COUNTIF(Vertices[In-Degree],"&gt;= "&amp;F13)-COUNTIF(Vertices[In-Degree],"&gt;="&amp;F14)</f>
        <v>0</v>
      </c>
      <c r="H13" s="39">
        <f t="shared" si="3"/>
        <v>2.1999999999999997</v>
      </c>
      <c r="I13" s="40">
        <f>COUNTIF(Vertices[Out-Degree],"&gt;= "&amp;H13)-COUNTIF(Vertices[Out-Degree],"&gt;="&amp;H14)</f>
        <v>0</v>
      </c>
      <c r="J13" s="39">
        <f t="shared" si="4"/>
        <v>56.00000000000001</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0.0355918</v>
      </c>
      <c r="O13" s="40">
        <f>COUNTIF(Vertices[Eigenvector Centrality],"&gt;= "&amp;N13)-COUNTIF(Vertices[Eigenvector Centrality],"&gt;="&amp;N14)</f>
        <v>0</v>
      </c>
      <c r="P13" s="39">
        <f t="shared" si="7"/>
        <v>1.1990254000000005</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18"/>
      <c r="B14" s="118"/>
      <c r="D14" s="32">
        <f t="shared" si="1"/>
        <v>0</v>
      </c>
      <c r="E14" s="3">
        <f>COUNTIF(Vertices[Degree],"&gt;= "&amp;D14)-COUNTIF(Vertices[Degree],"&gt;="&amp;D15)</f>
        <v>0</v>
      </c>
      <c r="F14" s="37">
        <f t="shared" si="2"/>
        <v>1.7454545454545458</v>
      </c>
      <c r="G14" s="38">
        <f>COUNTIF(Vertices[In-Degree],"&gt;= "&amp;F14)-COUNTIF(Vertices[In-Degree],"&gt;="&amp;F15)</f>
        <v>0</v>
      </c>
      <c r="H14" s="37">
        <f t="shared" si="3"/>
        <v>2.4</v>
      </c>
      <c r="I14" s="38">
        <f>COUNTIF(Vertices[Out-Degree],"&gt;= "&amp;H14)-COUNTIF(Vertices[Out-Degree],"&gt;="&amp;H15)</f>
        <v>0</v>
      </c>
      <c r="J14" s="37">
        <f t="shared" si="4"/>
        <v>61.0909090909091</v>
      </c>
      <c r="K14" s="38">
        <f>COUNTIF(Vertices[Betweenness Centrality],"&gt;= "&amp;J14)-COUNTIF(Vertices[Betweenness Centrality],"&gt;="&amp;J15)</f>
        <v>2</v>
      </c>
      <c r="L14" s="37">
        <f t="shared" si="5"/>
        <v>0.21818181818181823</v>
      </c>
      <c r="M14" s="38">
        <f>COUNTIF(Vertices[Closeness Centrality],"&gt;= "&amp;L14)-COUNTIF(Vertices[Closeness Centrality],"&gt;="&amp;L15)</f>
        <v>0</v>
      </c>
      <c r="N14" s="37">
        <f t="shared" si="6"/>
        <v>0.03882741818181818</v>
      </c>
      <c r="O14" s="38">
        <f>COUNTIF(Vertices[Eigenvector Centrality],"&gt;= "&amp;N14)-COUNTIF(Vertices[Eigenvector Centrality],"&gt;="&amp;N15)</f>
        <v>0</v>
      </c>
      <c r="P14" s="37">
        <f t="shared" si="7"/>
        <v>1.2675101636363642</v>
      </c>
      <c r="Q14" s="38">
        <f>COUNTIF(Vertices[PageRank],"&gt;= "&amp;P14)-COUNTIF(Vertices[PageRank],"&gt;="&amp;P15)</f>
        <v>10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151</v>
      </c>
      <c r="B15" s="34">
        <v>55</v>
      </c>
      <c r="D15" s="32">
        <f t="shared" si="1"/>
        <v>0</v>
      </c>
      <c r="E15" s="3">
        <f>COUNTIF(Vertices[Degree],"&gt;= "&amp;D15)-COUNTIF(Vertices[Degree],"&gt;="&amp;D16)</f>
        <v>0</v>
      </c>
      <c r="F15" s="39">
        <f t="shared" si="2"/>
        <v>1.8909090909090913</v>
      </c>
      <c r="G15" s="40">
        <f>COUNTIF(Vertices[In-Degree],"&gt;= "&amp;F15)-COUNTIF(Vertices[In-Degree],"&gt;="&amp;F16)</f>
        <v>18</v>
      </c>
      <c r="H15" s="39">
        <f t="shared" si="3"/>
        <v>2.6</v>
      </c>
      <c r="I15" s="40">
        <f>COUNTIF(Vertices[Out-Degree],"&gt;= "&amp;H15)-COUNTIF(Vertices[Out-Degree],"&gt;="&amp;H16)</f>
        <v>0</v>
      </c>
      <c r="J15" s="39">
        <f t="shared" si="4"/>
        <v>66.18181818181819</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0.04206303636363636</v>
      </c>
      <c r="O15" s="40">
        <f>COUNTIF(Vertices[Eigenvector Centrality],"&gt;= "&amp;N15)-COUNTIF(Vertices[Eigenvector Centrality],"&gt;="&amp;N16)</f>
        <v>0</v>
      </c>
      <c r="P15" s="39">
        <f t="shared" si="7"/>
        <v>1.3359949272727278</v>
      </c>
      <c r="Q15" s="40">
        <f>COUNTIF(Vertices[PageRank],"&gt;= "&amp;P15)-COUNTIF(Vertices[PageRank],"&gt;="&amp;P16)</f>
        <v>1</v>
      </c>
      <c r="R15" s="39">
        <f t="shared" si="8"/>
        <v>0.11818181818181821</v>
      </c>
      <c r="S15" s="44">
        <f>COUNTIF(Vertices[Clustering Coefficient],"&gt;= "&amp;R15)-COUNTIF(Vertices[Clustering Coefficient],"&gt;="&amp;R16)</f>
        <v>0</v>
      </c>
      <c r="T15" s="39" t="e">
        <f ca="1" t="shared" si="9"/>
        <v>#REF!</v>
      </c>
      <c r="U15" s="40" t="e">
        <f ca="1" t="shared" si="0"/>
        <v>#REF!</v>
      </c>
    </row>
    <row r="16" spans="1:21" ht="15">
      <c r="A16" s="118"/>
      <c r="B16" s="118"/>
      <c r="D16" s="32">
        <f t="shared" si="1"/>
        <v>0</v>
      </c>
      <c r="E16" s="3">
        <f>COUNTIF(Vertices[Degree],"&gt;= "&amp;D16)-COUNTIF(Vertices[Degree],"&gt;="&amp;D17)</f>
        <v>0</v>
      </c>
      <c r="F16" s="37">
        <f t="shared" si="2"/>
        <v>2.0363636363636366</v>
      </c>
      <c r="G16" s="38">
        <f>COUNTIF(Vertices[In-Degree],"&gt;= "&amp;F16)-COUNTIF(Vertices[In-Degree],"&gt;="&amp;F17)</f>
        <v>0</v>
      </c>
      <c r="H16" s="37">
        <f t="shared" si="3"/>
        <v>2.8000000000000003</v>
      </c>
      <c r="I16" s="38">
        <f>COUNTIF(Vertices[Out-Degree],"&gt;= "&amp;H16)-COUNTIF(Vertices[Out-Degree],"&gt;="&amp;H17)</f>
        <v>0</v>
      </c>
      <c r="J16" s="37">
        <f t="shared" si="4"/>
        <v>71.27272727272728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0.04529865454545454</v>
      </c>
      <c r="O16" s="38">
        <f>COUNTIF(Vertices[Eigenvector Centrality],"&gt;= "&amp;N16)-COUNTIF(Vertices[Eigenvector Centrality],"&gt;="&amp;N17)</f>
        <v>0</v>
      </c>
      <c r="P16" s="37">
        <f t="shared" si="7"/>
        <v>1.4044796909090915</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170</v>
      </c>
      <c r="B17" s="34">
        <v>0</v>
      </c>
      <c r="D17" s="32">
        <f t="shared" si="1"/>
        <v>0</v>
      </c>
      <c r="E17" s="3">
        <f>COUNTIF(Vertices[Degree],"&gt;= "&amp;D17)-COUNTIF(Vertices[Degree],"&gt;="&amp;D18)</f>
        <v>0</v>
      </c>
      <c r="F17" s="39">
        <f t="shared" si="2"/>
        <v>2.181818181818182</v>
      </c>
      <c r="G17" s="40">
        <f>COUNTIF(Vertices[In-Degree],"&gt;= "&amp;F17)-COUNTIF(Vertices[In-Degree],"&gt;="&amp;F18)</f>
        <v>0</v>
      </c>
      <c r="H17" s="39">
        <f t="shared" si="3"/>
        <v>3.0000000000000004</v>
      </c>
      <c r="I17" s="40">
        <f>COUNTIF(Vertices[Out-Degree],"&gt;= "&amp;H17)-COUNTIF(Vertices[Out-Degree],"&gt;="&amp;H18)</f>
        <v>0</v>
      </c>
      <c r="J17" s="39">
        <f t="shared" si="4"/>
        <v>76.36363636363637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0.048534272727272725</v>
      </c>
      <c r="O17" s="40">
        <f>COUNTIF(Vertices[Eigenvector Centrality],"&gt;= "&amp;N17)-COUNTIF(Vertices[Eigenvector Centrality],"&gt;="&amp;N18)</f>
        <v>0</v>
      </c>
      <c r="P17" s="39">
        <f t="shared" si="7"/>
        <v>1.4729644545454552</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171</v>
      </c>
      <c r="B18" s="34">
        <v>0</v>
      </c>
      <c r="D18" s="32">
        <f t="shared" si="1"/>
        <v>0</v>
      </c>
      <c r="E18" s="3">
        <f>COUNTIF(Vertices[Degree],"&gt;= "&amp;D18)-COUNTIF(Vertices[Degree],"&gt;="&amp;D19)</f>
        <v>0</v>
      </c>
      <c r="F18" s="37">
        <f t="shared" si="2"/>
        <v>2.3272727272727276</v>
      </c>
      <c r="G18" s="38">
        <f>COUNTIF(Vertices[In-Degree],"&gt;= "&amp;F18)-COUNTIF(Vertices[In-Degree],"&gt;="&amp;F19)</f>
        <v>0</v>
      </c>
      <c r="H18" s="37">
        <f t="shared" si="3"/>
        <v>3.2000000000000006</v>
      </c>
      <c r="I18" s="38">
        <f>COUNTIF(Vertices[Out-Degree],"&gt;= "&amp;H18)-COUNTIF(Vertices[Out-Degree],"&gt;="&amp;H19)</f>
        <v>0</v>
      </c>
      <c r="J18" s="37">
        <f t="shared" si="4"/>
        <v>81.45454545454547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0.051769890909090906</v>
      </c>
      <c r="O18" s="38">
        <f>COUNTIF(Vertices[Eigenvector Centrality],"&gt;= "&amp;N18)-COUNTIF(Vertices[Eigenvector Centrality],"&gt;="&amp;N19)</f>
        <v>0</v>
      </c>
      <c r="P18" s="37">
        <f t="shared" si="7"/>
        <v>1.541449218181819</v>
      </c>
      <c r="Q18" s="38">
        <f>COUNTIF(Vertices[PageRank],"&gt;= "&amp;P18)-COUNTIF(Vertices[PageRank],"&gt;="&amp;P19)</f>
        <v>1</v>
      </c>
      <c r="R18" s="37">
        <f t="shared" si="8"/>
        <v>0.14545454545454548</v>
      </c>
      <c r="S18" s="43">
        <f>COUNTIF(Vertices[Clustering Coefficient],"&gt;= "&amp;R18)-COUNTIF(Vertices[Clustering Coefficient],"&gt;="&amp;R19)</f>
        <v>0</v>
      </c>
      <c r="T18" s="37" t="e">
        <f ca="1" t="shared" si="9"/>
        <v>#REF!</v>
      </c>
      <c r="U18" s="38" t="e">
        <f ca="1" t="shared" si="0"/>
        <v>#REF!</v>
      </c>
    </row>
    <row r="19" spans="1:21" ht="15">
      <c r="A19" s="118"/>
      <c r="B19" s="118"/>
      <c r="D19" s="32">
        <f t="shared" si="1"/>
        <v>0</v>
      </c>
      <c r="E19" s="3">
        <f>COUNTIF(Vertices[Degree],"&gt;= "&amp;D19)-COUNTIF(Vertices[Degree],"&gt;="&amp;D20)</f>
        <v>0</v>
      </c>
      <c r="F19" s="39">
        <f t="shared" si="2"/>
        <v>2.472727272727273</v>
      </c>
      <c r="G19" s="40">
        <f>COUNTIF(Vertices[In-Degree],"&gt;= "&amp;F19)-COUNTIF(Vertices[In-Degree],"&gt;="&amp;F20)</f>
        <v>0</v>
      </c>
      <c r="H19" s="39">
        <f t="shared" si="3"/>
        <v>3.400000000000001</v>
      </c>
      <c r="I19" s="40">
        <f>COUNTIF(Vertices[Out-Degree],"&gt;= "&amp;H19)-COUNTIF(Vertices[Out-Degree],"&gt;="&amp;H20)</f>
        <v>0</v>
      </c>
      <c r="J19" s="39">
        <f t="shared" si="4"/>
        <v>86.54545454545456</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0.05500550909090909</v>
      </c>
      <c r="O19" s="40">
        <f>COUNTIF(Vertices[Eigenvector Centrality],"&gt;= "&amp;N19)-COUNTIF(Vertices[Eigenvector Centrality],"&gt;="&amp;N20)</f>
        <v>6</v>
      </c>
      <c r="P19" s="39">
        <f t="shared" si="7"/>
        <v>1.6099339818181826</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152</v>
      </c>
      <c r="B20" s="34">
        <v>31</v>
      </c>
      <c r="D20" s="32">
        <f t="shared" si="1"/>
        <v>0</v>
      </c>
      <c r="E20" s="3">
        <f>COUNTIF(Vertices[Degree],"&gt;= "&amp;D20)-COUNTIF(Vertices[Degree],"&gt;="&amp;D21)</f>
        <v>0</v>
      </c>
      <c r="F20" s="37">
        <f t="shared" si="2"/>
        <v>2.6181818181818186</v>
      </c>
      <c r="G20" s="38">
        <f>COUNTIF(Vertices[In-Degree],"&gt;= "&amp;F20)-COUNTIF(Vertices[In-Degree],"&gt;="&amp;F21)</f>
        <v>0</v>
      </c>
      <c r="H20" s="37">
        <f t="shared" si="3"/>
        <v>3.600000000000001</v>
      </c>
      <c r="I20" s="38">
        <f>COUNTIF(Vertices[Out-Degree],"&gt;= "&amp;H20)-COUNTIF(Vertices[Out-Degree],"&gt;="&amp;H21)</f>
        <v>0</v>
      </c>
      <c r="J20" s="37">
        <f t="shared" si="4"/>
        <v>91.63636363636365</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0.05824112727272727</v>
      </c>
      <c r="O20" s="38">
        <f>COUNTIF(Vertices[Eigenvector Centrality],"&gt;= "&amp;N20)-COUNTIF(Vertices[Eigenvector Centrality],"&gt;="&amp;N21)</f>
        <v>0</v>
      </c>
      <c r="P20" s="37">
        <f t="shared" si="7"/>
        <v>1.6784187454545463</v>
      </c>
      <c r="Q20" s="38">
        <f>COUNTIF(Vertices[PageRank],"&gt;= "&amp;P20)-COUNTIF(Vertices[PageRank],"&gt;="&amp;P21)</f>
        <v>2</v>
      </c>
      <c r="R20" s="37">
        <f t="shared" si="8"/>
        <v>0.16363636363636366</v>
      </c>
      <c r="S20" s="43">
        <f>COUNTIF(Vertices[Clustering Coefficient],"&gt;= "&amp;R20)-COUNTIF(Vertices[Clustering Coefficient],"&gt;="&amp;R21)</f>
        <v>1</v>
      </c>
      <c r="T20" s="37" t="e">
        <f ca="1" t="shared" si="9"/>
        <v>#REF!</v>
      </c>
      <c r="U20" s="38" t="e">
        <f ca="1" t="shared" si="0"/>
        <v>#REF!</v>
      </c>
    </row>
    <row r="21" spans="1:21" ht="15">
      <c r="A21" s="34" t="s">
        <v>153</v>
      </c>
      <c r="B21" s="34">
        <v>17</v>
      </c>
      <c r="D21" s="32">
        <f t="shared" si="1"/>
        <v>0</v>
      </c>
      <c r="E21" s="3">
        <f>COUNTIF(Vertices[Degree],"&gt;= "&amp;D21)-COUNTIF(Vertices[Degree],"&gt;="&amp;D22)</f>
        <v>0</v>
      </c>
      <c r="F21" s="39">
        <f t="shared" si="2"/>
        <v>2.763636363636364</v>
      </c>
      <c r="G21" s="40">
        <f>COUNTIF(Vertices[In-Degree],"&gt;= "&amp;F21)-COUNTIF(Vertices[In-Degree],"&gt;="&amp;F22)</f>
        <v>0</v>
      </c>
      <c r="H21" s="39">
        <f t="shared" si="3"/>
        <v>3.800000000000001</v>
      </c>
      <c r="I21" s="40">
        <f>COUNTIF(Vertices[Out-Degree],"&gt;= "&amp;H21)-COUNTIF(Vertices[Out-Degree],"&gt;="&amp;H22)</f>
        <v>0</v>
      </c>
      <c r="J21" s="39">
        <f t="shared" si="4"/>
        <v>96.72727272727275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0.06147674545454545</v>
      </c>
      <c r="O21" s="40">
        <f>COUNTIF(Vertices[Eigenvector Centrality],"&gt;= "&amp;N21)-COUNTIF(Vertices[Eigenvector Centrality],"&gt;="&amp;N22)</f>
        <v>2</v>
      </c>
      <c r="P21" s="39">
        <f t="shared" si="7"/>
        <v>1.74690350909091</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154</v>
      </c>
      <c r="B22" s="34">
        <v>19</v>
      </c>
      <c r="D22" s="32">
        <f t="shared" si="1"/>
        <v>0</v>
      </c>
      <c r="E22" s="3">
        <f>COUNTIF(Vertices[Degree],"&gt;= "&amp;D22)-COUNTIF(Vertices[Degree],"&gt;="&amp;D23)</f>
        <v>0</v>
      </c>
      <c r="F22" s="37">
        <f t="shared" si="2"/>
        <v>2.9090909090909096</v>
      </c>
      <c r="G22" s="38">
        <f>COUNTIF(Vertices[In-Degree],"&gt;= "&amp;F22)-COUNTIF(Vertices[In-Degree],"&gt;="&amp;F23)</f>
        <v>6</v>
      </c>
      <c r="H22" s="37">
        <f t="shared" si="3"/>
        <v>4.000000000000001</v>
      </c>
      <c r="I22" s="38">
        <f>COUNTIF(Vertices[Out-Degree],"&gt;= "&amp;H22)-COUNTIF(Vertices[Out-Degree],"&gt;="&amp;H23)</f>
        <v>0</v>
      </c>
      <c r="J22" s="37">
        <f t="shared" si="4"/>
        <v>101.81818181818184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0.06471236363636364</v>
      </c>
      <c r="O22" s="38">
        <f>COUNTIF(Vertices[Eigenvector Centrality],"&gt;= "&amp;N22)-COUNTIF(Vertices[Eigenvector Centrality],"&gt;="&amp;N23)</f>
        <v>0</v>
      </c>
      <c r="P22" s="37">
        <f t="shared" si="7"/>
        <v>1.8153882727272737</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155</v>
      </c>
      <c r="B23" s="34">
        <v>40</v>
      </c>
      <c r="D23" s="32">
        <f t="shared" si="1"/>
        <v>0</v>
      </c>
      <c r="E23" s="3">
        <f>COUNTIF(Vertices[Degree],"&gt;= "&amp;D23)-COUNTIF(Vertices[Degree],"&gt;="&amp;D24)</f>
        <v>0</v>
      </c>
      <c r="F23" s="39">
        <f t="shared" si="2"/>
        <v>3.054545454545455</v>
      </c>
      <c r="G23" s="40">
        <f>COUNTIF(Vertices[In-Degree],"&gt;= "&amp;F23)-COUNTIF(Vertices[In-Degree],"&gt;="&amp;F24)</f>
        <v>0</v>
      </c>
      <c r="H23" s="39">
        <f t="shared" si="3"/>
        <v>4.200000000000001</v>
      </c>
      <c r="I23" s="40">
        <f>COUNTIF(Vertices[Out-Degree],"&gt;= "&amp;H23)-COUNTIF(Vertices[Out-Degree],"&gt;="&amp;H24)</f>
        <v>0</v>
      </c>
      <c r="J23" s="39">
        <f t="shared" si="4"/>
        <v>106.90909090909093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0.06794798181818182</v>
      </c>
      <c r="O23" s="40">
        <f>COUNTIF(Vertices[Eigenvector Centrality],"&gt;= "&amp;N23)-COUNTIF(Vertices[Eigenvector Centrality],"&gt;="&amp;N24)</f>
        <v>1</v>
      </c>
      <c r="P23" s="39">
        <f t="shared" si="7"/>
        <v>1.8838730363636373</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118"/>
      <c r="B24" s="118"/>
      <c r="D24" s="32">
        <f t="shared" si="1"/>
        <v>0</v>
      </c>
      <c r="E24" s="3">
        <f>COUNTIF(Vertices[Degree],"&gt;= "&amp;D24)-COUNTIF(Vertices[Degree],"&gt;="&amp;D25)</f>
        <v>0</v>
      </c>
      <c r="F24" s="37">
        <f t="shared" si="2"/>
        <v>3.2000000000000006</v>
      </c>
      <c r="G24" s="38">
        <f>COUNTIF(Vertices[In-Degree],"&gt;= "&amp;F24)-COUNTIF(Vertices[In-Degree],"&gt;="&amp;F25)</f>
        <v>0</v>
      </c>
      <c r="H24" s="37">
        <f t="shared" si="3"/>
        <v>4.400000000000001</v>
      </c>
      <c r="I24" s="38">
        <f>COUNTIF(Vertices[Out-Degree],"&gt;= "&amp;H24)-COUNTIF(Vertices[Out-Degree],"&gt;="&amp;H25)</f>
        <v>0</v>
      </c>
      <c r="J24" s="37">
        <f t="shared" si="4"/>
        <v>112.00000000000003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0.0711836</v>
      </c>
      <c r="O24" s="38">
        <f>COUNTIF(Vertices[Eigenvector Centrality],"&gt;= "&amp;N24)-COUNTIF(Vertices[Eigenvector Centrality],"&gt;="&amp;N25)</f>
        <v>0</v>
      </c>
      <c r="P24" s="37">
        <f t="shared" si="7"/>
        <v>1.952357800000001</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34" t="s">
        <v>156</v>
      </c>
      <c r="B25" s="34">
        <v>6</v>
      </c>
      <c r="D25" s="32">
        <f t="shared" si="1"/>
        <v>0</v>
      </c>
      <c r="E25" s="3">
        <f>COUNTIF(Vertices[Degree],"&gt;= "&amp;D25)-COUNTIF(Vertices[Degree],"&gt;="&amp;D26)</f>
        <v>0</v>
      </c>
      <c r="F25" s="39">
        <f t="shared" si="2"/>
        <v>3.345454545454546</v>
      </c>
      <c r="G25" s="40">
        <f>COUNTIF(Vertices[In-Degree],"&gt;= "&amp;F25)-COUNTIF(Vertices[In-Degree],"&gt;="&amp;F26)</f>
        <v>0</v>
      </c>
      <c r="H25" s="39">
        <f t="shared" si="3"/>
        <v>4.600000000000001</v>
      </c>
      <c r="I25" s="40">
        <f>COUNTIF(Vertices[Out-Degree],"&gt;= "&amp;H25)-COUNTIF(Vertices[Out-Degree],"&gt;="&amp;H26)</f>
        <v>0</v>
      </c>
      <c r="J25" s="39">
        <f t="shared" si="4"/>
        <v>117.09090909090912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0.07441921818181818</v>
      </c>
      <c r="O25" s="40">
        <f>COUNTIF(Vertices[Eigenvector Centrality],"&gt;= "&amp;N25)-COUNTIF(Vertices[Eigenvector Centrality],"&gt;="&amp;N26)</f>
        <v>0</v>
      </c>
      <c r="P25" s="39">
        <f t="shared" si="7"/>
        <v>2.0208425636363647</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157</v>
      </c>
      <c r="B26" s="34">
        <v>2.117202</v>
      </c>
      <c r="D26" s="32">
        <f t="shared" si="1"/>
        <v>0</v>
      </c>
      <c r="E26" s="3">
        <f>COUNTIF(Vertices[Degree],"&gt;= "&amp;D26)-COUNTIF(Vertices[Degree],"&gt;="&amp;D28)</f>
        <v>0</v>
      </c>
      <c r="F26" s="37">
        <f t="shared" si="2"/>
        <v>3.4909090909090916</v>
      </c>
      <c r="G26" s="38">
        <f>COUNTIF(Vertices[In-Degree],"&gt;= "&amp;F26)-COUNTIF(Vertices[In-Degree],"&gt;="&amp;F28)</f>
        <v>0</v>
      </c>
      <c r="H26" s="37">
        <f t="shared" si="3"/>
        <v>4.800000000000002</v>
      </c>
      <c r="I26" s="38">
        <f>COUNTIF(Vertices[Out-Degree],"&gt;= "&amp;H26)-COUNTIF(Vertices[Out-Degree],"&gt;="&amp;H28)</f>
        <v>0</v>
      </c>
      <c r="J26" s="37">
        <f t="shared" si="4"/>
        <v>122.18181818181822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0.07765483636363636</v>
      </c>
      <c r="O26" s="38">
        <f>COUNTIF(Vertices[Eigenvector Centrality],"&gt;= "&amp;N26)-COUNTIF(Vertices[Eigenvector Centrality],"&gt;="&amp;N28)</f>
        <v>0</v>
      </c>
      <c r="P26" s="37">
        <f t="shared" si="7"/>
        <v>2.0893273272727284</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18"/>
      <c r="B27" s="118"/>
      <c r="D27" s="32"/>
      <c r="E27" s="3">
        <f>COUNTIF(Vertices[Degree],"&gt;= "&amp;D27)-COUNTIF(Vertices[Degree],"&gt;="&amp;D28)</f>
        <v>0</v>
      </c>
      <c r="F27" s="61"/>
      <c r="G27" s="62">
        <f>COUNTIF(Vertices[In-Degree],"&gt;= "&amp;F27)-COUNTIF(Vertices[In-Degree],"&gt;="&amp;F28)</f>
        <v>-3</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-20</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158</v>
      </c>
      <c r="B28" s="34">
        <v>0.008561643835616438</v>
      </c>
      <c r="D28" s="32">
        <f>D26+($D$57-$D$2)/BinDivisor</f>
        <v>0</v>
      </c>
      <c r="E28" s="3">
        <f>COUNTIF(Vertices[Degree],"&gt;= "&amp;D28)-COUNTIF(Vertices[Degree],"&gt;="&amp;D40)</f>
        <v>0</v>
      </c>
      <c r="F28" s="39">
        <f>F26+($F$57-$F$2)/BinDivisor</f>
        <v>3.636363636363637</v>
      </c>
      <c r="G28" s="40">
        <f>COUNTIF(Vertices[In-Degree],"&gt;= "&amp;F28)-COUNTIF(Vertices[In-Degree],"&gt;="&amp;F40)</f>
        <v>0</v>
      </c>
      <c r="H28" s="39">
        <f>H26+($H$57-$H$2)/BinDivisor</f>
        <v>5.000000000000002</v>
      </c>
      <c r="I28" s="40">
        <f>COUNTIF(Vertices[Out-Degree],"&gt;= "&amp;H28)-COUNTIF(Vertices[Out-Degree],"&gt;="&amp;H40)</f>
        <v>0</v>
      </c>
      <c r="J28" s="39">
        <f>J26+($J$57-$J$2)/BinDivisor</f>
        <v>127.27272727272731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0.08089045454545454</v>
      </c>
      <c r="O28" s="40">
        <f>COUNTIF(Vertices[Eigenvector Centrality],"&gt;= "&amp;N28)-COUNTIF(Vertices[Eigenvector Centrality],"&gt;="&amp;N40)</f>
        <v>0</v>
      </c>
      <c r="P28" s="39">
        <f>P26+($P$57-$P$2)/BinDivisor</f>
        <v>2.157812090909092</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1254</v>
      </c>
      <c r="B29" s="34">
        <v>0.58009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18"/>
      <c r="B30" s="118"/>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1255</v>
      </c>
      <c r="B31" s="34" t="s">
        <v>1256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-20</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-20</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3.7818181818181826</v>
      </c>
      <c r="G40" s="38">
        <f>COUNTIF(Vertices[In-Degree],"&gt;= "&amp;F40)-COUNTIF(Vertices[In-Degree],"&gt;="&amp;F41)</f>
        <v>0</v>
      </c>
      <c r="H40" s="37">
        <f>H28+($H$57-$H$2)/BinDivisor</f>
        <v>5.200000000000002</v>
      </c>
      <c r="I40" s="38">
        <f>COUNTIF(Vertices[Out-Degree],"&gt;= "&amp;H40)-COUNTIF(Vertices[Out-Degree],"&gt;="&amp;H41)</f>
        <v>0</v>
      </c>
      <c r="J40" s="37">
        <f>J28+($J$57-$J$2)/BinDivisor</f>
        <v>132.3636363636364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0.08412607272727272</v>
      </c>
      <c r="O40" s="38">
        <f>COUNTIF(Vertices[Eigenvector Centrality],"&gt;= "&amp;N40)-COUNTIF(Vertices[Eigenvector Centrality],"&gt;="&amp;N41)</f>
        <v>0</v>
      </c>
      <c r="P40" s="37">
        <f>P28+($P$57-$P$2)/BinDivisor</f>
        <v>2.226296854545456</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3.927272727272728</v>
      </c>
      <c r="G41" s="40">
        <f>COUNTIF(Vertices[In-Degree],"&gt;= "&amp;F41)-COUNTIF(Vertices[In-Degree],"&gt;="&amp;F42)</f>
        <v>2</v>
      </c>
      <c r="H41" s="39">
        <f aca="true" t="shared" si="12" ref="H41:H56">H40+($H$57-$H$2)/BinDivisor</f>
        <v>5.400000000000002</v>
      </c>
      <c r="I41" s="40">
        <f>COUNTIF(Vertices[Out-Degree],"&gt;= "&amp;H41)-COUNTIF(Vertices[Out-Degree],"&gt;="&amp;H42)</f>
        <v>0</v>
      </c>
      <c r="J41" s="39">
        <f aca="true" t="shared" si="13" ref="J41:J56">J40+($J$57-$J$2)/BinDivisor</f>
        <v>137.4545454545455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0.0873616909090909</v>
      </c>
      <c r="O41" s="40">
        <f>COUNTIF(Vertices[Eigenvector Centrality],"&gt;= "&amp;N41)-COUNTIF(Vertices[Eigenvector Centrality],"&gt;="&amp;N42)</f>
        <v>1</v>
      </c>
      <c r="P41" s="39">
        <f aca="true" t="shared" si="16" ref="P41:P56">P40+($P$57-$P$2)/BinDivisor</f>
        <v>2.2947816181818195</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4.072727272727273</v>
      </c>
      <c r="G42" s="38">
        <f>COUNTIF(Vertices[In-Degree],"&gt;= "&amp;F42)-COUNTIF(Vertices[In-Degree],"&gt;="&amp;F43)</f>
        <v>0</v>
      </c>
      <c r="H42" s="37">
        <f t="shared" si="12"/>
        <v>5.600000000000002</v>
      </c>
      <c r="I42" s="38">
        <f>COUNTIF(Vertices[Out-Degree],"&gt;= "&amp;H42)-COUNTIF(Vertices[Out-Degree],"&gt;="&amp;H43)</f>
        <v>0</v>
      </c>
      <c r="J42" s="37">
        <f t="shared" si="13"/>
        <v>142.5454545454546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0.09059730909090909</v>
      </c>
      <c r="O42" s="38">
        <f>COUNTIF(Vertices[Eigenvector Centrality],"&gt;= "&amp;N42)-COUNTIF(Vertices[Eigenvector Centrality],"&gt;="&amp;N43)</f>
        <v>0</v>
      </c>
      <c r="P42" s="37">
        <f t="shared" si="16"/>
        <v>2.363266381818183</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4.218181818181819</v>
      </c>
      <c r="G43" s="40">
        <f>COUNTIF(Vertices[In-Degree],"&gt;= "&amp;F43)-COUNTIF(Vertices[In-Degree],"&gt;="&amp;F44)</f>
        <v>0</v>
      </c>
      <c r="H43" s="39">
        <f t="shared" si="12"/>
        <v>5.8000000000000025</v>
      </c>
      <c r="I43" s="40">
        <f>COUNTIF(Vertices[Out-Degree],"&gt;= "&amp;H43)-COUNTIF(Vertices[Out-Degree],"&gt;="&amp;H44)</f>
        <v>0</v>
      </c>
      <c r="J43" s="39">
        <f t="shared" si="13"/>
        <v>147.63636363636368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0.09383292727272727</v>
      </c>
      <c r="O43" s="40">
        <f>COUNTIF(Vertices[Eigenvector Centrality],"&gt;= "&amp;N43)-COUNTIF(Vertices[Eigenvector Centrality],"&gt;="&amp;N44)</f>
        <v>1</v>
      </c>
      <c r="P43" s="39">
        <f t="shared" si="16"/>
        <v>2.431751145454547</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4.363636363636364</v>
      </c>
      <c r="G44" s="38">
        <f>COUNTIF(Vertices[In-Degree],"&gt;= "&amp;F44)-COUNTIF(Vertices[In-Degree],"&gt;="&amp;F45)</f>
        <v>0</v>
      </c>
      <c r="H44" s="37">
        <f t="shared" si="12"/>
        <v>6.000000000000003</v>
      </c>
      <c r="I44" s="38">
        <f>COUNTIF(Vertices[Out-Degree],"&gt;= "&amp;H44)-COUNTIF(Vertices[Out-Degree],"&gt;="&amp;H45)</f>
        <v>0</v>
      </c>
      <c r="J44" s="37">
        <f t="shared" si="13"/>
        <v>152.72727272727278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0.09706854545454545</v>
      </c>
      <c r="O44" s="38">
        <f>COUNTIF(Vertices[Eigenvector Centrality],"&gt;= "&amp;N44)-COUNTIF(Vertices[Eigenvector Centrality],"&gt;="&amp;N45)</f>
        <v>0</v>
      </c>
      <c r="P44" s="37">
        <f t="shared" si="16"/>
        <v>2.5002359090909105</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4.50909090909091</v>
      </c>
      <c r="G45" s="40">
        <f>COUNTIF(Vertices[In-Degree],"&gt;= "&amp;F45)-COUNTIF(Vertices[In-Degree],"&gt;="&amp;F46)</f>
        <v>0</v>
      </c>
      <c r="H45" s="39">
        <f t="shared" si="12"/>
        <v>6.200000000000003</v>
      </c>
      <c r="I45" s="40">
        <f>COUNTIF(Vertices[Out-Degree],"&gt;= "&amp;H45)-COUNTIF(Vertices[Out-Degree],"&gt;="&amp;H46)</f>
        <v>0</v>
      </c>
      <c r="J45" s="39">
        <f t="shared" si="13"/>
        <v>157.81818181818187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0.10030416363636363</v>
      </c>
      <c r="O45" s="40">
        <f>COUNTIF(Vertices[Eigenvector Centrality],"&gt;= "&amp;N45)-COUNTIF(Vertices[Eigenvector Centrality],"&gt;="&amp;N46)</f>
        <v>0</v>
      </c>
      <c r="P45" s="39">
        <f t="shared" si="16"/>
        <v>2.5687206727272742</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4.654545454545455</v>
      </c>
      <c r="G46" s="38">
        <f>COUNTIF(Vertices[In-Degree],"&gt;= "&amp;F46)-COUNTIF(Vertices[In-Degree],"&gt;="&amp;F47)</f>
        <v>0</v>
      </c>
      <c r="H46" s="37">
        <f t="shared" si="12"/>
        <v>6.400000000000003</v>
      </c>
      <c r="I46" s="38">
        <f>COUNTIF(Vertices[Out-Degree],"&gt;= "&amp;H46)-COUNTIF(Vertices[Out-Degree],"&gt;="&amp;H47)</f>
        <v>0</v>
      </c>
      <c r="J46" s="37">
        <f t="shared" si="13"/>
        <v>162.90909090909096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0.10353978181818181</v>
      </c>
      <c r="O46" s="38">
        <f>COUNTIF(Vertices[Eigenvector Centrality],"&gt;= "&amp;N46)-COUNTIF(Vertices[Eigenvector Centrality],"&gt;="&amp;N47)</f>
        <v>0</v>
      </c>
      <c r="P46" s="37">
        <f t="shared" si="16"/>
        <v>2.637205436363638</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4.800000000000001</v>
      </c>
      <c r="G47" s="40">
        <f>COUNTIF(Vertices[In-Degree],"&gt;= "&amp;F47)-COUNTIF(Vertices[In-Degree],"&gt;="&amp;F48)</f>
        <v>0</v>
      </c>
      <c r="H47" s="39">
        <f t="shared" si="12"/>
        <v>6.600000000000003</v>
      </c>
      <c r="I47" s="40">
        <f>COUNTIF(Vertices[Out-Degree],"&gt;= "&amp;H47)-COUNTIF(Vertices[Out-Degree],"&gt;="&amp;H48)</f>
        <v>0</v>
      </c>
      <c r="J47" s="39">
        <f t="shared" si="13"/>
        <v>168.00000000000006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0.10677539999999999</v>
      </c>
      <c r="O47" s="40">
        <f>COUNTIF(Vertices[Eigenvector Centrality],"&gt;= "&amp;N47)-COUNTIF(Vertices[Eigenvector Centrality],"&gt;="&amp;N48)</f>
        <v>0</v>
      </c>
      <c r="P47" s="39">
        <f t="shared" si="16"/>
        <v>2.7056902000000016</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4.945454545454546</v>
      </c>
      <c r="G48" s="38">
        <f>COUNTIF(Vertices[In-Degree],"&gt;= "&amp;F48)-COUNTIF(Vertices[In-Degree],"&gt;="&amp;F49)</f>
        <v>0</v>
      </c>
      <c r="H48" s="37">
        <f t="shared" si="12"/>
        <v>6.800000000000003</v>
      </c>
      <c r="I48" s="38">
        <f>COUNTIF(Vertices[Out-Degree],"&gt;= "&amp;H48)-COUNTIF(Vertices[Out-Degree],"&gt;="&amp;H49)</f>
        <v>0</v>
      </c>
      <c r="J48" s="37">
        <f t="shared" si="13"/>
        <v>173.09090909090915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0.11001101818181817</v>
      </c>
      <c r="O48" s="38">
        <f>COUNTIF(Vertices[Eigenvector Centrality],"&gt;= "&amp;N48)-COUNTIF(Vertices[Eigenvector Centrality],"&gt;="&amp;N49)</f>
        <v>0</v>
      </c>
      <c r="P48" s="37">
        <f t="shared" si="16"/>
        <v>2.7741749636363653</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5.090909090909092</v>
      </c>
      <c r="G49" s="40">
        <f>COUNTIF(Vertices[In-Degree],"&gt;= "&amp;F49)-COUNTIF(Vertices[In-Degree],"&gt;="&amp;F50)</f>
        <v>0</v>
      </c>
      <c r="H49" s="39">
        <f t="shared" si="12"/>
        <v>7.0000000000000036</v>
      </c>
      <c r="I49" s="40">
        <f>COUNTIF(Vertices[Out-Degree],"&gt;= "&amp;H49)-COUNTIF(Vertices[Out-Degree],"&gt;="&amp;H50)</f>
        <v>0</v>
      </c>
      <c r="J49" s="39">
        <f t="shared" si="13"/>
        <v>178.18181818181824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0.11324663636363635</v>
      </c>
      <c r="O49" s="40">
        <f>COUNTIF(Vertices[Eigenvector Centrality],"&gt;= "&amp;N49)-COUNTIF(Vertices[Eigenvector Centrality],"&gt;="&amp;N50)</f>
        <v>0</v>
      </c>
      <c r="P49" s="39">
        <f t="shared" si="16"/>
        <v>2.842659727272729</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5.236363636363637</v>
      </c>
      <c r="G50" s="38">
        <f>COUNTIF(Vertices[In-Degree],"&gt;= "&amp;F50)-COUNTIF(Vertices[In-Degree],"&gt;="&amp;F51)</f>
        <v>0</v>
      </c>
      <c r="H50" s="37">
        <f t="shared" si="12"/>
        <v>7.200000000000004</v>
      </c>
      <c r="I50" s="38">
        <f>COUNTIF(Vertices[Out-Degree],"&gt;= "&amp;H50)-COUNTIF(Vertices[Out-Degree],"&gt;="&amp;H51)</f>
        <v>0</v>
      </c>
      <c r="J50" s="37">
        <f t="shared" si="13"/>
        <v>183.27272727272734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0.11648225454545454</v>
      </c>
      <c r="O50" s="38">
        <f>COUNTIF(Vertices[Eigenvector Centrality],"&gt;= "&amp;N50)-COUNTIF(Vertices[Eigenvector Centrality],"&gt;="&amp;N51)</f>
        <v>0</v>
      </c>
      <c r="P50" s="37">
        <f t="shared" si="16"/>
        <v>2.9111444909090927</v>
      </c>
      <c r="Q50" s="38">
        <f>COUNTIF(Vertices[PageRank],"&gt;= "&amp;P50)-COUNTIF(Vertices[PageRank],"&gt;="&amp;P51)</f>
        <v>0</v>
      </c>
      <c r="R50" s="37">
        <f t="shared" si="17"/>
        <v>0.3272727272727273</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5.381818181818183</v>
      </c>
      <c r="G51" s="40">
        <f>COUNTIF(Vertices[In-Degree],"&gt;= "&amp;F51)-COUNTIF(Vertices[In-Degree],"&gt;="&amp;F52)</f>
        <v>0</v>
      </c>
      <c r="H51" s="39">
        <f t="shared" si="12"/>
        <v>7.400000000000004</v>
      </c>
      <c r="I51" s="40">
        <f>COUNTIF(Vertices[Out-Degree],"&gt;= "&amp;H51)-COUNTIF(Vertices[Out-Degree],"&gt;="&amp;H52)</f>
        <v>0</v>
      </c>
      <c r="J51" s="39">
        <f t="shared" si="13"/>
        <v>188.36363636363643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0.11971787272727272</v>
      </c>
      <c r="O51" s="40">
        <f>COUNTIF(Vertices[Eigenvector Centrality],"&gt;= "&amp;N51)-COUNTIF(Vertices[Eigenvector Centrality],"&gt;="&amp;N52)</f>
        <v>0</v>
      </c>
      <c r="P51" s="39">
        <f t="shared" si="16"/>
        <v>2.9796292545454564</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5.527272727272728</v>
      </c>
      <c r="G52" s="38">
        <f>COUNTIF(Vertices[In-Degree],"&gt;= "&amp;F52)-COUNTIF(Vertices[In-Degree],"&gt;="&amp;F53)</f>
        <v>0</v>
      </c>
      <c r="H52" s="37">
        <f t="shared" si="12"/>
        <v>7.600000000000004</v>
      </c>
      <c r="I52" s="38">
        <f>COUNTIF(Vertices[Out-Degree],"&gt;= "&amp;H52)-COUNTIF(Vertices[Out-Degree],"&gt;="&amp;H53)</f>
        <v>0</v>
      </c>
      <c r="J52" s="37">
        <f t="shared" si="13"/>
        <v>193.45454545454552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0.1229534909090909</v>
      </c>
      <c r="O52" s="38">
        <f>COUNTIF(Vertices[Eigenvector Centrality],"&gt;= "&amp;N52)-COUNTIF(Vertices[Eigenvector Centrality],"&gt;="&amp;N53)</f>
        <v>0</v>
      </c>
      <c r="P52" s="37">
        <f t="shared" si="16"/>
        <v>3.04811401818182</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5.672727272727274</v>
      </c>
      <c r="G53" s="40">
        <f>COUNTIF(Vertices[In-Degree],"&gt;= "&amp;F53)-COUNTIF(Vertices[In-Degree],"&gt;="&amp;F54)</f>
        <v>0</v>
      </c>
      <c r="H53" s="39">
        <f t="shared" si="12"/>
        <v>7.800000000000004</v>
      </c>
      <c r="I53" s="40">
        <f>COUNTIF(Vertices[Out-Degree],"&gt;= "&amp;H53)-COUNTIF(Vertices[Out-Degree],"&gt;="&amp;H54)</f>
        <v>0</v>
      </c>
      <c r="J53" s="39">
        <f t="shared" si="13"/>
        <v>198.54545454545462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0.12618910909090908</v>
      </c>
      <c r="O53" s="40">
        <f>COUNTIF(Vertices[Eigenvector Centrality],"&gt;= "&amp;N53)-COUNTIF(Vertices[Eigenvector Centrality],"&gt;="&amp;N54)</f>
        <v>0</v>
      </c>
      <c r="P53" s="39">
        <f t="shared" si="16"/>
        <v>3.1165987818181837</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5.818181818181819</v>
      </c>
      <c r="G54" s="38">
        <f>COUNTIF(Vertices[In-Degree],"&gt;= "&amp;F54)-COUNTIF(Vertices[In-Degree],"&gt;="&amp;F55)</f>
        <v>0</v>
      </c>
      <c r="H54" s="37">
        <f t="shared" si="12"/>
        <v>8.000000000000004</v>
      </c>
      <c r="I54" s="38">
        <f>COUNTIF(Vertices[Out-Degree],"&gt;= "&amp;H54)-COUNTIF(Vertices[Out-Degree],"&gt;="&amp;H55)</f>
        <v>0</v>
      </c>
      <c r="J54" s="37">
        <f t="shared" si="13"/>
        <v>203.6363636363637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0.12942472727272727</v>
      </c>
      <c r="O54" s="38">
        <f>COUNTIF(Vertices[Eigenvector Centrality],"&gt;= "&amp;N54)-COUNTIF(Vertices[Eigenvector Centrality],"&gt;="&amp;N55)</f>
        <v>0</v>
      </c>
      <c r="P54" s="37">
        <f t="shared" si="16"/>
        <v>3.1850835454545474</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5.963636363636365</v>
      </c>
      <c r="G55" s="40">
        <f>COUNTIF(Vertices[In-Degree],"&gt;= "&amp;F55)-COUNTIF(Vertices[In-Degree],"&gt;="&amp;F56)</f>
        <v>0</v>
      </c>
      <c r="H55" s="39">
        <f t="shared" si="12"/>
        <v>8.200000000000003</v>
      </c>
      <c r="I55" s="40">
        <f>COUNTIF(Vertices[Out-Degree],"&gt;= "&amp;H55)-COUNTIF(Vertices[Out-Degree],"&gt;="&amp;H56)</f>
        <v>0</v>
      </c>
      <c r="J55" s="39">
        <f t="shared" si="13"/>
        <v>208.7272727272728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0.13266034545454547</v>
      </c>
      <c r="O55" s="40">
        <f>COUNTIF(Vertices[Eigenvector Centrality],"&gt;= "&amp;N55)-COUNTIF(Vertices[Eigenvector Centrality],"&gt;="&amp;N56)</f>
        <v>0</v>
      </c>
      <c r="P55" s="39">
        <f t="shared" si="16"/>
        <v>3.253568309090911</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6.10909090909091</v>
      </c>
      <c r="G56" s="38">
        <f>COUNTIF(Vertices[In-Degree],"&gt;= "&amp;F56)-COUNTIF(Vertices[In-Degree],"&gt;="&amp;F57)</f>
        <v>0</v>
      </c>
      <c r="H56" s="37">
        <f t="shared" si="12"/>
        <v>8.400000000000002</v>
      </c>
      <c r="I56" s="38">
        <f>COUNTIF(Vertices[Out-Degree],"&gt;= "&amp;H56)-COUNTIF(Vertices[Out-Degree],"&gt;="&amp;H57)</f>
        <v>0</v>
      </c>
      <c r="J56" s="37">
        <f t="shared" si="13"/>
        <v>213.8181818181819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0.13589596363636366</v>
      </c>
      <c r="O56" s="38">
        <f>COUNTIF(Vertices[Eigenvector Centrality],"&gt;= "&amp;N56)-COUNTIF(Vertices[Eigenvector Centrality],"&gt;="&amp;N57)</f>
        <v>0</v>
      </c>
      <c r="P56" s="37">
        <f t="shared" si="16"/>
        <v>3.322053072727275</v>
      </c>
      <c r="Q56" s="38">
        <f>COUNTIF(Vertices[PageRank],"&gt;= "&amp;P56)-COUNTIF(Vertices[PageRank],"&gt;="&amp;P57)</f>
        <v>1</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v>
      </c>
      <c r="G57" s="42">
        <f>COUNTIF(Vertices[In-Degree],"&gt;= "&amp;F57)-COUNTIF(Vertices[In-Degree],"&gt;="&amp;F58)</f>
        <v>1</v>
      </c>
      <c r="H57" s="41">
        <f>MAX(Vertices[Out-Degree])</f>
        <v>11</v>
      </c>
      <c r="I57" s="42">
        <f>COUNTIF(Vertices[Out-Degree],"&gt;= "&amp;H57)-COUNTIF(Vertices[Out-Degree],"&gt;="&amp;H58)</f>
        <v>1</v>
      </c>
      <c r="J57" s="41">
        <f>MAX(Vertices[Betweenness Centrality])</f>
        <v>280</v>
      </c>
      <c r="K57" s="42">
        <f>COUNTIF(Vertices[Betweenness Centrality],"&gt;= "&amp;J57)-COUNTIF(Vertices[Betweenness Centrality],"&gt;="&amp;J58)</f>
        <v>1</v>
      </c>
      <c r="L57" s="41">
        <f>MAX(Vertices[Closeness Centrality])</f>
        <v>1</v>
      </c>
      <c r="M57" s="42">
        <f>COUNTIF(Vertices[Closeness Centrality],"&gt;= "&amp;L57)-COUNTIF(Vertices[Closeness Centrality],"&gt;="&amp;L58)</f>
        <v>18</v>
      </c>
      <c r="N57" s="41">
        <f>MAX(Vertices[Eigenvector Centrality])</f>
        <v>0.177959</v>
      </c>
      <c r="O57" s="42">
        <f>COUNTIF(Vertices[Eigenvector Centrality],"&gt;= "&amp;N57)-COUNTIF(Vertices[Eigenvector Centrality],"&gt;="&amp;N58)</f>
        <v>1</v>
      </c>
      <c r="P57" s="41">
        <f>MAX(Vertices[PageRank])</f>
        <v>4.212355</v>
      </c>
      <c r="Q57" s="42">
        <f>COUNTIF(Vertices[PageRank],"&gt;= "&amp;P57)-COUNTIF(Vertices[PageRank],"&gt;="&amp;P58)</f>
        <v>1</v>
      </c>
      <c r="R57" s="41">
        <f>MAX(Vertices[Clustering Coefficient])</f>
        <v>0.5</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v>
      </c>
    </row>
    <row r="71" spans="1:2" ht="15">
      <c r="A71" s="33" t="s">
        <v>90</v>
      </c>
      <c r="B71" s="47">
        <f>_xlfn.IFERROR(AVERAGE(Vertices[In-Degree]),NoMetricMessage)</f>
        <v>1.1917808219178083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11</v>
      </c>
    </row>
    <row r="85" spans="1:2" ht="15">
      <c r="A85" s="33" t="s">
        <v>96</v>
      </c>
      <c r="B85" s="47">
        <f>_xlfn.IFERROR(AVERAGE(Vertices[Out-Degree]),NoMetricMessage)</f>
        <v>1.1917808219178083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280</v>
      </c>
    </row>
    <row r="99" spans="1:2" ht="15">
      <c r="A99" s="33" t="s">
        <v>102</v>
      </c>
      <c r="B99" s="47">
        <f>_xlfn.IFERROR(AVERAGE(Vertices[Betweenness Centrality]),NoMetricMessage)</f>
        <v>9.095890410958905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0.30906701369863016</v>
      </c>
    </row>
    <row r="114" spans="1:2" ht="15">
      <c r="A114" s="33" t="s">
        <v>109</v>
      </c>
      <c r="B114" s="47">
        <f>_xlfn.IFERROR(MEDIAN(Vertices[Closeness Centrality]),NoMetricMessage)</f>
        <v>0.066667</v>
      </c>
    </row>
    <row r="125" spans="1:2" ht="15">
      <c r="A125" s="33" t="s">
        <v>112</v>
      </c>
      <c r="B125" s="47">
        <f>IF(COUNT(Vertices[Eigenvector Centrality])&gt;0,N2,NoMetricMessage)</f>
        <v>0</v>
      </c>
    </row>
    <row r="126" spans="1:2" ht="15">
      <c r="A126" s="33" t="s">
        <v>113</v>
      </c>
      <c r="B126" s="47">
        <f>IF(COUNT(Vertices[Eigenvector Centrality])&gt;0,N57,NoMetricMessage)</f>
        <v>0.177959</v>
      </c>
    </row>
    <row r="127" spans="1:2" ht="15">
      <c r="A127" s="33" t="s">
        <v>114</v>
      </c>
      <c r="B127" s="47">
        <f>_xlfn.IFERROR(AVERAGE(Vertices[Eigenvector Centrality]),NoMetricMessage)</f>
        <v>0.013698643835616437</v>
      </c>
    </row>
    <row r="128" spans="1:2" ht="15">
      <c r="A128" s="33" t="s">
        <v>115</v>
      </c>
      <c r="B128" s="47">
        <f>_xlfn.IFERROR(MEDIAN(Vertices[Eigenvector Centrality]),NoMetricMessage)</f>
        <v>0</v>
      </c>
    </row>
    <row r="139" spans="1:2" ht="15">
      <c r="A139" s="33" t="s">
        <v>140</v>
      </c>
      <c r="B139" s="47">
        <f>IF(COUNT(Vertices[PageRank])&gt;0,P2,NoMetricMessage)</f>
        <v>0.445693</v>
      </c>
    </row>
    <row r="140" spans="1:2" ht="15">
      <c r="A140" s="33" t="s">
        <v>141</v>
      </c>
      <c r="B140" s="47">
        <f>IF(COUNT(Vertices[PageRank])&gt;0,P57,NoMetricMessage)</f>
        <v>4.212355</v>
      </c>
    </row>
    <row r="141" spans="1:2" ht="15">
      <c r="A141" s="33" t="s">
        <v>142</v>
      </c>
      <c r="B141" s="47">
        <f>_xlfn.IFERROR(AVERAGE(Vertices[PageRank]),NoMetricMessage)</f>
        <v>0.9999930958904114</v>
      </c>
    </row>
    <row r="142" spans="1:2" ht="15">
      <c r="A142" s="33" t="s">
        <v>143</v>
      </c>
      <c r="B142" s="47">
        <f>_xlfn.IFERROR(MEDIAN(Vertices[PageRank]),NoMetricMessage)</f>
        <v>0.999993</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0.032088003320880035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1180</v>
      </c>
      <c r="K7" s="13" t="s">
        <v>1181</v>
      </c>
    </row>
    <row r="8" spans="1:11" ht="409.5">
      <c r="A8"/>
      <c r="B8">
        <v>2</v>
      </c>
      <c r="C8">
        <v>2</v>
      </c>
      <c r="D8" t="s">
        <v>61</v>
      </c>
      <c r="E8" t="s">
        <v>61</v>
      </c>
      <c r="H8" t="s">
        <v>73</v>
      </c>
      <c r="J8" t="s">
        <v>1182</v>
      </c>
      <c r="K8" s="13" t="s">
        <v>1183</v>
      </c>
    </row>
    <row r="9" spans="1:11" ht="409.5">
      <c r="A9"/>
      <c r="B9">
        <v>3</v>
      </c>
      <c r="C9">
        <v>4</v>
      </c>
      <c r="D9" t="s">
        <v>62</v>
      </c>
      <c r="E9" t="s">
        <v>62</v>
      </c>
      <c r="H9" t="s">
        <v>74</v>
      </c>
      <c r="J9" t="s">
        <v>1184</v>
      </c>
      <c r="K9" s="13" t="s">
        <v>1185</v>
      </c>
    </row>
    <row r="10" spans="1:11" ht="409.5">
      <c r="A10"/>
      <c r="B10">
        <v>4</v>
      </c>
      <c r="D10" t="s">
        <v>63</v>
      </c>
      <c r="E10" t="s">
        <v>63</v>
      </c>
      <c r="H10" t="s">
        <v>75</v>
      </c>
      <c r="J10" t="s">
        <v>1186</v>
      </c>
      <c r="K10" s="13" t="s">
        <v>1187</v>
      </c>
    </row>
    <row r="11" spans="1:11" ht="15">
      <c r="A11"/>
      <c r="B11">
        <v>5</v>
      </c>
      <c r="D11" t="s">
        <v>46</v>
      </c>
      <c r="E11">
        <v>1</v>
      </c>
      <c r="H11" t="s">
        <v>76</v>
      </c>
      <c r="J11" t="s">
        <v>1188</v>
      </c>
      <c r="K11" t="s">
        <v>1189</v>
      </c>
    </row>
    <row r="12" spans="1:11" ht="15">
      <c r="A12"/>
      <c r="B12"/>
      <c r="D12" t="s">
        <v>64</v>
      </c>
      <c r="E12">
        <v>2</v>
      </c>
      <c r="H12">
        <v>0</v>
      </c>
      <c r="J12" t="s">
        <v>1190</v>
      </c>
      <c r="K12" t="s">
        <v>1191</v>
      </c>
    </row>
    <row r="13" spans="1:11" ht="15">
      <c r="A13"/>
      <c r="B13"/>
      <c r="D13">
        <v>1</v>
      </c>
      <c r="E13">
        <v>3</v>
      </c>
      <c r="H13">
        <v>1</v>
      </c>
      <c r="J13" t="s">
        <v>1192</v>
      </c>
      <c r="K13" t="s">
        <v>1193</v>
      </c>
    </row>
    <row r="14" spans="4:11" ht="15">
      <c r="D14">
        <v>2</v>
      </c>
      <c r="E14">
        <v>4</v>
      </c>
      <c r="H14">
        <v>2</v>
      </c>
      <c r="J14" t="s">
        <v>1194</v>
      </c>
      <c r="K14" t="s">
        <v>1195</v>
      </c>
    </row>
    <row r="15" spans="4:11" ht="15">
      <c r="D15">
        <v>3</v>
      </c>
      <c r="E15">
        <v>5</v>
      </c>
      <c r="H15">
        <v>3</v>
      </c>
      <c r="J15" t="s">
        <v>1196</v>
      </c>
      <c r="K15" t="s">
        <v>1197</v>
      </c>
    </row>
    <row r="16" spans="4:11" ht="15">
      <c r="D16">
        <v>4</v>
      </c>
      <c r="E16">
        <v>6</v>
      </c>
      <c r="H16">
        <v>4</v>
      </c>
      <c r="J16" t="s">
        <v>1198</v>
      </c>
      <c r="K16" t="s">
        <v>1199</v>
      </c>
    </row>
    <row r="17" spans="4:11" ht="15">
      <c r="D17">
        <v>5</v>
      </c>
      <c r="E17">
        <v>7</v>
      </c>
      <c r="H17">
        <v>5</v>
      </c>
      <c r="J17" t="s">
        <v>1200</v>
      </c>
      <c r="K17" t="s">
        <v>1201</v>
      </c>
    </row>
    <row r="18" spans="4:11" ht="15">
      <c r="D18">
        <v>6</v>
      </c>
      <c r="E18">
        <v>8</v>
      </c>
      <c r="H18">
        <v>6</v>
      </c>
      <c r="J18" t="s">
        <v>1202</v>
      </c>
      <c r="K18" t="s">
        <v>1203</v>
      </c>
    </row>
    <row r="19" spans="4:11" ht="15">
      <c r="D19">
        <v>7</v>
      </c>
      <c r="E19">
        <v>9</v>
      </c>
      <c r="H19">
        <v>7</v>
      </c>
      <c r="J19" t="s">
        <v>1204</v>
      </c>
      <c r="K19" t="s">
        <v>1205</v>
      </c>
    </row>
    <row r="20" spans="4:11" ht="15">
      <c r="D20">
        <v>8</v>
      </c>
      <c r="H20">
        <v>8</v>
      </c>
      <c r="J20" t="s">
        <v>1206</v>
      </c>
      <c r="K20" t="s">
        <v>1207</v>
      </c>
    </row>
    <row r="21" spans="4:11" ht="409.5">
      <c r="D21">
        <v>9</v>
      </c>
      <c r="H21">
        <v>9</v>
      </c>
      <c r="J21" t="s">
        <v>1208</v>
      </c>
      <c r="K21" s="13" t="s">
        <v>1209</v>
      </c>
    </row>
    <row r="22" spans="4:11" ht="409.5">
      <c r="D22">
        <v>10</v>
      </c>
      <c r="J22" t="s">
        <v>1210</v>
      </c>
      <c r="K22" s="13" t="s">
        <v>1211</v>
      </c>
    </row>
    <row r="23" spans="4:11" ht="409.5">
      <c r="D23">
        <v>11</v>
      </c>
      <c r="J23" t="s">
        <v>1212</v>
      </c>
      <c r="K23" s="13" t="s">
        <v>1213</v>
      </c>
    </row>
    <row r="24" spans="10:11" ht="409.5">
      <c r="J24" t="s">
        <v>1214</v>
      </c>
      <c r="K24" s="13" t="s">
        <v>2143</v>
      </c>
    </row>
    <row r="25" spans="10:11" ht="15">
      <c r="J25" t="s">
        <v>1215</v>
      </c>
      <c r="K25" t="b">
        <v>0</v>
      </c>
    </row>
    <row r="26" spans="10:11" ht="15">
      <c r="J26" t="s">
        <v>2141</v>
      </c>
      <c r="K26" t="s">
        <v>2142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1249</v>
      </c>
      <c r="B2" s="116" t="s">
        <v>1250</v>
      </c>
      <c r="C2" s="117" t="s">
        <v>1251</v>
      </c>
    </row>
    <row r="3" spans="1:3" ht="15">
      <c r="A3" s="115" t="s">
        <v>1217</v>
      </c>
      <c r="B3" s="115" t="s">
        <v>1217</v>
      </c>
      <c r="C3" s="34">
        <v>19</v>
      </c>
    </row>
    <row r="4" spans="1:3" ht="15">
      <c r="A4" s="115" t="s">
        <v>1218</v>
      </c>
      <c r="B4" s="115" t="s">
        <v>1218</v>
      </c>
      <c r="C4" s="34">
        <v>29</v>
      </c>
    </row>
    <row r="5" spans="1:3" ht="15">
      <c r="A5" s="115" t="s">
        <v>1218</v>
      </c>
      <c r="B5" s="115" t="s">
        <v>1221</v>
      </c>
      <c r="C5" s="34">
        <v>1</v>
      </c>
    </row>
    <row r="6" spans="1:3" ht="15">
      <c r="A6" s="115" t="s">
        <v>1218</v>
      </c>
      <c r="B6" s="115" t="s">
        <v>1224</v>
      </c>
      <c r="C6" s="34">
        <v>1</v>
      </c>
    </row>
    <row r="7" spans="1:3" ht="15">
      <c r="A7" s="115" t="s">
        <v>1219</v>
      </c>
      <c r="B7" s="115" t="s">
        <v>1219</v>
      </c>
      <c r="C7" s="34">
        <v>12</v>
      </c>
    </row>
    <row r="8" spans="1:3" ht="15">
      <c r="A8" s="115" t="s">
        <v>1220</v>
      </c>
      <c r="B8" s="115" t="s">
        <v>1220</v>
      </c>
      <c r="C8" s="34">
        <v>5</v>
      </c>
    </row>
    <row r="9" spans="1:3" ht="15">
      <c r="A9" s="115" t="s">
        <v>1221</v>
      </c>
      <c r="B9" s="115" t="s">
        <v>1221</v>
      </c>
      <c r="C9" s="34">
        <v>6</v>
      </c>
    </row>
    <row r="10" spans="1:3" ht="15">
      <c r="A10" s="115" t="s">
        <v>1222</v>
      </c>
      <c r="B10" s="115" t="s">
        <v>1222</v>
      </c>
      <c r="C10" s="34">
        <v>3</v>
      </c>
    </row>
    <row r="11" spans="1:3" ht="15">
      <c r="A11" s="115" t="s">
        <v>1223</v>
      </c>
      <c r="B11" s="115" t="s">
        <v>1223</v>
      </c>
      <c r="C11" s="34">
        <v>3</v>
      </c>
    </row>
    <row r="12" spans="1:3" ht="15">
      <c r="A12" s="115" t="s">
        <v>1224</v>
      </c>
      <c r="B12" s="115" t="s">
        <v>1224</v>
      </c>
      <c r="C12" s="34">
        <v>3</v>
      </c>
    </row>
    <row r="13" spans="1:3" ht="15">
      <c r="A13" s="115" t="s">
        <v>1225</v>
      </c>
      <c r="B13" s="115" t="s">
        <v>1225</v>
      </c>
      <c r="C13" s="34">
        <v>2</v>
      </c>
    </row>
    <row r="14" spans="1:3" ht="15">
      <c r="A14" s="115" t="s">
        <v>1226</v>
      </c>
      <c r="B14" s="115" t="s">
        <v>1226</v>
      </c>
      <c r="C14" s="34">
        <v>2</v>
      </c>
    </row>
    <row r="15" spans="1:3" ht="15">
      <c r="A15" s="115" t="s">
        <v>1227</v>
      </c>
      <c r="B15" s="115" t="s">
        <v>1227</v>
      </c>
      <c r="C15" s="34">
        <v>2</v>
      </c>
    </row>
    <row r="16" spans="1:3" ht="15">
      <c r="A16" s="115" t="s">
        <v>1228</v>
      </c>
      <c r="B16" s="115" t="s">
        <v>1228</v>
      </c>
      <c r="C16" s="34">
        <v>2</v>
      </c>
    </row>
    <row r="17" spans="1:3" ht="15">
      <c r="A17" s="115" t="s">
        <v>1229</v>
      </c>
      <c r="B17" s="115" t="s">
        <v>1229</v>
      </c>
      <c r="C17" s="34">
        <v>2</v>
      </c>
    </row>
    <row r="18" spans="1:3" ht="15">
      <c r="A18" s="115" t="s">
        <v>1230</v>
      </c>
      <c r="B18" s="115" t="s">
        <v>1230</v>
      </c>
      <c r="C18" s="34">
        <v>3</v>
      </c>
    </row>
    <row r="19" spans="1:3" ht="15">
      <c r="A19" s="115" t="s">
        <v>1231</v>
      </c>
      <c r="B19" s="115" t="s">
        <v>1231</v>
      </c>
      <c r="C19" s="34">
        <v>2</v>
      </c>
    </row>
    <row r="20" spans="1:3" ht="15">
      <c r="A20" s="115" t="s">
        <v>1232</v>
      </c>
      <c r="B20" s="115" t="s">
        <v>1232</v>
      </c>
      <c r="C20" s="34">
        <v>2</v>
      </c>
    </row>
    <row r="21" spans="1:3" ht="15">
      <c r="A21" s="115" t="s">
        <v>1233</v>
      </c>
      <c r="B21" s="115" t="s">
        <v>1233</v>
      </c>
      <c r="C21"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1257</v>
      </c>
      <c r="B1" s="13" t="s">
        <v>1258</v>
      </c>
      <c r="C1" s="13" t="s">
        <v>1259</v>
      </c>
      <c r="D1" s="13" t="s">
        <v>1261</v>
      </c>
      <c r="E1" s="13" t="s">
        <v>1260</v>
      </c>
      <c r="F1" s="13" t="s">
        <v>1263</v>
      </c>
      <c r="G1" s="13" t="s">
        <v>1262</v>
      </c>
      <c r="H1" s="13" t="s">
        <v>1265</v>
      </c>
      <c r="I1" s="78" t="s">
        <v>1264</v>
      </c>
      <c r="J1" s="78" t="s">
        <v>1267</v>
      </c>
      <c r="K1" s="78" t="s">
        <v>1266</v>
      </c>
      <c r="L1" s="78" t="s">
        <v>1269</v>
      </c>
      <c r="M1" s="13" t="s">
        <v>1268</v>
      </c>
      <c r="N1" s="13" t="s">
        <v>1271</v>
      </c>
      <c r="O1" s="78" t="s">
        <v>1270</v>
      </c>
      <c r="P1" s="78" t="s">
        <v>1273</v>
      </c>
      <c r="Q1" s="13" t="s">
        <v>1272</v>
      </c>
      <c r="R1" s="13" t="s">
        <v>1275</v>
      </c>
      <c r="S1" s="13" t="s">
        <v>1274</v>
      </c>
      <c r="T1" s="13" t="s">
        <v>1277</v>
      </c>
      <c r="U1" s="13" t="s">
        <v>1276</v>
      </c>
      <c r="V1" s="13" t="s">
        <v>1278</v>
      </c>
    </row>
    <row r="2" spans="1:22" ht="15">
      <c r="A2" s="83" t="s">
        <v>382</v>
      </c>
      <c r="B2" s="78">
        <v>2</v>
      </c>
      <c r="C2" s="83" t="s">
        <v>374</v>
      </c>
      <c r="D2" s="78">
        <v>1</v>
      </c>
      <c r="E2" s="83" t="s">
        <v>377</v>
      </c>
      <c r="F2" s="78">
        <v>1</v>
      </c>
      <c r="G2" s="83" t="s">
        <v>382</v>
      </c>
      <c r="H2" s="78">
        <v>1</v>
      </c>
      <c r="I2" s="78"/>
      <c r="J2" s="78"/>
      <c r="K2" s="78"/>
      <c r="L2" s="78"/>
      <c r="M2" s="83" t="s">
        <v>383</v>
      </c>
      <c r="N2" s="78">
        <v>1</v>
      </c>
      <c r="O2" s="78"/>
      <c r="P2" s="78"/>
      <c r="Q2" s="83" t="s">
        <v>373</v>
      </c>
      <c r="R2" s="78">
        <v>1</v>
      </c>
      <c r="S2" s="83" t="s">
        <v>385</v>
      </c>
      <c r="T2" s="78">
        <v>1</v>
      </c>
      <c r="U2" s="83" t="s">
        <v>384</v>
      </c>
      <c r="V2" s="78">
        <v>1</v>
      </c>
    </row>
    <row r="3" spans="1:22" ht="15">
      <c r="A3" s="83" t="s">
        <v>379</v>
      </c>
      <c r="B3" s="78">
        <v>2</v>
      </c>
      <c r="C3" s="83" t="s">
        <v>375</v>
      </c>
      <c r="D3" s="78">
        <v>1</v>
      </c>
      <c r="E3" s="83" t="s">
        <v>382</v>
      </c>
      <c r="F3" s="78">
        <v>1</v>
      </c>
      <c r="G3" s="78"/>
      <c r="H3" s="78"/>
      <c r="I3" s="78"/>
      <c r="J3" s="78"/>
      <c r="K3" s="78"/>
      <c r="L3" s="78"/>
      <c r="M3" s="78"/>
      <c r="N3" s="78"/>
      <c r="O3" s="78"/>
      <c r="P3" s="78"/>
      <c r="Q3" s="78"/>
      <c r="R3" s="78"/>
      <c r="S3" s="78"/>
      <c r="T3" s="78"/>
      <c r="U3" s="78"/>
      <c r="V3" s="78"/>
    </row>
    <row r="4" spans="1:22" ht="15">
      <c r="A4" s="83" t="s">
        <v>373</v>
      </c>
      <c r="B4" s="78">
        <v>2</v>
      </c>
      <c r="C4" s="83" t="s">
        <v>376</v>
      </c>
      <c r="D4" s="78">
        <v>1</v>
      </c>
      <c r="E4" s="78"/>
      <c r="F4" s="78"/>
      <c r="G4" s="78"/>
      <c r="H4" s="78"/>
      <c r="I4" s="78"/>
      <c r="J4" s="78"/>
      <c r="K4" s="78"/>
      <c r="L4" s="78"/>
      <c r="M4" s="78"/>
      <c r="N4" s="78"/>
      <c r="O4" s="78"/>
      <c r="P4" s="78"/>
      <c r="Q4" s="78"/>
      <c r="R4" s="78"/>
      <c r="S4" s="78"/>
      <c r="T4" s="78"/>
      <c r="U4" s="78"/>
      <c r="V4" s="78"/>
    </row>
    <row r="5" spans="1:22" ht="15">
      <c r="A5" s="83" t="s">
        <v>387</v>
      </c>
      <c r="B5" s="78">
        <v>1</v>
      </c>
      <c r="C5" s="83" t="s">
        <v>378</v>
      </c>
      <c r="D5" s="78">
        <v>1</v>
      </c>
      <c r="E5" s="78"/>
      <c r="F5" s="78"/>
      <c r="G5" s="78"/>
      <c r="H5" s="78"/>
      <c r="I5" s="78"/>
      <c r="J5" s="78"/>
      <c r="K5" s="78"/>
      <c r="L5" s="78"/>
      <c r="M5" s="78"/>
      <c r="N5" s="78"/>
      <c r="O5" s="78"/>
      <c r="P5" s="78"/>
      <c r="Q5" s="78"/>
      <c r="R5" s="78"/>
      <c r="S5" s="78"/>
      <c r="T5" s="78"/>
      <c r="U5" s="78"/>
      <c r="V5" s="78"/>
    </row>
    <row r="6" spans="1:22" ht="15">
      <c r="A6" s="83" t="s">
        <v>386</v>
      </c>
      <c r="B6" s="78">
        <v>1</v>
      </c>
      <c r="C6" s="83" t="s">
        <v>386</v>
      </c>
      <c r="D6" s="78">
        <v>1</v>
      </c>
      <c r="E6" s="78"/>
      <c r="F6" s="78"/>
      <c r="G6" s="78"/>
      <c r="H6" s="78"/>
      <c r="I6" s="78"/>
      <c r="J6" s="78"/>
      <c r="K6" s="78"/>
      <c r="L6" s="78"/>
      <c r="M6" s="78"/>
      <c r="N6" s="78"/>
      <c r="O6" s="78"/>
      <c r="P6" s="78"/>
      <c r="Q6" s="78"/>
      <c r="R6" s="78"/>
      <c r="S6" s="78"/>
      <c r="T6" s="78"/>
      <c r="U6" s="78"/>
      <c r="V6" s="78"/>
    </row>
    <row r="7" spans="1:22" ht="15">
      <c r="A7" s="83" t="s">
        <v>385</v>
      </c>
      <c r="B7" s="78">
        <v>1</v>
      </c>
      <c r="C7" s="83" t="s">
        <v>387</v>
      </c>
      <c r="D7" s="78">
        <v>1</v>
      </c>
      <c r="E7" s="78"/>
      <c r="F7" s="78"/>
      <c r="G7" s="78"/>
      <c r="H7" s="78"/>
      <c r="I7" s="78"/>
      <c r="J7" s="78"/>
      <c r="K7" s="78"/>
      <c r="L7" s="78"/>
      <c r="M7" s="78"/>
      <c r="N7" s="78"/>
      <c r="O7" s="78"/>
      <c r="P7" s="78"/>
      <c r="Q7" s="78"/>
      <c r="R7" s="78"/>
      <c r="S7" s="78"/>
      <c r="T7" s="78"/>
      <c r="U7" s="78"/>
      <c r="V7" s="78"/>
    </row>
    <row r="8" spans="1:22" ht="15">
      <c r="A8" s="83" t="s">
        <v>384</v>
      </c>
      <c r="B8" s="78">
        <v>1</v>
      </c>
      <c r="C8" s="78"/>
      <c r="D8" s="78"/>
      <c r="E8" s="78"/>
      <c r="F8" s="78"/>
      <c r="G8" s="78"/>
      <c r="H8" s="78"/>
      <c r="I8" s="78"/>
      <c r="J8" s="78"/>
      <c r="K8" s="78"/>
      <c r="L8" s="78"/>
      <c r="M8" s="78"/>
      <c r="N8" s="78"/>
      <c r="O8" s="78"/>
      <c r="P8" s="78"/>
      <c r="Q8" s="78"/>
      <c r="R8" s="78"/>
      <c r="S8" s="78"/>
      <c r="T8" s="78"/>
      <c r="U8" s="78"/>
      <c r="V8" s="78"/>
    </row>
    <row r="9" spans="1:22" ht="15">
      <c r="A9" s="83" t="s">
        <v>383</v>
      </c>
      <c r="B9" s="78">
        <v>1</v>
      </c>
      <c r="C9" s="78"/>
      <c r="D9" s="78"/>
      <c r="E9" s="78"/>
      <c r="F9" s="78"/>
      <c r="G9" s="78"/>
      <c r="H9" s="78"/>
      <c r="I9" s="78"/>
      <c r="J9" s="78"/>
      <c r="K9" s="78"/>
      <c r="L9" s="78"/>
      <c r="M9" s="78"/>
      <c r="N9" s="78"/>
      <c r="O9" s="78"/>
      <c r="P9" s="78"/>
      <c r="Q9" s="78"/>
      <c r="R9" s="78"/>
      <c r="S9" s="78"/>
      <c r="T9" s="78"/>
      <c r="U9" s="78"/>
      <c r="V9" s="78"/>
    </row>
    <row r="10" spans="1:22" ht="15">
      <c r="A10" s="83" t="s">
        <v>381</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380</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1283</v>
      </c>
      <c r="B14" s="13" t="s">
        <v>1258</v>
      </c>
      <c r="C14" s="13" t="s">
        <v>1284</v>
      </c>
      <c r="D14" s="13" t="s">
        <v>1261</v>
      </c>
      <c r="E14" s="13" t="s">
        <v>1285</v>
      </c>
      <c r="F14" s="13" t="s">
        <v>1263</v>
      </c>
      <c r="G14" s="13" t="s">
        <v>1286</v>
      </c>
      <c r="H14" s="13" t="s">
        <v>1265</v>
      </c>
      <c r="I14" s="78" t="s">
        <v>1287</v>
      </c>
      <c r="J14" s="78" t="s">
        <v>1267</v>
      </c>
      <c r="K14" s="78" t="s">
        <v>1288</v>
      </c>
      <c r="L14" s="78" t="s">
        <v>1269</v>
      </c>
      <c r="M14" s="13" t="s">
        <v>1289</v>
      </c>
      <c r="N14" s="13" t="s">
        <v>1271</v>
      </c>
      <c r="O14" s="78" t="s">
        <v>1290</v>
      </c>
      <c r="P14" s="78" t="s">
        <v>1273</v>
      </c>
      <c r="Q14" s="13" t="s">
        <v>1291</v>
      </c>
      <c r="R14" s="13" t="s">
        <v>1275</v>
      </c>
      <c r="S14" s="13" t="s">
        <v>1292</v>
      </c>
      <c r="T14" s="13" t="s">
        <v>1277</v>
      </c>
      <c r="U14" s="13" t="s">
        <v>1293</v>
      </c>
      <c r="V14" s="13" t="s">
        <v>1278</v>
      </c>
    </row>
    <row r="15" spans="1:22" ht="15">
      <c r="A15" s="78" t="s">
        <v>390</v>
      </c>
      <c r="B15" s="78">
        <v>5</v>
      </c>
      <c r="C15" s="78" t="s">
        <v>389</v>
      </c>
      <c r="D15" s="78">
        <v>1</v>
      </c>
      <c r="E15" s="78" t="s">
        <v>390</v>
      </c>
      <c r="F15" s="78">
        <v>2</v>
      </c>
      <c r="G15" s="78" t="s">
        <v>390</v>
      </c>
      <c r="H15" s="78">
        <v>1</v>
      </c>
      <c r="I15" s="78"/>
      <c r="J15" s="78"/>
      <c r="K15" s="78"/>
      <c r="L15" s="78"/>
      <c r="M15" s="78" t="s">
        <v>394</v>
      </c>
      <c r="N15" s="78">
        <v>1</v>
      </c>
      <c r="O15" s="78"/>
      <c r="P15" s="78"/>
      <c r="Q15" s="78" t="s">
        <v>388</v>
      </c>
      <c r="R15" s="78">
        <v>1</v>
      </c>
      <c r="S15" s="78" t="s">
        <v>391</v>
      </c>
      <c r="T15" s="78">
        <v>1</v>
      </c>
      <c r="U15" s="78" t="s">
        <v>393</v>
      </c>
      <c r="V15" s="78">
        <v>1</v>
      </c>
    </row>
    <row r="16" spans="1:22" ht="15">
      <c r="A16" s="78" t="s">
        <v>393</v>
      </c>
      <c r="B16" s="78">
        <v>3</v>
      </c>
      <c r="C16" s="78" t="s">
        <v>390</v>
      </c>
      <c r="D16" s="78">
        <v>1</v>
      </c>
      <c r="E16" s="78"/>
      <c r="F16" s="78"/>
      <c r="G16" s="78"/>
      <c r="H16" s="78"/>
      <c r="I16" s="78"/>
      <c r="J16" s="78"/>
      <c r="K16" s="78"/>
      <c r="L16" s="78"/>
      <c r="M16" s="78"/>
      <c r="N16" s="78"/>
      <c r="O16" s="78"/>
      <c r="P16" s="78"/>
      <c r="Q16" s="78"/>
      <c r="R16" s="78"/>
      <c r="S16" s="78"/>
      <c r="T16" s="78"/>
      <c r="U16" s="78"/>
      <c r="V16" s="78"/>
    </row>
    <row r="17" spans="1:22" ht="15">
      <c r="A17" s="78" t="s">
        <v>392</v>
      </c>
      <c r="B17" s="78">
        <v>3</v>
      </c>
      <c r="C17" s="78" t="s">
        <v>391</v>
      </c>
      <c r="D17" s="78">
        <v>1</v>
      </c>
      <c r="E17" s="78"/>
      <c r="F17" s="78"/>
      <c r="G17" s="78"/>
      <c r="H17" s="78"/>
      <c r="I17" s="78"/>
      <c r="J17" s="78"/>
      <c r="K17" s="78"/>
      <c r="L17" s="78"/>
      <c r="M17" s="78"/>
      <c r="N17" s="78"/>
      <c r="O17" s="78"/>
      <c r="P17" s="78"/>
      <c r="Q17" s="78"/>
      <c r="R17" s="78"/>
      <c r="S17" s="78"/>
      <c r="T17" s="78"/>
      <c r="U17" s="78"/>
      <c r="V17" s="78"/>
    </row>
    <row r="18" spans="1:22" ht="15">
      <c r="A18" s="78" t="s">
        <v>391</v>
      </c>
      <c r="B18" s="78">
        <v>2</v>
      </c>
      <c r="C18" s="78" t="s">
        <v>392</v>
      </c>
      <c r="D18" s="78">
        <v>1</v>
      </c>
      <c r="E18" s="78"/>
      <c r="F18" s="78"/>
      <c r="G18" s="78"/>
      <c r="H18" s="78"/>
      <c r="I18" s="78"/>
      <c r="J18" s="78"/>
      <c r="K18" s="78"/>
      <c r="L18" s="78"/>
      <c r="M18" s="78"/>
      <c r="N18" s="78"/>
      <c r="O18" s="78"/>
      <c r="P18" s="78"/>
      <c r="Q18" s="78"/>
      <c r="R18" s="78"/>
      <c r="S18" s="78"/>
      <c r="T18" s="78"/>
      <c r="U18" s="78"/>
      <c r="V18" s="78"/>
    </row>
    <row r="19" spans="1:22" ht="15">
      <c r="A19" s="78" t="s">
        <v>388</v>
      </c>
      <c r="B19" s="78">
        <v>2</v>
      </c>
      <c r="C19" s="78" t="s">
        <v>395</v>
      </c>
      <c r="D19" s="78">
        <v>1</v>
      </c>
      <c r="E19" s="78"/>
      <c r="F19" s="78"/>
      <c r="G19" s="78"/>
      <c r="H19" s="78"/>
      <c r="I19" s="78"/>
      <c r="J19" s="78"/>
      <c r="K19" s="78"/>
      <c r="L19" s="78"/>
      <c r="M19" s="78"/>
      <c r="N19" s="78"/>
      <c r="O19" s="78"/>
      <c r="P19" s="78"/>
      <c r="Q19" s="78"/>
      <c r="R19" s="78"/>
      <c r="S19" s="78"/>
      <c r="T19" s="78"/>
      <c r="U19" s="78"/>
      <c r="V19" s="78"/>
    </row>
    <row r="20" spans="1:22" ht="15">
      <c r="A20" s="78" t="s">
        <v>395</v>
      </c>
      <c r="B20" s="78">
        <v>1</v>
      </c>
      <c r="C20" s="78" t="s">
        <v>393</v>
      </c>
      <c r="D20" s="78">
        <v>1</v>
      </c>
      <c r="E20" s="78"/>
      <c r="F20" s="78"/>
      <c r="G20" s="78"/>
      <c r="H20" s="78"/>
      <c r="I20" s="78"/>
      <c r="J20" s="78"/>
      <c r="K20" s="78"/>
      <c r="L20" s="78"/>
      <c r="M20" s="78"/>
      <c r="N20" s="78"/>
      <c r="O20" s="78"/>
      <c r="P20" s="78"/>
      <c r="Q20" s="78"/>
      <c r="R20" s="78"/>
      <c r="S20" s="78"/>
      <c r="T20" s="78"/>
      <c r="U20" s="78"/>
      <c r="V20" s="78"/>
    </row>
    <row r="21" spans="1:22" ht="15">
      <c r="A21" s="78" t="s">
        <v>394</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389</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1297</v>
      </c>
      <c r="B25" s="13" t="s">
        <v>1258</v>
      </c>
      <c r="C25" s="13" t="s">
        <v>1305</v>
      </c>
      <c r="D25" s="13" t="s">
        <v>1261</v>
      </c>
      <c r="E25" s="13" t="s">
        <v>1310</v>
      </c>
      <c r="F25" s="13" t="s">
        <v>1263</v>
      </c>
      <c r="G25" s="13" t="s">
        <v>1314</v>
      </c>
      <c r="H25" s="13" t="s">
        <v>1265</v>
      </c>
      <c r="I25" s="13" t="s">
        <v>1315</v>
      </c>
      <c r="J25" s="13" t="s">
        <v>1267</v>
      </c>
      <c r="K25" s="13" t="s">
        <v>1316</v>
      </c>
      <c r="L25" s="13" t="s">
        <v>1269</v>
      </c>
      <c r="M25" s="13" t="s">
        <v>1317</v>
      </c>
      <c r="N25" s="13" t="s">
        <v>1271</v>
      </c>
      <c r="O25" s="13" t="s">
        <v>1319</v>
      </c>
      <c r="P25" s="13" t="s">
        <v>1273</v>
      </c>
      <c r="Q25" s="13" t="s">
        <v>1320</v>
      </c>
      <c r="R25" s="13" t="s">
        <v>1275</v>
      </c>
      <c r="S25" s="13" t="s">
        <v>1321</v>
      </c>
      <c r="T25" s="13" t="s">
        <v>1277</v>
      </c>
      <c r="U25" s="13" t="s">
        <v>1322</v>
      </c>
      <c r="V25" s="13" t="s">
        <v>1278</v>
      </c>
    </row>
    <row r="26" spans="1:22" ht="15">
      <c r="A26" s="78" t="s">
        <v>396</v>
      </c>
      <c r="B26" s="78">
        <v>54</v>
      </c>
      <c r="C26" s="78" t="s">
        <v>396</v>
      </c>
      <c r="D26" s="78">
        <v>15</v>
      </c>
      <c r="E26" s="78" t="s">
        <v>396</v>
      </c>
      <c r="F26" s="78">
        <v>20</v>
      </c>
      <c r="G26" s="78" t="s">
        <v>396</v>
      </c>
      <c r="H26" s="78">
        <v>3</v>
      </c>
      <c r="I26" s="78" t="s">
        <v>1302</v>
      </c>
      <c r="J26" s="78">
        <v>3</v>
      </c>
      <c r="K26" s="78" t="s">
        <v>396</v>
      </c>
      <c r="L26" s="78">
        <v>3</v>
      </c>
      <c r="M26" s="78" t="s">
        <v>1318</v>
      </c>
      <c r="N26" s="78">
        <v>1</v>
      </c>
      <c r="O26" s="78" t="s">
        <v>414</v>
      </c>
      <c r="P26" s="78">
        <v>1</v>
      </c>
      <c r="Q26" s="78" t="s">
        <v>1298</v>
      </c>
      <c r="R26" s="78">
        <v>3</v>
      </c>
      <c r="S26" s="78" t="s">
        <v>1303</v>
      </c>
      <c r="T26" s="78">
        <v>2</v>
      </c>
      <c r="U26" s="78" t="s">
        <v>1299</v>
      </c>
      <c r="V26" s="78">
        <v>2</v>
      </c>
    </row>
    <row r="27" spans="1:22" ht="15">
      <c r="A27" s="78" t="s">
        <v>414</v>
      </c>
      <c r="B27" s="78">
        <v>8</v>
      </c>
      <c r="C27" s="78" t="s">
        <v>414</v>
      </c>
      <c r="D27" s="78">
        <v>3</v>
      </c>
      <c r="E27" s="78" t="s">
        <v>400</v>
      </c>
      <c r="F27" s="78">
        <v>4</v>
      </c>
      <c r="G27" s="78"/>
      <c r="H27" s="78"/>
      <c r="I27" s="78" t="s">
        <v>1301</v>
      </c>
      <c r="J27" s="78">
        <v>2</v>
      </c>
      <c r="K27" s="78"/>
      <c r="L27" s="78"/>
      <c r="M27" s="78" t="s">
        <v>1301</v>
      </c>
      <c r="N27" s="78">
        <v>1</v>
      </c>
      <c r="O27" s="78" t="s">
        <v>1299</v>
      </c>
      <c r="P27" s="78">
        <v>1</v>
      </c>
      <c r="Q27" s="78" t="s">
        <v>1300</v>
      </c>
      <c r="R27" s="78">
        <v>3</v>
      </c>
      <c r="S27" s="78" t="s">
        <v>414</v>
      </c>
      <c r="T27" s="78">
        <v>2</v>
      </c>
      <c r="U27" s="78" t="s">
        <v>414</v>
      </c>
      <c r="V27" s="78">
        <v>2</v>
      </c>
    </row>
    <row r="28" spans="1:22" ht="15">
      <c r="A28" s="78" t="s">
        <v>1298</v>
      </c>
      <c r="B28" s="78">
        <v>8</v>
      </c>
      <c r="C28" s="78" t="s">
        <v>1306</v>
      </c>
      <c r="D28" s="78">
        <v>1</v>
      </c>
      <c r="E28" s="78" t="s">
        <v>1311</v>
      </c>
      <c r="F28" s="78">
        <v>2</v>
      </c>
      <c r="G28" s="78"/>
      <c r="H28" s="78"/>
      <c r="I28" s="78" t="s">
        <v>1299</v>
      </c>
      <c r="J28" s="78">
        <v>2</v>
      </c>
      <c r="K28" s="78"/>
      <c r="L28" s="78"/>
      <c r="M28" s="78"/>
      <c r="N28" s="78"/>
      <c r="O28" s="78"/>
      <c r="P28" s="78"/>
      <c r="Q28" s="78" t="s">
        <v>396</v>
      </c>
      <c r="R28" s="78">
        <v>1</v>
      </c>
      <c r="S28" s="78"/>
      <c r="T28" s="78"/>
      <c r="U28" s="78" t="s">
        <v>1304</v>
      </c>
      <c r="V28" s="78">
        <v>2</v>
      </c>
    </row>
    <row r="29" spans="1:22" ht="15">
      <c r="A29" s="78" t="s">
        <v>400</v>
      </c>
      <c r="B29" s="78">
        <v>7</v>
      </c>
      <c r="C29" s="78" t="s">
        <v>1307</v>
      </c>
      <c r="D29" s="78">
        <v>1</v>
      </c>
      <c r="E29" s="78" t="s">
        <v>1312</v>
      </c>
      <c r="F29" s="78">
        <v>1</v>
      </c>
      <c r="G29" s="78"/>
      <c r="H29" s="78"/>
      <c r="I29" s="78" t="s">
        <v>396</v>
      </c>
      <c r="J29" s="78">
        <v>1</v>
      </c>
      <c r="K29" s="78"/>
      <c r="L29" s="78"/>
      <c r="M29" s="78"/>
      <c r="N29" s="78"/>
      <c r="O29" s="78"/>
      <c r="P29" s="78"/>
      <c r="Q29" s="78"/>
      <c r="R29" s="78"/>
      <c r="S29" s="78"/>
      <c r="T29" s="78"/>
      <c r="U29" s="78" t="s">
        <v>1323</v>
      </c>
      <c r="V29" s="78">
        <v>2</v>
      </c>
    </row>
    <row r="30" spans="1:22" ht="15">
      <c r="A30" s="78" t="s">
        <v>1299</v>
      </c>
      <c r="B30" s="78">
        <v>6</v>
      </c>
      <c r="C30" s="78" t="s">
        <v>1308</v>
      </c>
      <c r="D30" s="78">
        <v>1</v>
      </c>
      <c r="E30" s="78" t="s">
        <v>1298</v>
      </c>
      <c r="F30" s="78">
        <v>1</v>
      </c>
      <c r="G30" s="78"/>
      <c r="H30" s="78"/>
      <c r="I30" s="78" t="s">
        <v>400</v>
      </c>
      <c r="J30" s="78">
        <v>1</v>
      </c>
      <c r="K30" s="78"/>
      <c r="L30" s="78"/>
      <c r="M30" s="78"/>
      <c r="N30" s="78"/>
      <c r="O30" s="78"/>
      <c r="P30" s="78"/>
      <c r="Q30" s="78"/>
      <c r="R30" s="78"/>
      <c r="S30" s="78"/>
      <c r="T30" s="78"/>
      <c r="U30" s="78" t="s">
        <v>1298</v>
      </c>
      <c r="V30" s="78">
        <v>2</v>
      </c>
    </row>
    <row r="31" spans="1:22" ht="15">
      <c r="A31" s="78" t="s">
        <v>1300</v>
      </c>
      <c r="B31" s="78">
        <v>6</v>
      </c>
      <c r="C31" s="78" t="s">
        <v>1309</v>
      </c>
      <c r="D31" s="78">
        <v>1</v>
      </c>
      <c r="E31" s="78" t="s">
        <v>1300</v>
      </c>
      <c r="F31" s="78">
        <v>1</v>
      </c>
      <c r="G31" s="78"/>
      <c r="H31" s="78"/>
      <c r="I31" s="78"/>
      <c r="J31" s="78"/>
      <c r="K31" s="78"/>
      <c r="L31" s="78"/>
      <c r="M31" s="78"/>
      <c r="N31" s="78"/>
      <c r="O31" s="78"/>
      <c r="P31" s="78"/>
      <c r="Q31" s="78"/>
      <c r="R31" s="78"/>
      <c r="S31" s="78"/>
      <c r="T31" s="78"/>
      <c r="U31" s="78" t="s">
        <v>1324</v>
      </c>
      <c r="V31" s="78">
        <v>1</v>
      </c>
    </row>
    <row r="32" spans="1:22" ht="15">
      <c r="A32" s="78" t="s">
        <v>1301</v>
      </c>
      <c r="B32" s="78">
        <v>4</v>
      </c>
      <c r="C32" s="78"/>
      <c r="D32" s="78"/>
      <c r="E32" s="78" t="s">
        <v>1313</v>
      </c>
      <c r="F32" s="78">
        <v>1</v>
      </c>
      <c r="G32" s="78"/>
      <c r="H32" s="78"/>
      <c r="I32" s="78"/>
      <c r="J32" s="78"/>
      <c r="K32" s="78"/>
      <c r="L32" s="78"/>
      <c r="M32" s="78"/>
      <c r="N32" s="78"/>
      <c r="O32" s="78"/>
      <c r="P32" s="78"/>
      <c r="Q32" s="78"/>
      <c r="R32" s="78"/>
      <c r="S32" s="78"/>
      <c r="T32" s="78"/>
      <c r="U32" s="78"/>
      <c r="V32" s="78"/>
    </row>
    <row r="33" spans="1:22" ht="15">
      <c r="A33" s="78" t="s">
        <v>1302</v>
      </c>
      <c r="B33" s="78">
        <v>3</v>
      </c>
      <c r="C33" s="78"/>
      <c r="D33" s="78"/>
      <c r="E33" s="78" t="s">
        <v>1306</v>
      </c>
      <c r="F33" s="78">
        <v>1</v>
      </c>
      <c r="G33" s="78"/>
      <c r="H33" s="78"/>
      <c r="I33" s="78"/>
      <c r="J33" s="78"/>
      <c r="K33" s="78"/>
      <c r="L33" s="78"/>
      <c r="M33" s="78"/>
      <c r="N33" s="78"/>
      <c r="O33" s="78"/>
      <c r="P33" s="78"/>
      <c r="Q33" s="78"/>
      <c r="R33" s="78"/>
      <c r="S33" s="78"/>
      <c r="T33" s="78"/>
      <c r="U33" s="78"/>
      <c r="V33" s="78"/>
    </row>
    <row r="34" spans="1:22" ht="15">
      <c r="A34" s="78" t="s">
        <v>1303</v>
      </c>
      <c r="B34" s="78">
        <v>2</v>
      </c>
      <c r="C34" s="78"/>
      <c r="D34" s="78"/>
      <c r="E34" s="78" t="s">
        <v>1301</v>
      </c>
      <c r="F34" s="78">
        <v>1</v>
      </c>
      <c r="G34" s="78"/>
      <c r="H34" s="78"/>
      <c r="I34" s="78"/>
      <c r="J34" s="78"/>
      <c r="K34" s="78"/>
      <c r="L34" s="78"/>
      <c r="M34" s="78"/>
      <c r="N34" s="78"/>
      <c r="O34" s="78"/>
      <c r="P34" s="78"/>
      <c r="Q34" s="78"/>
      <c r="R34" s="78"/>
      <c r="S34" s="78"/>
      <c r="T34" s="78"/>
      <c r="U34" s="78"/>
      <c r="V34" s="78"/>
    </row>
    <row r="35" spans="1:22" ht="15">
      <c r="A35" s="78" t="s">
        <v>1304</v>
      </c>
      <c r="B35" s="78">
        <v>2</v>
      </c>
      <c r="C35" s="78"/>
      <c r="D35" s="78"/>
      <c r="E35" s="78" t="s">
        <v>1299</v>
      </c>
      <c r="F35" s="78">
        <v>1</v>
      </c>
      <c r="G35" s="78"/>
      <c r="H35" s="78"/>
      <c r="I35" s="78"/>
      <c r="J35" s="78"/>
      <c r="K35" s="78"/>
      <c r="L35" s="78"/>
      <c r="M35" s="78"/>
      <c r="N35" s="78"/>
      <c r="O35" s="78"/>
      <c r="P35" s="78"/>
      <c r="Q35" s="78"/>
      <c r="R35" s="78"/>
      <c r="S35" s="78"/>
      <c r="T35" s="78"/>
      <c r="U35" s="78"/>
      <c r="V35" s="78"/>
    </row>
    <row r="38" spans="1:22" ht="15" customHeight="1">
      <c r="A38" s="13" t="s">
        <v>1329</v>
      </c>
      <c r="B38" s="13" t="s">
        <v>1258</v>
      </c>
      <c r="C38" s="13" t="s">
        <v>1340</v>
      </c>
      <c r="D38" s="13" t="s">
        <v>1261</v>
      </c>
      <c r="E38" s="13" t="s">
        <v>1349</v>
      </c>
      <c r="F38" s="13" t="s">
        <v>1263</v>
      </c>
      <c r="G38" s="13" t="s">
        <v>1354</v>
      </c>
      <c r="H38" s="13" t="s">
        <v>1265</v>
      </c>
      <c r="I38" s="13" t="s">
        <v>1363</v>
      </c>
      <c r="J38" s="13" t="s">
        <v>1267</v>
      </c>
      <c r="K38" s="13" t="s">
        <v>1371</v>
      </c>
      <c r="L38" s="13" t="s">
        <v>1269</v>
      </c>
      <c r="M38" s="13" t="s">
        <v>1382</v>
      </c>
      <c r="N38" s="13" t="s">
        <v>1271</v>
      </c>
      <c r="O38" s="13" t="s">
        <v>1392</v>
      </c>
      <c r="P38" s="13" t="s">
        <v>1273</v>
      </c>
      <c r="Q38" s="13" t="s">
        <v>1401</v>
      </c>
      <c r="R38" s="13" t="s">
        <v>1275</v>
      </c>
      <c r="S38" s="13" t="s">
        <v>1411</v>
      </c>
      <c r="T38" s="13" t="s">
        <v>1277</v>
      </c>
      <c r="U38" s="13" t="s">
        <v>1417</v>
      </c>
      <c r="V38" s="13" t="s">
        <v>1278</v>
      </c>
    </row>
    <row r="39" spans="1:22" ht="15">
      <c r="A39" s="84" t="s">
        <v>1330</v>
      </c>
      <c r="B39" s="84">
        <v>1</v>
      </c>
      <c r="C39" s="84" t="s">
        <v>1335</v>
      </c>
      <c r="D39" s="84">
        <v>15</v>
      </c>
      <c r="E39" s="84" t="s">
        <v>1335</v>
      </c>
      <c r="F39" s="84">
        <v>20</v>
      </c>
      <c r="G39" s="84" t="s">
        <v>1355</v>
      </c>
      <c r="H39" s="84">
        <v>11</v>
      </c>
      <c r="I39" s="84" t="s">
        <v>1336</v>
      </c>
      <c r="J39" s="84">
        <v>4</v>
      </c>
      <c r="K39" s="84" t="s">
        <v>1372</v>
      </c>
      <c r="L39" s="84">
        <v>5</v>
      </c>
      <c r="M39" s="84" t="s">
        <v>1383</v>
      </c>
      <c r="N39" s="84">
        <v>4</v>
      </c>
      <c r="O39" s="84" t="s">
        <v>1336</v>
      </c>
      <c r="P39" s="84">
        <v>6</v>
      </c>
      <c r="Q39" s="84" t="s">
        <v>1350</v>
      </c>
      <c r="R39" s="84">
        <v>3</v>
      </c>
      <c r="S39" s="84" t="s">
        <v>1336</v>
      </c>
      <c r="T39" s="84">
        <v>8</v>
      </c>
      <c r="U39" s="84" t="s">
        <v>1418</v>
      </c>
      <c r="V39" s="84">
        <v>4</v>
      </c>
    </row>
    <row r="40" spans="1:22" ht="15">
      <c r="A40" s="84" t="s">
        <v>1331</v>
      </c>
      <c r="B40" s="84">
        <v>18</v>
      </c>
      <c r="C40" s="84" t="s">
        <v>1341</v>
      </c>
      <c r="D40" s="84">
        <v>6</v>
      </c>
      <c r="E40" s="84" t="s">
        <v>1337</v>
      </c>
      <c r="F40" s="84">
        <v>10</v>
      </c>
      <c r="G40" s="84" t="s">
        <v>1356</v>
      </c>
      <c r="H40" s="84">
        <v>11</v>
      </c>
      <c r="I40" s="84" t="s">
        <v>1364</v>
      </c>
      <c r="J40" s="84">
        <v>3</v>
      </c>
      <c r="K40" s="84" t="s">
        <v>1373</v>
      </c>
      <c r="L40" s="84">
        <v>4</v>
      </c>
      <c r="M40" s="84" t="s">
        <v>1384</v>
      </c>
      <c r="N40" s="84">
        <v>3</v>
      </c>
      <c r="O40" s="84" t="s">
        <v>1393</v>
      </c>
      <c r="P40" s="84">
        <v>4</v>
      </c>
      <c r="Q40" s="84" t="s">
        <v>1402</v>
      </c>
      <c r="R40" s="84">
        <v>3</v>
      </c>
      <c r="S40" s="84" t="s">
        <v>1412</v>
      </c>
      <c r="T40" s="84">
        <v>2</v>
      </c>
      <c r="U40" s="84" t="s">
        <v>1419</v>
      </c>
      <c r="V40" s="84">
        <v>2</v>
      </c>
    </row>
    <row r="41" spans="1:22" ht="15">
      <c r="A41" s="84" t="s">
        <v>1332</v>
      </c>
      <c r="B41" s="84">
        <v>0</v>
      </c>
      <c r="C41" s="84" t="s">
        <v>1342</v>
      </c>
      <c r="D41" s="84">
        <v>6</v>
      </c>
      <c r="E41" s="84" t="s">
        <v>1338</v>
      </c>
      <c r="F41" s="84">
        <v>7</v>
      </c>
      <c r="G41" s="84" t="s">
        <v>1339</v>
      </c>
      <c r="H41" s="84">
        <v>10</v>
      </c>
      <c r="I41" s="84" t="s">
        <v>284</v>
      </c>
      <c r="J41" s="84">
        <v>3</v>
      </c>
      <c r="K41" s="84" t="s">
        <v>1374</v>
      </c>
      <c r="L41" s="84">
        <v>4</v>
      </c>
      <c r="M41" s="84" t="s">
        <v>710</v>
      </c>
      <c r="N41" s="84">
        <v>3</v>
      </c>
      <c r="O41" s="84" t="s">
        <v>1394</v>
      </c>
      <c r="P41" s="84">
        <v>4</v>
      </c>
      <c r="Q41" s="84" t="s">
        <v>1403</v>
      </c>
      <c r="R41" s="84">
        <v>3</v>
      </c>
      <c r="S41" s="84" t="s">
        <v>1347</v>
      </c>
      <c r="T41" s="84">
        <v>2</v>
      </c>
      <c r="U41" s="84" t="s">
        <v>1347</v>
      </c>
      <c r="V41" s="84">
        <v>2</v>
      </c>
    </row>
    <row r="42" spans="1:22" ht="15">
      <c r="A42" s="84" t="s">
        <v>1333</v>
      </c>
      <c r="B42" s="84">
        <v>1911</v>
      </c>
      <c r="C42" s="84" t="s">
        <v>1343</v>
      </c>
      <c r="D42" s="84">
        <v>5</v>
      </c>
      <c r="E42" s="84" t="s">
        <v>1350</v>
      </c>
      <c r="F42" s="84">
        <v>6</v>
      </c>
      <c r="G42" s="84" t="s">
        <v>1357</v>
      </c>
      <c r="H42" s="84">
        <v>10</v>
      </c>
      <c r="I42" s="84" t="s">
        <v>1365</v>
      </c>
      <c r="J42" s="84">
        <v>3</v>
      </c>
      <c r="K42" s="84" t="s">
        <v>1375</v>
      </c>
      <c r="L42" s="84">
        <v>4</v>
      </c>
      <c r="M42" s="84" t="s">
        <v>1385</v>
      </c>
      <c r="N42" s="84">
        <v>3</v>
      </c>
      <c r="O42" s="84" t="s">
        <v>1395</v>
      </c>
      <c r="P42" s="84">
        <v>4</v>
      </c>
      <c r="Q42" s="84" t="s">
        <v>1404</v>
      </c>
      <c r="R42" s="84">
        <v>3</v>
      </c>
      <c r="S42" s="84" t="s">
        <v>1348</v>
      </c>
      <c r="T42" s="84">
        <v>2</v>
      </c>
      <c r="U42" s="84" t="s">
        <v>1336</v>
      </c>
      <c r="V42" s="84">
        <v>2</v>
      </c>
    </row>
    <row r="43" spans="1:22" ht="15">
      <c r="A43" s="84" t="s">
        <v>1334</v>
      </c>
      <c r="B43" s="84">
        <v>1930</v>
      </c>
      <c r="C43" s="84" t="s">
        <v>1344</v>
      </c>
      <c r="D43" s="84">
        <v>3</v>
      </c>
      <c r="E43" s="84" t="s">
        <v>1345</v>
      </c>
      <c r="F43" s="84">
        <v>6</v>
      </c>
      <c r="G43" s="84" t="s">
        <v>1358</v>
      </c>
      <c r="H43" s="84">
        <v>10</v>
      </c>
      <c r="I43" s="84" t="s">
        <v>1366</v>
      </c>
      <c r="J43" s="84">
        <v>3</v>
      </c>
      <c r="K43" s="84" t="s">
        <v>1376</v>
      </c>
      <c r="L43" s="84">
        <v>4</v>
      </c>
      <c r="M43" s="84" t="s">
        <v>1386</v>
      </c>
      <c r="N43" s="84">
        <v>3</v>
      </c>
      <c r="O43" s="84" t="s">
        <v>1396</v>
      </c>
      <c r="P43" s="84">
        <v>3</v>
      </c>
      <c r="Q43" s="84" t="s">
        <v>1405</v>
      </c>
      <c r="R43" s="84">
        <v>3</v>
      </c>
      <c r="S43" s="84" t="s">
        <v>1338</v>
      </c>
      <c r="T43" s="84">
        <v>2</v>
      </c>
      <c r="U43" s="84" t="s">
        <v>1348</v>
      </c>
      <c r="V43" s="84">
        <v>2</v>
      </c>
    </row>
    <row r="44" spans="1:22" ht="15">
      <c r="A44" s="84" t="s">
        <v>1335</v>
      </c>
      <c r="B44" s="84">
        <v>54</v>
      </c>
      <c r="C44" s="84" t="s">
        <v>1345</v>
      </c>
      <c r="D44" s="84">
        <v>3</v>
      </c>
      <c r="E44" s="84" t="s">
        <v>1351</v>
      </c>
      <c r="F44" s="84">
        <v>5</v>
      </c>
      <c r="G44" s="84" t="s">
        <v>1359</v>
      </c>
      <c r="H44" s="84">
        <v>10</v>
      </c>
      <c r="I44" s="84" t="s">
        <v>1367</v>
      </c>
      <c r="J44" s="84">
        <v>3</v>
      </c>
      <c r="K44" s="84" t="s">
        <v>1377</v>
      </c>
      <c r="L44" s="84">
        <v>4</v>
      </c>
      <c r="M44" s="84" t="s">
        <v>1387</v>
      </c>
      <c r="N44" s="84">
        <v>3</v>
      </c>
      <c r="O44" s="84" t="s">
        <v>1397</v>
      </c>
      <c r="P44" s="84">
        <v>3</v>
      </c>
      <c r="Q44" s="84" t="s">
        <v>1406</v>
      </c>
      <c r="R44" s="84">
        <v>3</v>
      </c>
      <c r="S44" s="84" t="s">
        <v>1394</v>
      </c>
      <c r="T44" s="84">
        <v>2</v>
      </c>
      <c r="U44" s="84" t="s">
        <v>1420</v>
      </c>
      <c r="V44" s="84">
        <v>2</v>
      </c>
    </row>
    <row r="45" spans="1:22" ht="15">
      <c r="A45" s="84" t="s">
        <v>1336</v>
      </c>
      <c r="B45" s="84">
        <v>31</v>
      </c>
      <c r="C45" s="84" t="s">
        <v>1346</v>
      </c>
      <c r="D45" s="84">
        <v>3</v>
      </c>
      <c r="E45" s="84" t="s">
        <v>1343</v>
      </c>
      <c r="F45" s="84">
        <v>5</v>
      </c>
      <c r="G45" s="84" t="s">
        <v>1360</v>
      </c>
      <c r="H45" s="84">
        <v>10</v>
      </c>
      <c r="I45" s="84" t="s">
        <v>1368</v>
      </c>
      <c r="J45" s="84">
        <v>3</v>
      </c>
      <c r="K45" s="84" t="s">
        <v>1378</v>
      </c>
      <c r="L45" s="84">
        <v>3</v>
      </c>
      <c r="M45" s="84" t="s">
        <v>1388</v>
      </c>
      <c r="N45" s="84">
        <v>3</v>
      </c>
      <c r="O45" s="84" t="s">
        <v>1398</v>
      </c>
      <c r="P45" s="84">
        <v>3</v>
      </c>
      <c r="Q45" s="84" t="s">
        <v>1407</v>
      </c>
      <c r="R45" s="84">
        <v>3</v>
      </c>
      <c r="S45" s="84" t="s">
        <v>1413</v>
      </c>
      <c r="T45" s="84">
        <v>2</v>
      </c>
      <c r="U45" s="84" t="s">
        <v>1421</v>
      </c>
      <c r="V45" s="84">
        <v>2</v>
      </c>
    </row>
    <row r="46" spans="1:22" ht="15">
      <c r="A46" s="84" t="s">
        <v>1337</v>
      </c>
      <c r="B46" s="84">
        <v>18</v>
      </c>
      <c r="C46" s="84" t="s">
        <v>1347</v>
      </c>
      <c r="D46" s="84">
        <v>3</v>
      </c>
      <c r="E46" s="84" t="s">
        <v>1352</v>
      </c>
      <c r="F46" s="84">
        <v>4</v>
      </c>
      <c r="G46" s="84" t="s">
        <v>281</v>
      </c>
      <c r="H46" s="84">
        <v>9</v>
      </c>
      <c r="I46" s="84" t="s">
        <v>1369</v>
      </c>
      <c r="J46" s="84">
        <v>3</v>
      </c>
      <c r="K46" s="84" t="s">
        <v>1379</v>
      </c>
      <c r="L46" s="84">
        <v>3</v>
      </c>
      <c r="M46" s="84" t="s">
        <v>1389</v>
      </c>
      <c r="N46" s="84">
        <v>3</v>
      </c>
      <c r="O46" s="84" t="s">
        <v>1399</v>
      </c>
      <c r="P46" s="84">
        <v>3</v>
      </c>
      <c r="Q46" s="84" t="s">
        <v>1408</v>
      </c>
      <c r="R46" s="84">
        <v>3</v>
      </c>
      <c r="S46" s="84" t="s">
        <v>1414</v>
      </c>
      <c r="T46" s="84">
        <v>2</v>
      </c>
      <c r="U46" s="84" t="s">
        <v>1422</v>
      </c>
      <c r="V46" s="84">
        <v>2</v>
      </c>
    </row>
    <row r="47" spans="1:22" ht="15">
      <c r="A47" s="84" t="s">
        <v>1338</v>
      </c>
      <c r="B47" s="84">
        <v>18</v>
      </c>
      <c r="C47" s="84" t="s">
        <v>1336</v>
      </c>
      <c r="D47" s="84">
        <v>3</v>
      </c>
      <c r="E47" s="84" t="s">
        <v>265</v>
      </c>
      <c r="F47" s="84">
        <v>4</v>
      </c>
      <c r="G47" s="84" t="s">
        <v>1361</v>
      </c>
      <c r="H47" s="84">
        <v>8</v>
      </c>
      <c r="I47" s="84" t="s">
        <v>266</v>
      </c>
      <c r="J47" s="84">
        <v>2</v>
      </c>
      <c r="K47" s="84" t="s">
        <v>1380</v>
      </c>
      <c r="L47" s="84">
        <v>3</v>
      </c>
      <c r="M47" s="84" t="s">
        <v>1390</v>
      </c>
      <c r="N47" s="84">
        <v>3</v>
      </c>
      <c r="O47" s="84" t="s">
        <v>268</v>
      </c>
      <c r="P47" s="84">
        <v>2</v>
      </c>
      <c r="Q47" s="84" t="s">
        <v>1409</v>
      </c>
      <c r="R47" s="84">
        <v>3</v>
      </c>
      <c r="S47" s="84" t="s">
        <v>1415</v>
      </c>
      <c r="T47" s="84">
        <v>2</v>
      </c>
      <c r="U47" s="84" t="s">
        <v>1423</v>
      </c>
      <c r="V47" s="84">
        <v>2</v>
      </c>
    </row>
    <row r="48" spans="1:22" ht="15">
      <c r="A48" s="84" t="s">
        <v>1339</v>
      </c>
      <c r="B48" s="84">
        <v>17</v>
      </c>
      <c r="C48" s="84" t="s">
        <v>1348</v>
      </c>
      <c r="D48" s="84">
        <v>3</v>
      </c>
      <c r="E48" s="84" t="s">
        <v>1353</v>
      </c>
      <c r="F48" s="84">
        <v>4</v>
      </c>
      <c r="G48" s="84" t="s">
        <v>1362</v>
      </c>
      <c r="H48" s="84">
        <v>7</v>
      </c>
      <c r="I48" s="84" t="s">
        <v>1370</v>
      </c>
      <c r="J48" s="84">
        <v>2</v>
      </c>
      <c r="K48" s="84" t="s">
        <v>1381</v>
      </c>
      <c r="L48" s="84">
        <v>3</v>
      </c>
      <c r="M48" s="84" t="s">
        <v>1391</v>
      </c>
      <c r="N48" s="84">
        <v>3</v>
      </c>
      <c r="O48" s="84" t="s">
        <v>1400</v>
      </c>
      <c r="P48" s="84">
        <v>2</v>
      </c>
      <c r="Q48" s="84" t="s">
        <v>1410</v>
      </c>
      <c r="R48" s="84">
        <v>3</v>
      </c>
      <c r="S48" s="84" t="s">
        <v>1416</v>
      </c>
      <c r="T48" s="84">
        <v>2</v>
      </c>
      <c r="U48" s="84" t="s">
        <v>1424</v>
      </c>
      <c r="V48" s="84">
        <v>2</v>
      </c>
    </row>
    <row r="51" spans="1:22" ht="15" customHeight="1">
      <c r="A51" s="13" t="s">
        <v>1440</v>
      </c>
      <c r="B51" s="13" t="s">
        <v>1258</v>
      </c>
      <c r="C51" s="13" t="s">
        <v>1451</v>
      </c>
      <c r="D51" s="13" t="s">
        <v>1261</v>
      </c>
      <c r="E51" s="13" t="s">
        <v>1460</v>
      </c>
      <c r="F51" s="13" t="s">
        <v>1263</v>
      </c>
      <c r="G51" s="13" t="s">
        <v>1471</v>
      </c>
      <c r="H51" s="13" t="s">
        <v>1265</v>
      </c>
      <c r="I51" s="13" t="s">
        <v>1475</v>
      </c>
      <c r="J51" s="13" t="s">
        <v>1267</v>
      </c>
      <c r="K51" s="13" t="s">
        <v>1484</v>
      </c>
      <c r="L51" s="13" t="s">
        <v>1269</v>
      </c>
      <c r="M51" s="13" t="s">
        <v>1495</v>
      </c>
      <c r="N51" s="13" t="s">
        <v>1271</v>
      </c>
      <c r="O51" s="13" t="s">
        <v>1506</v>
      </c>
      <c r="P51" s="13" t="s">
        <v>1273</v>
      </c>
      <c r="Q51" s="13" t="s">
        <v>1517</v>
      </c>
      <c r="R51" s="13" t="s">
        <v>1275</v>
      </c>
      <c r="S51" s="13" t="s">
        <v>1528</v>
      </c>
      <c r="T51" s="13" t="s">
        <v>1277</v>
      </c>
      <c r="U51" s="13" t="s">
        <v>1536</v>
      </c>
      <c r="V51" s="13" t="s">
        <v>1278</v>
      </c>
    </row>
    <row r="52" spans="1:22" ht="15">
      <c r="A52" s="84" t="s">
        <v>1441</v>
      </c>
      <c r="B52" s="84">
        <v>12</v>
      </c>
      <c r="C52" s="84" t="s">
        <v>1446</v>
      </c>
      <c r="D52" s="84">
        <v>3</v>
      </c>
      <c r="E52" s="84" t="s">
        <v>1461</v>
      </c>
      <c r="F52" s="84">
        <v>4</v>
      </c>
      <c r="G52" s="84" t="s">
        <v>1442</v>
      </c>
      <c r="H52" s="84">
        <v>11</v>
      </c>
      <c r="I52" s="84" t="s">
        <v>1476</v>
      </c>
      <c r="J52" s="84">
        <v>3</v>
      </c>
      <c r="K52" s="84" t="s">
        <v>1485</v>
      </c>
      <c r="L52" s="84">
        <v>4</v>
      </c>
      <c r="M52" s="84" t="s">
        <v>1496</v>
      </c>
      <c r="N52" s="84">
        <v>3</v>
      </c>
      <c r="O52" s="84" t="s">
        <v>1507</v>
      </c>
      <c r="P52" s="84">
        <v>4</v>
      </c>
      <c r="Q52" s="84" t="s">
        <v>1518</v>
      </c>
      <c r="R52" s="84">
        <v>3</v>
      </c>
      <c r="S52" s="84" t="s">
        <v>1448</v>
      </c>
      <c r="T52" s="84">
        <v>4</v>
      </c>
      <c r="U52" s="84" t="s">
        <v>1537</v>
      </c>
      <c r="V52" s="84">
        <v>2</v>
      </c>
    </row>
    <row r="53" spans="1:22" ht="15">
      <c r="A53" s="84" t="s">
        <v>1442</v>
      </c>
      <c r="B53" s="84">
        <v>11</v>
      </c>
      <c r="C53" s="84" t="s">
        <v>1441</v>
      </c>
      <c r="D53" s="84">
        <v>3</v>
      </c>
      <c r="E53" s="84" t="s">
        <v>1462</v>
      </c>
      <c r="F53" s="84">
        <v>3</v>
      </c>
      <c r="G53" s="84" t="s">
        <v>1443</v>
      </c>
      <c r="H53" s="84">
        <v>10</v>
      </c>
      <c r="I53" s="84" t="s">
        <v>1477</v>
      </c>
      <c r="J53" s="84">
        <v>3</v>
      </c>
      <c r="K53" s="84" t="s">
        <v>1486</v>
      </c>
      <c r="L53" s="84">
        <v>4</v>
      </c>
      <c r="M53" s="84" t="s">
        <v>1497</v>
      </c>
      <c r="N53" s="84">
        <v>3</v>
      </c>
      <c r="O53" s="84" t="s">
        <v>1508</v>
      </c>
      <c r="P53" s="84">
        <v>3</v>
      </c>
      <c r="Q53" s="84" t="s">
        <v>1519</v>
      </c>
      <c r="R53" s="84">
        <v>3</v>
      </c>
      <c r="S53" s="84" t="s">
        <v>1529</v>
      </c>
      <c r="T53" s="84">
        <v>2</v>
      </c>
      <c r="U53" s="84" t="s">
        <v>1446</v>
      </c>
      <c r="V53" s="84">
        <v>2</v>
      </c>
    </row>
    <row r="54" spans="1:22" ht="15">
      <c r="A54" s="84" t="s">
        <v>1443</v>
      </c>
      <c r="B54" s="84">
        <v>10</v>
      </c>
      <c r="C54" s="84" t="s">
        <v>1452</v>
      </c>
      <c r="D54" s="84">
        <v>2</v>
      </c>
      <c r="E54" s="84" t="s">
        <v>1463</v>
      </c>
      <c r="F54" s="84">
        <v>3</v>
      </c>
      <c r="G54" s="84" t="s">
        <v>1444</v>
      </c>
      <c r="H54" s="84">
        <v>10</v>
      </c>
      <c r="I54" s="84" t="s">
        <v>1478</v>
      </c>
      <c r="J54" s="84">
        <v>3</v>
      </c>
      <c r="K54" s="84" t="s">
        <v>1487</v>
      </c>
      <c r="L54" s="84">
        <v>4</v>
      </c>
      <c r="M54" s="84" t="s">
        <v>1498</v>
      </c>
      <c r="N54" s="84">
        <v>3</v>
      </c>
      <c r="O54" s="84" t="s">
        <v>1509</v>
      </c>
      <c r="P54" s="84">
        <v>2</v>
      </c>
      <c r="Q54" s="84" t="s">
        <v>1520</v>
      </c>
      <c r="R54" s="84">
        <v>3</v>
      </c>
      <c r="S54" s="84" t="s">
        <v>1446</v>
      </c>
      <c r="T54" s="84">
        <v>2</v>
      </c>
      <c r="U54" s="84" t="s">
        <v>1441</v>
      </c>
      <c r="V54" s="84">
        <v>2</v>
      </c>
    </row>
    <row r="55" spans="1:22" ht="15">
      <c r="A55" s="84" t="s">
        <v>1444</v>
      </c>
      <c r="B55" s="84">
        <v>10</v>
      </c>
      <c r="C55" s="84" t="s">
        <v>1453</v>
      </c>
      <c r="D55" s="84">
        <v>2</v>
      </c>
      <c r="E55" s="84" t="s">
        <v>1464</v>
      </c>
      <c r="F55" s="84">
        <v>3</v>
      </c>
      <c r="G55" s="84" t="s">
        <v>1445</v>
      </c>
      <c r="H55" s="84">
        <v>10</v>
      </c>
      <c r="I55" s="84" t="s">
        <v>1479</v>
      </c>
      <c r="J55" s="84">
        <v>3</v>
      </c>
      <c r="K55" s="84" t="s">
        <v>1488</v>
      </c>
      <c r="L55" s="84">
        <v>3</v>
      </c>
      <c r="M55" s="84" t="s">
        <v>1499</v>
      </c>
      <c r="N55" s="84">
        <v>3</v>
      </c>
      <c r="O55" s="84" t="s">
        <v>1510</v>
      </c>
      <c r="P55" s="84">
        <v>2</v>
      </c>
      <c r="Q55" s="84" t="s">
        <v>1521</v>
      </c>
      <c r="R55" s="84">
        <v>3</v>
      </c>
      <c r="S55" s="84" t="s">
        <v>1441</v>
      </c>
      <c r="T55" s="84">
        <v>2</v>
      </c>
      <c r="U55" s="84" t="s">
        <v>1538</v>
      </c>
      <c r="V55" s="84">
        <v>2</v>
      </c>
    </row>
    <row r="56" spans="1:22" ht="15">
      <c r="A56" s="84" t="s">
        <v>1445</v>
      </c>
      <c r="B56" s="84">
        <v>10</v>
      </c>
      <c r="C56" s="84" t="s">
        <v>1454</v>
      </c>
      <c r="D56" s="84">
        <v>2</v>
      </c>
      <c r="E56" s="84" t="s">
        <v>1465</v>
      </c>
      <c r="F56" s="84">
        <v>3</v>
      </c>
      <c r="G56" s="84" t="s">
        <v>1447</v>
      </c>
      <c r="H56" s="84">
        <v>9</v>
      </c>
      <c r="I56" s="84" t="s">
        <v>1480</v>
      </c>
      <c r="J56" s="84">
        <v>3</v>
      </c>
      <c r="K56" s="84" t="s">
        <v>1489</v>
      </c>
      <c r="L56" s="84">
        <v>3</v>
      </c>
      <c r="M56" s="84" t="s">
        <v>1500</v>
      </c>
      <c r="N56" s="84">
        <v>3</v>
      </c>
      <c r="O56" s="84" t="s">
        <v>1511</v>
      </c>
      <c r="P56" s="84">
        <v>2</v>
      </c>
      <c r="Q56" s="84" t="s">
        <v>1522</v>
      </c>
      <c r="R56" s="84">
        <v>3</v>
      </c>
      <c r="S56" s="84" t="s">
        <v>1530</v>
      </c>
      <c r="T56" s="84">
        <v>2</v>
      </c>
      <c r="U56" s="84" t="s">
        <v>1539</v>
      </c>
      <c r="V56" s="84">
        <v>2</v>
      </c>
    </row>
    <row r="57" spans="1:22" ht="15">
      <c r="A57" s="84" t="s">
        <v>1446</v>
      </c>
      <c r="B57" s="84">
        <v>9</v>
      </c>
      <c r="C57" s="84" t="s">
        <v>1455</v>
      </c>
      <c r="D57" s="84">
        <v>2</v>
      </c>
      <c r="E57" s="84" t="s">
        <v>1466</v>
      </c>
      <c r="F57" s="84">
        <v>3</v>
      </c>
      <c r="G57" s="84" t="s">
        <v>1449</v>
      </c>
      <c r="H57" s="84">
        <v>7</v>
      </c>
      <c r="I57" s="84" t="s">
        <v>1481</v>
      </c>
      <c r="J57" s="84">
        <v>3</v>
      </c>
      <c r="K57" s="84" t="s">
        <v>1490</v>
      </c>
      <c r="L57" s="84">
        <v>3</v>
      </c>
      <c r="M57" s="84" t="s">
        <v>1501</v>
      </c>
      <c r="N57" s="84">
        <v>3</v>
      </c>
      <c r="O57" s="84" t="s">
        <v>1512</v>
      </c>
      <c r="P57" s="84">
        <v>2</v>
      </c>
      <c r="Q57" s="84" t="s">
        <v>1523</v>
      </c>
      <c r="R57" s="84">
        <v>3</v>
      </c>
      <c r="S57" s="84" t="s">
        <v>1531</v>
      </c>
      <c r="T57" s="84">
        <v>2</v>
      </c>
      <c r="U57" s="84" t="s">
        <v>1540</v>
      </c>
      <c r="V57" s="84">
        <v>2</v>
      </c>
    </row>
    <row r="58" spans="1:22" ht="15">
      <c r="A58" s="84" t="s">
        <v>1447</v>
      </c>
      <c r="B58" s="84">
        <v>9</v>
      </c>
      <c r="C58" s="84" t="s">
        <v>1456</v>
      </c>
      <c r="D58" s="84">
        <v>2</v>
      </c>
      <c r="E58" s="84" t="s">
        <v>1467</v>
      </c>
      <c r="F58" s="84">
        <v>3</v>
      </c>
      <c r="G58" s="84" t="s">
        <v>1450</v>
      </c>
      <c r="H58" s="84">
        <v>7</v>
      </c>
      <c r="I58" s="84" t="s">
        <v>1482</v>
      </c>
      <c r="J58" s="84">
        <v>2</v>
      </c>
      <c r="K58" s="84" t="s">
        <v>1491</v>
      </c>
      <c r="L58" s="84">
        <v>3</v>
      </c>
      <c r="M58" s="84" t="s">
        <v>1502</v>
      </c>
      <c r="N58" s="84">
        <v>3</v>
      </c>
      <c r="O58" s="84" t="s">
        <v>1513</v>
      </c>
      <c r="P58" s="84">
        <v>2</v>
      </c>
      <c r="Q58" s="84" t="s">
        <v>1524</v>
      </c>
      <c r="R58" s="84">
        <v>3</v>
      </c>
      <c r="S58" s="84" t="s">
        <v>1532</v>
      </c>
      <c r="T58" s="84">
        <v>2</v>
      </c>
      <c r="U58" s="84" t="s">
        <v>1541</v>
      </c>
      <c r="V58" s="84">
        <v>2</v>
      </c>
    </row>
    <row r="59" spans="1:22" ht="15">
      <c r="A59" s="84" t="s">
        <v>1448</v>
      </c>
      <c r="B59" s="84">
        <v>8</v>
      </c>
      <c r="C59" s="84" t="s">
        <v>1457</v>
      </c>
      <c r="D59" s="84">
        <v>2</v>
      </c>
      <c r="E59" s="84" t="s">
        <v>1468</v>
      </c>
      <c r="F59" s="84">
        <v>3</v>
      </c>
      <c r="G59" s="84" t="s">
        <v>1472</v>
      </c>
      <c r="H59" s="84">
        <v>7</v>
      </c>
      <c r="I59" s="84" t="s">
        <v>1448</v>
      </c>
      <c r="J59" s="84">
        <v>2</v>
      </c>
      <c r="K59" s="84" t="s">
        <v>1492</v>
      </c>
      <c r="L59" s="84">
        <v>3</v>
      </c>
      <c r="M59" s="84" t="s">
        <v>1503</v>
      </c>
      <c r="N59" s="84">
        <v>3</v>
      </c>
      <c r="O59" s="84" t="s">
        <v>1514</v>
      </c>
      <c r="P59" s="84">
        <v>2</v>
      </c>
      <c r="Q59" s="84" t="s">
        <v>1525</v>
      </c>
      <c r="R59" s="84">
        <v>3</v>
      </c>
      <c r="S59" s="84" t="s">
        <v>1533</v>
      </c>
      <c r="T59" s="84">
        <v>2</v>
      </c>
      <c r="U59" s="84" t="s">
        <v>1542</v>
      </c>
      <c r="V59" s="84">
        <v>2</v>
      </c>
    </row>
    <row r="60" spans="1:22" ht="15">
      <c r="A60" s="84" t="s">
        <v>1449</v>
      </c>
      <c r="B60" s="84">
        <v>7</v>
      </c>
      <c r="C60" s="84" t="s">
        <v>1458</v>
      </c>
      <c r="D60" s="84">
        <v>2</v>
      </c>
      <c r="E60" s="84" t="s">
        <v>1469</v>
      </c>
      <c r="F60" s="84">
        <v>3</v>
      </c>
      <c r="G60" s="84" t="s">
        <v>1473</v>
      </c>
      <c r="H60" s="84">
        <v>7</v>
      </c>
      <c r="I60" s="84" t="s">
        <v>1441</v>
      </c>
      <c r="J60" s="84">
        <v>2</v>
      </c>
      <c r="K60" s="84" t="s">
        <v>1493</v>
      </c>
      <c r="L60" s="84">
        <v>3</v>
      </c>
      <c r="M60" s="84" t="s">
        <v>1504</v>
      </c>
      <c r="N60" s="84">
        <v>3</v>
      </c>
      <c r="O60" s="84" t="s">
        <v>1515</v>
      </c>
      <c r="P60" s="84">
        <v>2</v>
      </c>
      <c r="Q60" s="84" t="s">
        <v>1526</v>
      </c>
      <c r="R60" s="84">
        <v>3</v>
      </c>
      <c r="S60" s="84" t="s">
        <v>1534</v>
      </c>
      <c r="T60" s="84">
        <v>2</v>
      </c>
      <c r="U60" s="84" t="s">
        <v>1543</v>
      </c>
      <c r="V60" s="84">
        <v>2</v>
      </c>
    </row>
    <row r="61" spans="1:22" ht="15">
      <c r="A61" s="84" t="s">
        <v>1450</v>
      </c>
      <c r="B61" s="84">
        <v>7</v>
      </c>
      <c r="C61" s="84" t="s">
        <v>1459</v>
      </c>
      <c r="D61" s="84">
        <v>2</v>
      </c>
      <c r="E61" s="84" t="s">
        <v>1470</v>
      </c>
      <c r="F61" s="84">
        <v>3</v>
      </c>
      <c r="G61" s="84" t="s">
        <v>1474</v>
      </c>
      <c r="H61" s="84">
        <v>7</v>
      </c>
      <c r="I61" s="84" t="s">
        <v>1483</v>
      </c>
      <c r="J61" s="84">
        <v>2</v>
      </c>
      <c r="K61" s="84" t="s">
        <v>1494</v>
      </c>
      <c r="L61" s="84">
        <v>3</v>
      </c>
      <c r="M61" s="84" t="s">
        <v>1505</v>
      </c>
      <c r="N61" s="84">
        <v>2</v>
      </c>
      <c r="O61" s="84" t="s">
        <v>1516</v>
      </c>
      <c r="P61" s="84">
        <v>2</v>
      </c>
      <c r="Q61" s="84" t="s">
        <v>1527</v>
      </c>
      <c r="R61" s="84">
        <v>3</v>
      </c>
      <c r="S61" s="84" t="s">
        <v>1535</v>
      </c>
      <c r="T61" s="84">
        <v>2</v>
      </c>
      <c r="U61" s="84" t="s">
        <v>1544</v>
      </c>
      <c r="V61" s="84">
        <v>2</v>
      </c>
    </row>
    <row r="64" spans="1:22" ht="15" customHeight="1">
      <c r="A64" s="78" t="s">
        <v>1560</v>
      </c>
      <c r="B64" s="78" t="s">
        <v>1258</v>
      </c>
      <c r="C64" s="78" t="s">
        <v>1562</v>
      </c>
      <c r="D64" s="78" t="s">
        <v>1261</v>
      </c>
      <c r="E64" s="78" t="s">
        <v>1563</v>
      </c>
      <c r="F64" s="78" t="s">
        <v>1263</v>
      </c>
      <c r="G64" s="78" t="s">
        <v>1567</v>
      </c>
      <c r="H64" s="78" t="s">
        <v>1265</v>
      </c>
      <c r="I64" s="78" t="s">
        <v>1569</v>
      </c>
      <c r="J64" s="78" t="s">
        <v>1267</v>
      </c>
      <c r="K64" s="78" t="s">
        <v>1571</v>
      </c>
      <c r="L64" s="78" t="s">
        <v>1269</v>
      </c>
      <c r="M64" s="78" t="s">
        <v>1573</v>
      </c>
      <c r="N64" s="78" t="s">
        <v>1271</v>
      </c>
      <c r="O64" s="78" t="s">
        <v>1575</v>
      </c>
      <c r="P64" s="78" t="s">
        <v>1273</v>
      </c>
      <c r="Q64" s="78" t="s">
        <v>1577</v>
      </c>
      <c r="R64" s="78" t="s">
        <v>1275</v>
      </c>
      <c r="S64" s="78" t="s">
        <v>1579</v>
      </c>
      <c r="T64" s="78" t="s">
        <v>1277</v>
      </c>
      <c r="U64" s="78" t="s">
        <v>1581</v>
      </c>
      <c r="V64" s="78" t="s">
        <v>1278</v>
      </c>
    </row>
    <row r="65" spans="1:22" ht="15">
      <c r="A65" s="78"/>
      <c r="B65" s="78"/>
      <c r="C65" s="78"/>
      <c r="D65" s="78"/>
      <c r="E65" s="78"/>
      <c r="F65" s="78"/>
      <c r="G65" s="78"/>
      <c r="H65" s="78"/>
      <c r="I65" s="78"/>
      <c r="J65" s="78"/>
      <c r="K65" s="78"/>
      <c r="L65" s="78"/>
      <c r="M65" s="78"/>
      <c r="N65" s="78"/>
      <c r="O65" s="78"/>
      <c r="P65" s="78"/>
      <c r="Q65" s="78"/>
      <c r="R65" s="78"/>
      <c r="S65" s="78"/>
      <c r="T65" s="78"/>
      <c r="U65" s="78"/>
      <c r="V65" s="78"/>
    </row>
    <row r="67" spans="1:22" ht="15" customHeight="1">
      <c r="A67" s="13" t="s">
        <v>1561</v>
      </c>
      <c r="B67" s="13" t="s">
        <v>1258</v>
      </c>
      <c r="C67" s="13" t="s">
        <v>1564</v>
      </c>
      <c r="D67" s="13" t="s">
        <v>1261</v>
      </c>
      <c r="E67" s="13" t="s">
        <v>1566</v>
      </c>
      <c r="F67" s="13" t="s">
        <v>1263</v>
      </c>
      <c r="G67" s="13" t="s">
        <v>1568</v>
      </c>
      <c r="H67" s="13" t="s">
        <v>1265</v>
      </c>
      <c r="I67" s="13" t="s">
        <v>1570</v>
      </c>
      <c r="J67" s="13" t="s">
        <v>1267</v>
      </c>
      <c r="K67" s="13" t="s">
        <v>1572</v>
      </c>
      <c r="L67" s="13" t="s">
        <v>1269</v>
      </c>
      <c r="M67" s="13" t="s">
        <v>1574</v>
      </c>
      <c r="N67" s="13" t="s">
        <v>1271</v>
      </c>
      <c r="O67" s="13" t="s">
        <v>1576</v>
      </c>
      <c r="P67" s="13" t="s">
        <v>1273</v>
      </c>
      <c r="Q67" s="13" t="s">
        <v>1578</v>
      </c>
      <c r="R67" s="13" t="s">
        <v>1275</v>
      </c>
      <c r="S67" s="13" t="s">
        <v>1580</v>
      </c>
      <c r="T67" s="13" t="s">
        <v>1277</v>
      </c>
      <c r="U67" s="13" t="s">
        <v>1582</v>
      </c>
      <c r="V67" s="13" t="s">
        <v>1278</v>
      </c>
    </row>
    <row r="68" spans="1:22" ht="15">
      <c r="A68" s="78" t="s">
        <v>281</v>
      </c>
      <c r="B68" s="78">
        <v>9</v>
      </c>
      <c r="C68" s="78" t="s">
        <v>221</v>
      </c>
      <c r="D68" s="78">
        <v>1</v>
      </c>
      <c r="E68" s="78" t="s">
        <v>265</v>
      </c>
      <c r="F68" s="78">
        <v>4</v>
      </c>
      <c r="G68" s="78" t="s">
        <v>281</v>
      </c>
      <c r="H68" s="78">
        <v>9</v>
      </c>
      <c r="I68" s="78" t="s">
        <v>284</v>
      </c>
      <c r="J68" s="78">
        <v>3</v>
      </c>
      <c r="K68" s="78" t="s">
        <v>242</v>
      </c>
      <c r="L68" s="78">
        <v>2</v>
      </c>
      <c r="M68" s="78" t="s">
        <v>271</v>
      </c>
      <c r="N68" s="78">
        <v>2</v>
      </c>
      <c r="O68" s="78" t="s">
        <v>268</v>
      </c>
      <c r="P68" s="78">
        <v>2</v>
      </c>
      <c r="Q68" s="78" t="s">
        <v>228</v>
      </c>
      <c r="R68" s="78">
        <v>2</v>
      </c>
      <c r="S68" s="78" t="s">
        <v>275</v>
      </c>
      <c r="T68" s="78">
        <v>1</v>
      </c>
      <c r="U68" s="78" t="s">
        <v>273</v>
      </c>
      <c r="V68" s="78">
        <v>1</v>
      </c>
    </row>
    <row r="69" spans="1:22" ht="15">
      <c r="A69" s="78" t="s">
        <v>265</v>
      </c>
      <c r="B69" s="78">
        <v>4</v>
      </c>
      <c r="C69" s="78" t="s">
        <v>1565</v>
      </c>
      <c r="D69" s="78">
        <v>1</v>
      </c>
      <c r="E69" s="78" t="s">
        <v>247</v>
      </c>
      <c r="F69" s="78">
        <v>2</v>
      </c>
      <c r="G69" s="78" t="s">
        <v>280</v>
      </c>
      <c r="H69" s="78">
        <v>1</v>
      </c>
      <c r="I69" s="78" t="s">
        <v>266</v>
      </c>
      <c r="J69" s="78">
        <v>2</v>
      </c>
      <c r="K69" s="78" t="s">
        <v>244</v>
      </c>
      <c r="L69" s="78">
        <v>1</v>
      </c>
      <c r="M69" s="78"/>
      <c r="N69" s="78"/>
      <c r="O69" s="78"/>
      <c r="P69" s="78"/>
      <c r="Q69" s="78"/>
      <c r="R69" s="78"/>
      <c r="S69" s="78"/>
      <c r="T69" s="78"/>
      <c r="U69" s="78"/>
      <c r="V69" s="78"/>
    </row>
    <row r="70" spans="1:22" ht="15">
      <c r="A70" s="78" t="s">
        <v>284</v>
      </c>
      <c r="B70" s="78">
        <v>3</v>
      </c>
      <c r="C70" s="78"/>
      <c r="D70" s="78"/>
      <c r="E70" s="78" t="s">
        <v>228</v>
      </c>
      <c r="F70" s="78">
        <v>1</v>
      </c>
      <c r="G70" s="78"/>
      <c r="H70" s="78"/>
      <c r="I70" s="78"/>
      <c r="J70" s="78"/>
      <c r="K70" s="78"/>
      <c r="L70" s="78"/>
      <c r="M70" s="78"/>
      <c r="N70" s="78"/>
      <c r="O70" s="78"/>
      <c r="P70" s="78"/>
      <c r="Q70" s="78"/>
      <c r="R70" s="78"/>
      <c r="S70" s="78"/>
      <c r="T70" s="78"/>
      <c r="U70" s="78"/>
      <c r="V70" s="78"/>
    </row>
    <row r="71" spans="1:22" ht="15">
      <c r="A71" s="78" t="s">
        <v>228</v>
      </c>
      <c r="B71" s="78">
        <v>3</v>
      </c>
      <c r="C71" s="78"/>
      <c r="D71" s="78"/>
      <c r="E71" s="78" t="s">
        <v>230</v>
      </c>
      <c r="F71" s="78">
        <v>1</v>
      </c>
      <c r="G71" s="78"/>
      <c r="H71" s="78"/>
      <c r="I71" s="78"/>
      <c r="J71" s="78"/>
      <c r="K71" s="78"/>
      <c r="L71" s="78"/>
      <c r="M71" s="78"/>
      <c r="N71" s="78"/>
      <c r="O71" s="78"/>
      <c r="P71" s="78"/>
      <c r="Q71" s="78"/>
      <c r="R71" s="78"/>
      <c r="S71" s="78"/>
      <c r="T71" s="78"/>
      <c r="U71" s="78"/>
      <c r="V71" s="78"/>
    </row>
    <row r="72" spans="1:22" ht="15">
      <c r="A72" s="78" t="s">
        <v>271</v>
      </c>
      <c r="B72" s="78">
        <v>2</v>
      </c>
      <c r="C72" s="78"/>
      <c r="D72" s="78"/>
      <c r="E72" s="78" t="s">
        <v>231</v>
      </c>
      <c r="F72" s="78">
        <v>1</v>
      </c>
      <c r="G72" s="78"/>
      <c r="H72" s="78"/>
      <c r="I72" s="78"/>
      <c r="J72" s="78"/>
      <c r="K72" s="78"/>
      <c r="L72" s="78"/>
      <c r="M72" s="78"/>
      <c r="N72" s="78"/>
      <c r="O72" s="78"/>
      <c r="P72" s="78"/>
      <c r="Q72" s="78"/>
      <c r="R72" s="78"/>
      <c r="S72" s="78"/>
      <c r="T72" s="78"/>
      <c r="U72" s="78"/>
      <c r="V72" s="78"/>
    </row>
    <row r="73" spans="1:22" ht="15">
      <c r="A73" s="78" t="s">
        <v>268</v>
      </c>
      <c r="B73" s="78">
        <v>2</v>
      </c>
      <c r="C73" s="78"/>
      <c r="D73" s="78"/>
      <c r="E73" s="78" t="s">
        <v>232</v>
      </c>
      <c r="F73" s="78">
        <v>1</v>
      </c>
      <c r="G73" s="78"/>
      <c r="H73" s="78"/>
      <c r="I73" s="78"/>
      <c r="J73" s="78"/>
      <c r="K73" s="78"/>
      <c r="L73" s="78"/>
      <c r="M73" s="78"/>
      <c r="N73" s="78"/>
      <c r="O73" s="78"/>
      <c r="P73" s="78"/>
      <c r="Q73" s="78"/>
      <c r="R73" s="78"/>
      <c r="S73" s="78"/>
      <c r="T73" s="78"/>
      <c r="U73" s="78"/>
      <c r="V73" s="78"/>
    </row>
    <row r="74" spans="1:22" ht="15">
      <c r="A74" s="78" t="s">
        <v>266</v>
      </c>
      <c r="B74" s="78">
        <v>2</v>
      </c>
      <c r="C74" s="78"/>
      <c r="D74" s="78"/>
      <c r="E74" s="78" t="s">
        <v>233</v>
      </c>
      <c r="F74" s="78">
        <v>1</v>
      </c>
      <c r="G74" s="78"/>
      <c r="H74" s="78"/>
      <c r="I74" s="78"/>
      <c r="J74" s="78"/>
      <c r="K74" s="78"/>
      <c r="L74" s="78"/>
      <c r="M74" s="78"/>
      <c r="N74" s="78"/>
      <c r="O74" s="78"/>
      <c r="P74" s="78"/>
      <c r="Q74" s="78"/>
      <c r="R74" s="78"/>
      <c r="S74" s="78"/>
      <c r="T74" s="78"/>
      <c r="U74" s="78"/>
      <c r="V74" s="78"/>
    </row>
    <row r="75" spans="1:22" ht="15">
      <c r="A75" s="78" t="s">
        <v>247</v>
      </c>
      <c r="B75" s="78">
        <v>2</v>
      </c>
      <c r="C75" s="78"/>
      <c r="D75" s="78"/>
      <c r="E75" s="78" t="s">
        <v>234</v>
      </c>
      <c r="F75" s="78">
        <v>1</v>
      </c>
      <c r="G75" s="78"/>
      <c r="H75" s="78"/>
      <c r="I75" s="78"/>
      <c r="J75" s="78"/>
      <c r="K75" s="78"/>
      <c r="L75" s="78"/>
      <c r="M75" s="78"/>
      <c r="N75" s="78"/>
      <c r="O75" s="78"/>
      <c r="P75" s="78"/>
      <c r="Q75" s="78"/>
      <c r="R75" s="78"/>
      <c r="S75" s="78"/>
      <c r="T75" s="78"/>
      <c r="U75" s="78"/>
      <c r="V75" s="78"/>
    </row>
    <row r="76" spans="1:22" ht="15">
      <c r="A76" s="78" t="s">
        <v>244</v>
      </c>
      <c r="B76" s="78">
        <v>2</v>
      </c>
      <c r="C76" s="78"/>
      <c r="D76" s="78"/>
      <c r="E76" s="78" t="s">
        <v>235</v>
      </c>
      <c r="F76" s="78">
        <v>1</v>
      </c>
      <c r="G76" s="78"/>
      <c r="H76" s="78"/>
      <c r="I76" s="78"/>
      <c r="J76" s="78"/>
      <c r="K76" s="78"/>
      <c r="L76" s="78"/>
      <c r="M76" s="78"/>
      <c r="N76" s="78"/>
      <c r="O76" s="78"/>
      <c r="P76" s="78"/>
      <c r="Q76" s="78"/>
      <c r="R76" s="78"/>
      <c r="S76" s="78"/>
      <c r="T76" s="78"/>
      <c r="U76" s="78"/>
      <c r="V76" s="78"/>
    </row>
    <row r="77" spans="1:22" ht="15">
      <c r="A77" s="78" t="s">
        <v>242</v>
      </c>
      <c r="B77" s="78">
        <v>2</v>
      </c>
      <c r="C77" s="78"/>
      <c r="D77" s="78"/>
      <c r="E77" s="78" t="s">
        <v>236</v>
      </c>
      <c r="F77" s="78">
        <v>1</v>
      </c>
      <c r="G77" s="78"/>
      <c r="H77" s="78"/>
      <c r="I77" s="78"/>
      <c r="J77" s="78"/>
      <c r="K77" s="78"/>
      <c r="L77" s="78"/>
      <c r="M77" s="78"/>
      <c r="N77" s="78"/>
      <c r="O77" s="78"/>
      <c r="P77" s="78"/>
      <c r="Q77" s="78"/>
      <c r="R77" s="78"/>
      <c r="S77" s="78"/>
      <c r="T77" s="78"/>
      <c r="U77" s="78"/>
      <c r="V77" s="78"/>
    </row>
    <row r="80" spans="1:22" ht="15" customHeight="1">
      <c r="A80" s="13" t="s">
        <v>1590</v>
      </c>
      <c r="B80" s="13" t="s">
        <v>1258</v>
      </c>
      <c r="C80" s="13" t="s">
        <v>1591</v>
      </c>
      <c r="D80" s="13" t="s">
        <v>1261</v>
      </c>
      <c r="E80" s="13" t="s">
        <v>1592</v>
      </c>
      <c r="F80" s="13" t="s">
        <v>1263</v>
      </c>
      <c r="G80" s="13" t="s">
        <v>1593</v>
      </c>
      <c r="H80" s="13" t="s">
        <v>1265</v>
      </c>
      <c r="I80" s="13" t="s">
        <v>1594</v>
      </c>
      <c r="J80" s="13" t="s">
        <v>1267</v>
      </c>
      <c r="K80" s="13" t="s">
        <v>1595</v>
      </c>
      <c r="L80" s="13" t="s">
        <v>1269</v>
      </c>
      <c r="M80" s="13" t="s">
        <v>1596</v>
      </c>
      <c r="N80" s="13" t="s">
        <v>1271</v>
      </c>
      <c r="O80" s="13" t="s">
        <v>1597</v>
      </c>
      <c r="P80" s="13" t="s">
        <v>1273</v>
      </c>
      <c r="Q80" s="13" t="s">
        <v>1598</v>
      </c>
      <c r="R80" s="13" t="s">
        <v>1275</v>
      </c>
      <c r="S80" s="13" t="s">
        <v>1599</v>
      </c>
      <c r="T80" s="13" t="s">
        <v>1277</v>
      </c>
      <c r="U80" s="13" t="s">
        <v>1600</v>
      </c>
      <c r="V80" s="13" t="s">
        <v>1278</v>
      </c>
    </row>
    <row r="81" spans="1:22" ht="15">
      <c r="A81" s="114" t="s">
        <v>271</v>
      </c>
      <c r="B81" s="78">
        <v>75196</v>
      </c>
      <c r="C81" s="114" t="s">
        <v>283</v>
      </c>
      <c r="D81" s="78">
        <v>34282</v>
      </c>
      <c r="E81" s="114" t="s">
        <v>265</v>
      </c>
      <c r="F81" s="78">
        <v>12917</v>
      </c>
      <c r="G81" s="114" t="s">
        <v>259</v>
      </c>
      <c r="H81" s="78">
        <v>63399</v>
      </c>
      <c r="I81" s="114" t="s">
        <v>266</v>
      </c>
      <c r="J81" s="78">
        <v>41952</v>
      </c>
      <c r="K81" s="114" t="s">
        <v>244</v>
      </c>
      <c r="L81" s="78">
        <v>1201</v>
      </c>
      <c r="M81" s="114" t="s">
        <v>271</v>
      </c>
      <c r="N81" s="78">
        <v>75196</v>
      </c>
      <c r="O81" s="114" t="s">
        <v>268</v>
      </c>
      <c r="P81" s="78">
        <v>1219</v>
      </c>
      <c r="Q81" s="114" t="s">
        <v>222</v>
      </c>
      <c r="R81" s="78">
        <v>34131</v>
      </c>
      <c r="S81" s="114" t="s">
        <v>276</v>
      </c>
      <c r="T81" s="78">
        <v>1867</v>
      </c>
      <c r="U81" s="114" t="s">
        <v>274</v>
      </c>
      <c r="V81" s="78">
        <v>22918</v>
      </c>
    </row>
    <row r="82" spans="1:22" ht="15">
      <c r="A82" s="114" t="s">
        <v>259</v>
      </c>
      <c r="B82" s="78">
        <v>63399</v>
      </c>
      <c r="C82" s="114" t="s">
        <v>225</v>
      </c>
      <c r="D82" s="78">
        <v>20441</v>
      </c>
      <c r="E82" s="114" t="s">
        <v>216</v>
      </c>
      <c r="F82" s="78">
        <v>4552</v>
      </c>
      <c r="G82" s="114" t="s">
        <v>281</v>
      </c>
      <c r="H82" s="78">
        <v>31767</v>
      </c>
      <c r="I82" s="114" t="s">
        <v>284</v>
      </c>
      <c r="J82" s="78">
        <v>2870</v>
      </c>
      <c r="K82" s="114" t="s">
        <v>242</v>
      </c>
      <c r="L82" s="78">
        <v>563</v>
      </c>
      <c r="M82" s="114" t="s">
        <v>272</v>
      </c>
      <c r="N82" s="78">
        <v>34656</v>
      </c>
      <c r="O82" s="114" t="s">
        <v>269</v>
      </c>
      <c r="P82" s="78">
        <v>469</v>
      </c>
      <c r="Q82" s="114" t="s">
        <v>220</v>
      </c>
      <c r="R82" s="78">
        <v>29668</v>
      </c>
      <c r="S82" s="114" t="s">
        <v>275</v>
      </c>
      <c r="T82" s="78">
        <v>77</v>
      </c>
      <c r="U82" s="114" t="s">
        <v>273</v>
      </c>
      <c r="V82" s="78">
        <v>7402</v>
      </c>
    </row>
    <row r="83" spans="1:22" ht="15">
      <c r="A83" s="114" t="s">
        <v>238</v>
      </c>
      <c r="B83" s="78">
        <v>58072</v>
      </c>
      <c r="C83" s="114" t="s">
        <v>255</v>
      </c>
      <c r="D83" s="78">
        <v>4923</v>
      </c>
      <c r="E83" s="114" t="s">
        <v>232</v>
      </c>
      <c r="F83" s="78">
        <v>3429</v>
      </c>
      <c r="G83" s="114" t="s">
        <v>260</v>
      </c>
      <c r="H83" s="78">
        <v>16287</v>
      </c>
      <c r="I83" s="114" t="s">
        <v>267</v>
      </c>
      <c r="J83" s="78">
        <v>577</v>
      </c>
      <c r="K83" s="114" t="s">
        <v>243</v>
      </c>
      <c r="L83" s="78">
        <v>292</v>
      </c>
      <c r="M83" s="114" t="s">
        <v>270</v>
      </c>
      <c r="N83" s="78">
        <v>15088</v>
      </c>
      <c r="O83" s="114" t="s">
        <v>227</v>
      </c>
      <c r="P83" s="78">
        <v>14</v>
      </c>
      <c r="Q83" s="114" t="s">
        <v>228</v>
      </c>
      <c r="R83" s="78">
        <v>3760</v>
      </c>
      <c r="S83" s="114"/>
      <c r="T83" s="78"/>
      <c r="U83" s="114"/>
      <c r="V83" s="78"/>
    </row>
    <row r="84" spans="1:22" ht="15">
      <c r="A84" s="114" t="s">
        <v>266</v>
      </c>
      <c r="B84" s="78">
        <v>41952</v>
      </c>
      <c r="C84" s="114" t="s">
        <v>237</v>
      </c>
      <c r="D84" s="78">
        <v>4662</v>
      </c>
      <c r="E84" s="114" t="s">
        <v>231</v>
      </c>
      <c r="F84" s="78">
        <v>2556</v>
      </c>
      <c r="G84" s="114" t="s">
        <v>258</v>
      </c>
      <c r="H84" s="78">
        <v>8889</v>
      </c>
      <c r="I84" s="114" t="s">
        <v>245</v>
      </c>
      <c r="J84" s="78">
        <v>33</v>
      </c>
      <c r="K84" s="114" t="s">
        <v>224</v>
      </c>
      <c r="L84" s="78">
        <v>20</v>
      </c>
      <c r="M84" s="114"/>
      <c r="N84" s="78"/>
      <c r="O84" s="114"/>
      <c r="P84" s="78"/>
      <c r="Q84" s="114"/>
      <c r="R84" s="78"/>
      <c r="S84" s="114"/>
      <c r="T84" s="78"/>
      <c r="U84" s="114"/>
      <c r="V84" s="78"/>
    </row>
    <row r="85" spans="1:22" ht="15">
      <c r="A85" s="114" t="s">
        <v>272</v>
      </c>
      <c r="B85" s="78">
        <v>34656</v>
      </c>
      <c r="C85" s="114" t="s">
        <v>217</v>
      </c>
      <c r="D85" s="78">
        <v>3436</v>
      </c>
      <c r="E85" s="114" t="s">
        <v>235</v>
      </c>
      <c r="F85" s="78">
        <v>1906</v>
      </c>
      <c r="G85" s="114" t="s">
        <v>261</v>
      </c>
      <c r="H85" s="78">
        <v>4239</v>
      </c>
      <c r="I85" s="114"/>
      <c r="J85" s="78"/>
      <c r="K85" s="114"/>
      <c r="L85" s="78"/>
      <c r="M85" s="114"/>
      <c r="N85" s="78"/>
      <c r="O85" s="114"/>
      <c r="P85" s="78"/>
      <c r="Q85" s="114"/>
      <c r="R85" s="78"/>
      <c r="S85" s="114"/>
      <c r="T85" s="78"/>
      <c r="U85" s="114"/>
      <c r="V85" s="78"/>
    </row>
    <row r="86" spans="1:22" ht="15">
      <c r="A86" s="114" t="s">
        <v>283</v>
      </c>
      <c r="B86" s="78">
        <v>34282</v>
      </c>
      <c r="C86" s="114" t="s">
        <v>256</v>
      </c>
      <c r="D86" s="78">
        <v>2675</v>
      </c>
      <c r="E86" s="114" t="s">
        <v>234</v>
      </c>
      <c r="F86" s="78">
        <v>1287</v>
      </c>
      <c r="G86" s="114" t="s">
        <v>280</v>
      </c>
      <c r="H86" s="78">
        <v>2117</v>
      </c>
      <c r="I86" s="114"/>
      <c r="J86" s="78"/>
      <c r="K86" s="114"/>
      <c r="L86" s="78"/>
      <c r="M86" s="114"/>
      <c r="N86" s="78"/>
      <c r="O86" s="114"/>
      <c r="P86" s="78"/>
      <c r="Q86" s="114"/>
      <c r="R86" s="78"/>
      <c r="S86" s="114"/>
      <c r="T86" s="78"/>
      <c r="U86" s="114"/>
      <c r="V86" s="78"/>
    </row>
    <row r="87" spans="1:22" ht="15">
      <c r="A87" s="114" t="s">
        <v>222</v>
      </c>
      <c r="B87" s="78">
        <v>34131</v>
      </c>
      <c r="C87" s="114" t="s">
        <v>254</v>
      </c>
      <c r="D87" s="78">
        <v>2226</v>
      </c>
      <c r="E87" s="114" t="s">
        <v>230</v>
      </c>
      <c r="F87" s="78">
        <v>626</v>
      </c>
      <c r="G87" s="114" t="s">
        <v>279</v>
      </c>
      <c r="H87" s="78">
        <v>1195</v>
      </c>
      <c r="I87" s="114"/>
      <c r="J87" s="78"/>
      <c r="K87" s="114"/>
      <c r="L87" s="78"/>
      <c r="M87" s="114"/>
      <c r="N87" s="78"/>
      <c r="O87" s="114"/>
      <c r="P87" s="78"/>
      <c r="Q87" s="114"/>
      <c r="R87" s="78"/>
      <c r="S87" s="114"/>
      <c r="T87" s="78"/>
      <c r="U87" s="114"/>
      <c r="V87" s="78"/>
    </row>
    <row r="88" spans="1:22" ht="15">
      <c r="A88" s="114" t="s">
        <v>281</v>
      </c>
      <c r="B88" s="78">
        <v>31767</v>
      </c>
      <c r="C88" s="114" t="s">
        <v>215</v>
      </c>
      <c r="D88" s="78">
        <v>1187</v>
      </c>
      <c r="E88" s="114" t="s">
        <v>248</v>
      </c>
      <c r="F88" s="78">
        <v>378</v>
      </c>
      <c r="G88" s="114" t="s">
        <v>257</v>
      </c>
      <c r="H88" s="78">
        <v>360</v>
      </c>
      <c r="I88" s="114"/>
      <c r="J88" s="78"/>
      <c r="K88" s="114"/>
      <c r="L88" s="78"/>
      <c r="M88" s="114"/>
      <c r="N88" s="78"/>
      <c r="O88" s="114"/>
      <c r="P88" s="78"/>
      <c r="Q88" s="114"/>
      <c r="R88" s="78"/>
      <c r="S88" s="114"/>
      <c r="T88" s="78"/>
      <c r="U88" s="114"/>
      <c r="V88" s="78"/>
    </row>
    <row r="89" spans="1:22" ht="15">
      <c r="A89" s="114" t="s">
        <v>220</v>
      </c>
      <c r="B89" s="78">
        <v>29668</v>
      </c>
      <c r="C89" s="114" t="s">
        <v>277</v>
      </c>
      <c r="D89" s="78">
        <v>455</v>
      </c>
      <c r="E89" s="114" t="s">
        <v>247</v>
      </c>
      <c r="F89" s="78">
        <v>289</v>
      </c>
      <c r="G89" s="114" t="s">
        <v>262</v>
      </c>
      <c r="H89" s="78">
        <v>108</v>
      </c>
      <c r="I89" s="114"/>
      <c r="J89" s="78"/>
      <c r="K89" s="114"/>
      <c r="L89" s="78"/>
      <c r="M89" s="114"/>
      <c r="N89" s="78"/>
      <c r="O89" s="114"/>
      <c r="P89" s="78"/>
      <c r="Q89" s="114"/>
      <c r="R89" s="78"/>
      <c r="S89" s="114"/>
      <c r="T89" s="78"/>
      <c r="U89" s="114"/>
      <c r="V89" s="78"/>
    </row>
    <row r="90" spans="1:22" ht="15">
      <c r="A90" s="114" t="s">
        <v>274</v>
      </c>
      <c r="B90" s="78">
        <v>22918</v>
      </c>
      <c r="C90" s="114" t="s">
        <v>226</v>
      </c>
      <c r="D90" s="78">
        <v>351</v>
      </c>
      <c r="E90" s="114" t="s">
        <v>236</v>
      </c>
      <c r="F90" s="78">
        <v>23</v>
      </c>
      <c r="G90" s="114"/>
      <c r="H90" s="78"/>
      <c r="I90" s="114"/>
      <c r="J90" s="78"/>
      <c r="K90" s="114"/>
      <c r="L90" s="78"/>
      <c r="M90" s="114"/>
      <c r="N90" s="78"/>
      <c r="O90" s="114"/>
      <c r="P90" s="78"/>
      <c r="Q90" s="114"/>
      <c r="R90" s="78"/>
      <c r="S90" s="114"/>
      <c r="T90" s="78"/>
      <c r="U90" s="114"/>
      <c r="V90" s="78"/>
    </row>
  </sheetData>
  <hyperlinks>
    <hyperlink ref="A2" r:id="rId1" display="https://www.facebook.com/events/607418313066451/"/>
    <hyperlink ref="A3" r:id="rId2" display="https://twitter.com/CurrentTimeTv/status/1120356839626104837"/>
    <hyperlink ref="A4" r:id="rId3" display="https://oc-media.org/teen-attacked-in-baku-for-commemorating-bullied-schoolgirl/"/>
    <hyperlink ref="A5" r:id="rId4" display="https://es.globalvoices.org/2019/05/01/tragica-muerte-de-adolescente-en-escuela-de-baku-provoca-ira-contra-fallido-sistema-del-azerbaiyan/"/>
    <hyperlink ref="A6" r:id="rId5" display="https://issuu.com/minoritymagazine/docs/minority_jurnal__n10"/>
    <hyperlink ref="A7" r:id="rId6" display="https://www.youtube.com/watch?v=yMxuvtm2czM&amp;feature=youtu.be"/>
    <hyperlink ref="A8" r:id="rId7" display="https://it.globalvoices.org/2019/04/la-tragica-morte-di-una-adolescente-alla-scuola-di-baku-dirige-la-rabbia-verso-il-sistema-scolastico-dellazerbaigian/"/>
    <hyperlink ref="A9" r:id="rId8" display="https://www.change.org/p/Ð¿ÐµÑ€Ð²Ð¾Ð¹-Ð»ÐµÐ´Ð¸-Ð°Ð·ÐµÑ€Ð±Ð°Ð¹Ð´Ð¶Ð°Ð½ÑÐºÐ¾Ð¹-Ñ€ÐµÑÐ¿ÑƒÐ±Ð»Ð¸ÐºÐ¸-Ð¼ÐµÑ…Ñ€Ð¸Ð±Ð°Ð½-Ð°Ð»Ð¸ÐµÐ²Ð¾Ð¹-justice-for-elina-hajiyeva?recruiter=288082513&amp;utm_source=share_petition&amp;utm_campaign=petition_show&amp;utm_medium=whatsapp&amp;utm_content=washarecopy_14792367_ru-RU%3Av2&amp;recruited_by_id=11c65f28-a0dc-45c9-9ec7-58f9cabc3ea5"/>
    <hyperlink ref="A10" r:id="rId9" display="https://ru.globalvoices.org/2019/04/22/82813/"/>
    <hyperlink ref="A11" r:id="rId10" display="https://www.facebook.com/rahim.y.wali/posts/2020350061396634"/>
    <hyperlink ref="C2" r:id="rId11" display="http://qafqazinfo.az/news/detail/mehkeme-direktorla-bagli-qerar-verdi-249666"/>
    <hyperlink ref="C3" r:id="rId12" display="https://www.facebook.com/raskolnikovrodion/posts/2311965922194475"/>
    <hyperlink ref="C4" r:id="rId13" display="https://www.youtube.com/watch?v=dTzVTwolM58"/>
    <hyperlink ref="C5" r:id="rId14" display="https://twitter.com/currenttimetv/status/1120356839626104837"/>
    <hyperlink ref="C6" r:id="rId15" display="https://issuu.com/minoritymagazine/docs/minority_jurnal__n10"/>
    <hyperlink ref="C7" r:id="rId16" display="https://es.globalvoices.org/2019/05/01/tragica-muerte-de-adolescente-en-escuela-de-baku-provoca-ira-contra-fallido-sistema-del-azerbaiyan/"/>
    <hyperlink ref="E2" r:id="rId17" display="https://www.facebook.com/lgbti.org/photos/a.292121070995378/1087064648167679/"/>
    <hyperlink ref="E3" r:id="rId18" display="https://www.facebook.com/events/607418313066451/"/>
    <hyperlink ref="G2" r:id="rId19" display="https://www.facebook.com/events/607418313066451/"/>
    <hyperlink ref="M2" r:id="rId20" display="https://www.change.org/p/Ð¿ÐµÑ€Ð²Ð¾Ð¹-Ð»ÐµÐ´Ð¸-Ð°Ð·ÐµÑ€Ð±Ð°Ð¹Ð´Ð¶Ð°Ð½ÑÐºÐ¾Ð¹-Ñ€ÐµÑÐ¿ÑƒÐ±Ð»Ð¸ÐºÐ¸-Ð¼ÐµÑ…Ñ€Ð¸Ð±Ð°Ð½-Ð°Ð»Ð¸ÐµÐ²Ð¾Ð¹-justice-for-elina-hajiyeva?recruiter=288082513&amp;utm_source=share_petition&amp;utm_campaign=petition_show&amp;utm_medium=whatsapp&amp;utm_content=washarecopy_14792367_ru-RU%3Av2&amp;recruited_by_id=11c65f28-a0dc-45c9-9ec7-58f9cabc3ea5"/>
    <hyperlink ref="Q2" r:id="rId21" display="https://oc-media.org/teen-attacked-in-baku-for-commemorating-bullied-schoolgirl/"/>
    <hyperlink ref="S2" r:id="rId22" display="https://www.youtube.com/watch?v=yMxuvtm2czM&amp;feature=youtu.be"/>
    <hyperlink ref="U2" r:id="rId23" display="https://it.globalvoices.org/2019/04/la-tragica-morte-di-una-adolescente-alla-scuola-di-baku-dirige-la-rabbia-verso-il-sistema-scolastico-dellazerbaigian/"/>
  </hyperlinks>
  <printOptions/>
  <pageMargins left="0.7" right="0.7" top="0.75" bottom="0.75" header="0.3" footer="0.3"/>
  <pageSetup orientation="portrait" paperSize="9"/>
  <tableParts>
    <tablePart r:id="rId30"/>
    <tablePart r:id="rId25"/>
    <tablePart r:id="rId26"/>
    <tablePart r:id="rId27"/>
    <tablePart r:id="rId28"/>
    <tablePart r:id="rId31"/>
    <tablePart r:id="rId24"/>
    <tablePart r:id="rId2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2019-05-04T21:13:58Z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